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apiense_lab\Mental_helth_project_2022_final2_adjusted\MHQ_and_dimension_results_upd_data\tables_t_test_in_report_2022\"/>
    </mc:Choice>
  </mc:AlternateContent>
  <xr:revisionPtr revIDLastSave="0" documentId="13_ncr:1_{940633B5-73CB-4119-9EED-13794C733EE1}" xr6:coauthVersionLast="47" xr6:coauthVersionMax="47" xr10:uidLastSave="{00000000-0000-0000-0000-000000000000}"/>
  <bookViews>
    <workbookView xWindow="-110" yWindow="-110" windowWidth="19420" windowHeight="10300" firstSheet="3" activeTab="6" xr2:uid="{B90D0060-BA02-408A-AD30-95E72476CA07}"/>
  </bookViews>
  <sheets>
    <sheet name="Overal.MHQ" sheetId="1" r:id="rId1"/>
    <sheet name="Cognition" sheetId="2" r:id="rId2"/>
    <sheet name="Adaptability...Resilence" sheetId="3" r:id="rId3"/>
    <sheet name="Drive...Motivation" sheetId="4" r:id="rId4"/>
    <sheet name="Mood...Outlook" sheetId="5" r:id="rId5"/>
    <sheet name="Social...Self" sheetId="6" r:id="rId6"/>
    <sheet name="Mind.Body.Connecti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199" i="7" l="1"/>
  <c r="AT199" i="7"/>
  <c r="AS199" i="7"/>
  <c r="AR199" i="7"/>
  <c r="AQ199" i="7"/>
  <c r="AP199" i="7"/>
  <c r="AE205" i="7" s="1"/>
  <c r="AO199" i="7"/>
  <c r="AE204" i="7" s="1"/>
  <c r="AN199" i="7"/>
  <c r="AK199" i="7"/>
  <c r="AJ199" i="7"/>
  <c r="AI199" i="7"/>
  <c r="AH199" i="7"/>
  <c r="AG199" i="7"/>
  <c r="AF199" i="7"/>
  <c r="AE199" i="7"/>
  <c r="AD199" i="7"/>
  <c r="AC199" i="7"/>
  <c r="AA199" i="7"/>
  <c r="Z199" i="7"/>
  <c r="Y199" i="7"/>
  <c r="X199" i="7"/>
  <c r="W199" i="7"/>
  <c r="V199" i="7"/>
  <c r="U199" i="7"/>
  <c r="T199" i="7"/>
  <c r="S199" i="7"/>
  <c r="R199" i="7"/>
  <c r="Q199" i="7"/>
  <c r="P199" i="7"/>
  <c r="Q208" i="7" s="1"/>
  <c r="O199" i="7"/>
  <c r="N199" i="7"/>
  <c r="M199" i="7"/>
  <c r="L199" i="7"/>
  <c r="K199" i="7"/>
  <c r="K201" i="7" s="1"/>
  <c r="A202" i="7" s="1"/>
  <c r="AI195" i="7"/>
  <c r="AI193" i="7"/>
  <c r="AU187" i="7"/>
  <c r="AT187" i="7"/>
  <c r="AI197" i="7" s="1"/>
  <c r="AS187" i="7"/>
  <c r="AI196" i="7" s="1"/>
  <c r="AR187" i="7"/>
  <c r="AQ187" i="7"/>
  <c r="AI194" i="7" s="1"/>
  <c r="AP187" i="7"/>
  <c r="AO187" i="7"/>
  <c r="AE192" i="7" s="1"/>
  <c r="AN187" i="7"/>
  <c r="AK187" i="7"/>
  <c r="AJ187" i="7"/>
  <c r="AI187" i="7"/>
  <c r="AH187" i="7"/>
  <c r="AG187" i="7"/>
  <c r="AF187" i="7"/>
  <c r="AE187" i="7"/>
  <c r="AD187" i="7"/>
  <c r="AC187" i="7"/>
  <c r="AA187" i="7"/>
  <c r="Z187" i="7"/>
  <c r="Y187" i="7"/>
  <c r="X187" i="7"/>
  <c r="W187" i="7"/>
  <c r="V187" i="7"/>
  <c r="U187" i="7"/>
  <c r="T187" i="7"/>
  <c r="S187" i="7"/>
  <c r="R187" i="7"/>
  <c r="Q187" i="7"/>
  <c r="P187" i="7"/>
  <c r="Q196" i="7" s="1"/>
  <c r="O187" i="7"/>
  <c r="N187" i="7"/>
  <c r="M187" i="7"/>
  <c r="L187" i="7"/>
  <c r="K187" i="7"/>
  <c r="K189" i="7" s="1"/>
  <c r="A190" i="7" s="1"/>
  <c r="AH183" i="7"/>
  <c r="AU175" i="7"/>
  <c r="AT175" i="7"/>
  <c r="AS175" i="7"/>
  <c r="AH184" i="7" s="1"/>
  <c r="AR175" i="7"/>
  <c r="AI183" i="7" s="1"/>
  <c r="AQ175" i="7"/>
  <c r="AI182" i="7" s="1"/>
  <c r="AP175" i="7"/>
  <c r="AI181" i="7" s="1"/>
  <c r="AO175" i="7"/>
  <c r="AE180" i="7" s="1"/>
  <c r="AN175" i="7"/>
  <c r="AK175" i="7"/>
  <c r="AJ175" i="7"/>
  <c r="AI175" i="7"/>
  <c r="AH175" i="7"/>
  <c r="AG175" i="7"/>
  <c r="AF175" i="7"/>
  <c r="AE175" i="7"/>
  <c r="AD175" i="7"/>
  <c r="AC175" i="7"/>
  <c r="AA175" i="7"/>
  <c r="Z175" i="7"/>
  <c r="Y175" i="7"/>
  <c r="X175" i="7"/>
  <c r="W175" i="7"/>
  <c r="V175" i="7"/>
  <c r="U175" i="7"/>
  <c r="T175" i="7"/>
  <c r="S175" i="7"/>
  <c r="R175" i="7"/>
  <c r="Q175" i="7"/>
  <c r="P175" i="7"/>
  <c r="Q184" i="7" s="1"/>
  <c r="O175" i="7"/>
  <c r="N175" i="7"/>
  <c r="M175" i="7"/>
  <c r="P181" i="7" s="1"/>
  <c r="L175" i="7"/>
  <c r="P180" i="7" s="1"/>
  <c r="K175" i="7"/>
  <c r="K177" i="7" s="1"/>
  <c r="A178" i="7" s="1"/>
  <c r="AU163" i="7"/>
  <c r="AT163" i="7"/>
  <c r="AH171" i="7" s="1"/>
  <c r="AS163" i="7"/>
  <c r="AI172" i="7" s="1"/>
  <c r="AR163" i="7"/>
  <c r="AI171" i="7" s="1"/>
  <c r="AQ163" i="7"/>
  <c r="AP163" i="7"/>
  <c r="AO163" i="7"/>
  <c r="AF168" i="7" s="1"/>
  <c r="AN163" i="7"/>
  <c r="AK163" i="7"/>
  <c r="AJ163" i="7"/>
  <c r="AI163" i="7"/>
  <c r="AH163" i="7"/>
  <c r="AG163" i="7"/>
  <c r="AF163" i="7"/>
  <c r="AE163" i="7"/>
  <c r="AD163" i="7"/>
  <c r="AC163" i="7"/>
  <c r="AA163" i="7"/>
  <c r="Z163" i="7"/>
  <c r="Y163" i="7"/>
  <c r="X163" i="7"/>
  <c r="W163" i="7"/>
  <c r="V163" i="7"/>
  <c r="U163" i="7"/>
  <c r="T163" i="7"/>
  <c r="S163" i="7"/>
  <c r="R163" i="7"/>
  <c r="Q163" i="7"/>
  <c r="P163" i="7"/>
  <c r="O163" i="7"/>
  <c r="N163" i="7"/>
  <c r="M163" i="7"/>
  <c r="L163" i="7"/>
  <c r="K163" i="7"/>
  <c r="K165" i="7" s="1"/>
  <c r="A166" i="7" s="1"/>
  <c r="AU151" i="7"/>
  <c r="AT151" i="7"/>
  <c r="AS151" i="7"/>
  <c r="AI160" i="7" s="1"/>
  <c r="AR151" i="7"/>
  <c r="AQ151" i="7"/>
  <c r="AP151" i="7"/>
  <c r="AE157" i="7" s="1"/>
  <c r="AO151" i="7"/>
  <c r="AE156" i="7" s="1"/>
  <c r="AN151" i="7"/>
  <c r="AK151" i="7"/>
  <c r="AJ151" i="7"/>
  <c r="AI151" i="7"/>
  <c r="AH151" i="7"/>
  <c r="AG151" i="7"/>
  <c r="AF151" i="7"/>
  <c r="AE151" i="7"/>
  <c r="AD151" i="7"/>
  <c r="AC151" i="7"/>
  <c r="AA151" i="7"/>
  <c r="Z151" i="7"/>
  <c r="Y151" i="7"/>
  <c r="X151" i="7"/>
  <c r="W151" i="7"/>
  <c r="V151" i="7"/>
  <c r="U151" i="7"/>
  <c r="T151" i="7"/>
  <c r="S151" i="7"/>
  <c r="R151" i="7"/>
  <c r="Q151" i="7"/>
  <c r="P151" i="7"/>
  <c r="O151" i="7"/>
  <c r="N151" i="7"/>
  <c r="M151" i="7"/>
  <c r="L151" i="7"/>
  <c r="K151" i="7"/>
  <c r="K153" i="7" s="1"/>
  <c r="A154" i="7" s="1"/>
  <c r="AH145" i="7"/>
  <c r="AH144" i="7"/>
  <c r="AU139" i="7"/>
  <c r="AI144" i="7" s="1"/>
  <c r="AT139" i="7"/>
  <c r="AS139" i="7"/>
  <c r="AR139" i="7"/>
  <c r="AI147" i="7" s="1"/>
  <c r="AQ139" i="7"/>
  <c r="AI146" i="7" s="1"/>
  <c r="AP139" i="7"/>
  <c r="AO139" i="7"/>
  <c r="AN139" i="7"/>
  <c r="AK139" i="7"/>
  <c r="AJ139" i="7"/>
  <c r="AI139" i="7"/>
  <c r="AH139" i="7"/>
  <c r="AG139" i="7"/>
  <c r="AF139" i="7"/>
  <c r="AE139" i="7"/>
  <c r="AD139" i="7"/>
  <c r="AC139" i="7"/>
  <c r="AA139" i="7"/>
  <c r="Z139" i="7"/>
  <c r="Y139" i="7"/>
  <c r="X139" i="7"/>
  <c r="W139" i="7"/>
  <c r="V139" i="7"/>
  <c r="U139" i="7"/>
  <c r="T139" i="7"/>
  <c r="S139" i="7"/>
  <c r="R139" i="7"/>
  <c r="Q139" i="7"/>
  <c r="P139" i="7"/>
  <c r="O139" i="7"/>
  <c r="N139" i="7"/>
  <c r="M139" i="7"/>
  <c r="L139" i="7"/>
  <c r="K139" i="7"/>
  <c r="K141" i="7" s="1"/>
  <c r="A142" i="7" s="1"/>
  <c r="AU127" i="7"/>
  <c r="AT127" i="7"/>
  <c r="AS127" i="7"/>
  <c r="AH136" i="7" s="1"/>
  <c r="AR127" i="7"/>
  <c r="AH135" i="7" s="1"/>
  <c r="AQ127" i="7"/>
  <c r="AP127" i="7"/>
  <c r="AO127" i="7"/>
  <c r="AH132" i="7" s="1"/>
  <c r="AN127" i="7"/>
  <c r="AK127" i="7"/>
  <c r="AJ127" i="7"/>
  <c r="AI127" i="7"/>
  <c r="AH127" i="7"/>
  <c r="AG127" i="7"/>
  <c r="AF127" i="7"/>
  <c r="AE127" i="7"/>
  <c r="AD127" i="7"/>
  <c r="AC127" i="7"/>
  <c r="AA127" i="7"/>
  <c r="Z127" i="7"/>
  <c r="Y127" i="7"/>
  <c r="X127" i="7"/>
  <c r="W127" i="7"/>
  <c r="V127" i="7"/>
  <c r="U127" i="7"/>
  <c r="T127" i="7"/>
  <c r="S127" i="7"/>
  <c r="R127" i="7"/>
  <c r="Q127" i="7"/>
  <c r="P127" i="7"/>
  <c r="O127" i="7"/>
  <c r="N127" i="7"/>
  <c r="M127" i="7"/>
  <c r="L127" i="7"/>
  <c r="K127" i="7"/>
  <c r="K129" i="7" s="1"/>
  <c r="A130" i="7" s="1"/>
  <c r="AH120" i="7"/>
  <c r="AU115" i="7"/>
  <c r="AT115" i="7"/>
  <c r="AS115" i="7"/>
  <c r="AI124" i="7" s="1"/>
  <c r="AR115" i="7"/>
  <c r="AH123" i="7" s="1"/>
  <c r="AQ115" i="7"/>
  <c r="AH122" i="7" s="1"/>
  <c r="AP115" i="7"/>
  <c r="AO115" i="7"/>
  <c r="AN115" i="7"/>
  <c r="AK115" i="7"/>
  <c r="AJ115" i="7"/>
  <c r="AI115" i="7"/>
  <c r="AH115" i="7"/>
  <c r="AG115" i="7"/>
  <c r="AF115" i="7"/>
  <c r="AE115" i="7"/>
  <c r="AD115" i="7"/>
  <c r="AC115" i="7"/>
  <c r="AA115" i="7"/>
  <c r="Z115" i="7"/>
  <c r="Y115" i="7"/>
  <c r="X115" i="7"/>
  <c r="W115" i="7"/>
  <c r="V115" i="7"/>
  <c r="U115" i="7"/>
  <c r="T115" i="7"/>
  <c r="S115" i="7"/>
  <c r="R115" i="7"/>
  <c r="Q115" i="7"/>
  <c r="P115" i="7"/>
  <c r="Q124" i="7" s="1"/>
  <c r="O115" i="7"/>
  <c r="N115" i="7"/>
  <c r="M115" i="7"/>
  <c r="N121" i="7" s="1"/>
  <c r="L115" i="7"/>
  <c r="K115" i="7"/>
  <c r="K117" i="7" s="1"/>
  <c r="A118" i="7" s="1"/>
  <c r="AU114" i="7"/>
  <c r="AT114" i="7"/>
  <c r="AS114" i="7"/>
  <c r="AR114" i="7"/>
  <c r="AQ114" i="7"/>
  <c r="AP114" i="7"/>
  <c r="AO114" i="7"/>
  <c r="AN114" i="7"/>
  <c r="AC114" i="7"/>
  <c r="T114" i="7"/>
  <c r="S114" i="7"/>
  <c r="R114" i="7"/>
  <c r="Q114" i="7"/>
  <c r="P114" i="7"/>
  <c r="O114" i="7"/>
  <c r="N114" i="7"/>
  <c r="M114" i="7"/>
  <c r="L114" i="7"/>
  <c r="K114" i="7"/>
  <c r="A114" i="7" s="1"/>
  <c r="AU102" i="7"/>
  <c r="AT102" i="7"/>
  <c r="AS102" i="7"/>
  <c r="AR102" i="7"/>
  <c r="AQ102" i="7"/>
  <c r="AI109" i="7" s="1"/>
  <c r="AP102" i="7"/>
  <c r="AE108" i="7" s="1"/>
  <c r="AO102" i="7"/>
  <c r="AE107" i="7" s="1"/>
  <c r="AN102" i="7"/>
  <c r="AK102" i="7"/>
  <c r="AJ102" i="7"/>
  <c r="AI102" i="7"/>
  <c r="AH102" i="7"/>
  <c r="AG102" i="7"/>
  <c r="AF102" i="7"/>
  <c r="AE102" i="7"/>
  <c r="AD102" i="7"/>
  <c r="AC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Q111" i="7" s="1"/>
  <c r="O102" i="7"/>
  <c r="N102" i="7"/>
  <c r="M102" i="7"/>
  <c r="L102" i="7"/>
  <c r="K102" i="7"/>
  <c r="K104" i="7" s="1"/>
  <c r="A105" i="7" s="1"/>
  <c r="AI100" i="7"/>
  <c r="AE96" i="7"/>
  <c r="AU90" i="7"/>
  <c r="AT90" i="7"/>
  <c r="AS90" i="7"/>
  <c r="AR90" i="7"/>
  <c r="AQ90" i="7"/>
  <c r="AP90" i="7"/>
  <c r="AO90" i="7"/>
  <c r="AE95" i="7" s="1"/>
  <c r="AN90" i="7"/>
  <c r="AK90" i="7"/>
  <c r="AJ90" i="7"/>
  <c r="AI90" i="7"/>
  <c r="AH90" i="7"/>
  <c r="AG90" i="7"/>
  <c r="AF90" i="7"/>
  <c r="AE90" i="7"/>
  <c r="AD90" i="7"/>
  <c r="AC90" i="7"/>
  <c r="AA90" i="7"/>
  <c r="Z90" i="7"/>
  <c r="Y90" i="7"/>
  <c r="X90" i="7"/>
  <c r="W90" i="7"/>
  <c r="V90" i="7"/>
  <c r="U90" i="7"/>
  <c r="T90" i="7"/>
  <c r="S90" i="7"/>
  <c r="R90" i="7"/>
  <c r="Q90" i="7"/>
  <c r="P90" i="7"/>
  <c r="Q99" i="7" s="1"/>
  <c r="O90" i="7"/>
  <c r="N90" i="7"/>
  <c r="M90" i="7"/>
  <c r="L90" i="7"/>
  <c r="K90" i="7"/>
  <c r="K92" i="7" s="1"/>
  <c r="A93" i="7" s="1"/>
  <c r="AU78" i="7"/>
  <c r="AI87" i="7" s="1"/>
  <c r="AT78" i="7"/>
  <c r="AS78" i="7"/>
  <c r="AR78" i="7"/>
  <c r="AQ78" i="7"/>
  <c r="AH85" i="7" s="1"/>
  <c r="AP78" i="7"/>
  <c r="AO78" i="7"/>
  <c r="AN78" i="7"/>
  <c r="AK78" i="7"/>
  <c r="AJ78" i="7"/>
  <c r="AI78" i="7"/>
  <c r="AH78" i="7"/>
  <c r="AG78" i="7"/>
  <c r="AF78" i="7"/>
  <c r="AE78" i="7"/>
  <c r="AD78" i="7"/>
  <c r="AC78" i="7"/>
  <c r="AA78" i="7"/>
  <c r="Z78" i="7"/>
  <c r="Y78" i="7"/>
  <c r="X78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K80" i="7" s="1"/>
  <c r="A81" i="7" s="1"/>
  <c r="AU66" i="7"/>
  <c r="AT66" i="7"/>
  <c r="AH75" i="7" s="1"/>
  <c r="AS66" i="7"/>
  <c r="AR66" i="7"/>
  <c r="AQ66" i="7"/>
  <c r="AP66" i="7"/>
  <c r="AO66" i="7"/>
  <c r="AN66" i="7"/>
  <c r="AK66" i="7"/>
  <c r="AJ66" i="7"/>
  <c r="AI66" i="7"/>
  <c r="AH66" i="7"/>
  <c r="AG66" i="7"/>
  <c r="AF66" i="7"/>
  <c r="AE66" i="7"/>
  <c r="AD66" i="7"/>
  <c r="AC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L71" i="7" s="1"/>
  <c r="K66" i="7"/>
  <c r="K68" i="7" s="1"/>
  <c r="A69" i="7" s="1"/>
  <c r="AU54" i="7"/>
  <c r="AT54" i="7"/>
  <c r="AI64" i="7" s="1"/>
  <c r="AS54" i="7"/>
  <c r="AI63" i="7" s="1"/>
  <c r="AR54" i="7"/>
  <c r="AQ54" i="7"/>
  <c r="AP54" i="7"/>
  <c r="AI60" i="7" s="1"/>
  <c r="AO54" i="7"/>
  <c r="AI59" i="7" s="1"/>
  <c r="AN54" i="7"/>
  <c r="AK54" i="7"/>
  <c r="AJ54" i="7"/>
  <c r="AI54" i="7"/>
  <c r="AH54" i="7"/>
  <c r="AG54" i="7"/>
  <c r="AF54" i="7"/>
  <c r="AE54" i="7"/>
  <c r="AD54" i="7"/>
  <c r="W59" i="7" s="1"/>
  <c r="AC54" i="7"/>
  <c r="AA54" i="7"/>
  <c r="Z54" i="7"/>
  <c r="Y54" i="7"/>
  <c r="X54" i="7"/>
  <c r="W54" i="7"/>
  <c r="V54" i="7"/>
  <c r="U54" i="7"/>
  <c r="T54" i="7"/>
  <c r="S54" i="7"/>
  <c r="R54" i="7"/>
  <c r="Q54" i="7"/>
  <c r="Q64" i="7" s="1"/>
  <c r="P54" i="7"/>
  <c r="Q63" i="7" s="1"/>
  <c r="O54" i="7"/>
  <c r="N54" i="7"/>
  <c r="M54" i="7"/>
  <c r="Q60" i="7" s="1"/>
  <c r="L54" i="7"/>
  <c r="Q59" i="7" s="1"/>
  <c r="K54" i="7"/>
  <c r="K56" i="7" s="1"/>
  <c r="A57" i="7" s="1"/>
  <c r="AU42" i="7"/>
  <c r="AT42" i="7"/>
  <c r="AS42" i="7"/>
  <c r="AG49" i="7" s="1"/>
  <c r="AR42" i="7"/>
  <c r="AI50" i="7" s="1"/>
  <c r="AQ42" i="7"/>
  <c r="AE48" i="7" s="1"/>
  <c r="AP42" i="7"/>
  <c r="AO42" i="7"/>
  <c r="AN42" i="7"/>
  <c r="AK42" i="7"/>
  <c r="AJ42" i="7"/>
  <c r="AI42" i="7"/>
  <c r="AH42" i="7"/>
  <c r="AG42" i="7"/>
  <c r="AF42" i="7"/>
  <c r="AE42" i="7"/>
  <c r="AD42" i="7"/>
  <c r="AC42" i="7"/>
  <c r="AA42" i="7"/>
  <c r="Z42" i="7"/>
  <c r="Y42" i="7"/>
  <c r="X42" i="7"/>
  <c r="W42" i="7"/>
  <c r="V42" i="7"/>
  <c r="U42" i="7"/>
  <c r="T42" i="7"/>
  <c r="S42" i="7"/>
  <c r="R42" i="7"/>
  <c r="Q48" i="7" s="1"/>
  <c r="Q42" i="7"/>
  <c r="P42" i="7"/>
  <c r="O42" i="7"/>
  <c r="N42" i="7"/>
  <c r="M42" i="7"/>
  <c r="L42" i="7"/>
  <c r="L47" i="7" s="1"/>
  <c r="K42" i="7"/>
  <c r="K44" i="7" s="1"/>
  <c r="A45" i="7" s="1"/>
  <c r="K37" i="7"/>
  <c r="A37" i="7" s="1"/>
  <c r="A49" i="7" s="1"/>
  <c r="K36" i="7"/>
  <c r="T36" i="7" s="1"/>
  <c r="AC36" i="7" s="1"/>
  <c r="K35" i="7"/>
  <c r="T35" i="7" s="1"/>
  <c r="AC35" i="7" s="1"/>
  <c r="A35" i="7"/>
  <c r="A47" i="7" s="1"/>
  <c r="AI34" i="7"/>
  <c r="AH34" i="7"/>
  <c r="AG34" i="7"/>
  <c r="AF34" i="7"/>
  <c r="AE34" i="7"/>
  <c r="AD34" i="7"/>
  <c r="Z34" i="7"/>
  <c r="Y34" i="7"/>
  <c r="X34" i="7"/>
  <c r="W34" i="7"/>
  <c r="V34" i="7"/>
  <c r="U34" i="7"/>
  <c r="Q34" i="7"/>
  <c r="G34" i="7" s="1"/>
  <c r="G46" i="7" s="1"/>
  <c r="P34" i="7"/>
  <c r="K40" i="7" s="1"/>
  <c r="O34" i="7"/>
  <c r="K39" i="7" s="1"/>
  <c r="N34" i="7"/>
  <c r="K38" i="7" s="1"/>
  <c r="M34" i="7"/>
  <c r="C34" i="7" s="1"/>
  <c r="C46" i="7" s="1"/>
  <c r="L34" i="7"/>
  <c r="B34" i="7" s="1"/>
  <c r="B46" i="7" s="1"/>
  <c r="AU30" i="7"/>
  <c r="AT30" i="7"/>
  <c r="AS30" i="7"/>
  <c r="AR30" i="7"/>
  <c r="AQ30" i="7"/>
  <c r="AH37" i="7" s="1"/>
  <c r="AP30" i="7"/>
  <c r="AE36" i="7" s="1"/>
  <c r="AO30" i="7"/>
  <c r="AN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Q39" i="7" s="1"/>
  <c r="O30" i="7"/>
  <c r="N30" i="7"/>
  <c r="M30" i="7"/>
  <c r="L30" i="7"/>
  <c r="M35" i="7" s="1"/>
  <c r="K30" i="7"/>
  <c r="K32" i="7" s="1"/>
  <c r="A33" i="7" s="1"/>
  <c r="A28" i="7"/>
  <c r="AU199" i="6"/>
  <c r="AT199" i="6"/>
  <c r="AS199" i="6"/>
  <c r="AR199" i="6"/>
  <c r="AQ199" i="6"/>
  <c r="AP199" i="6"/>
  <c r="AE205" i="6" s="1"/>
  <c r="AO199" i="6"/>
  <c r="AE204" i="6" s="1"/>
  <c r="AN199" i="6"/>
  <c r="AK199" i="6"/>
  <c r="AJ199" i="6"/>
  <c r="AI199" i="6"/>
  <c r="AH199" i="6"/>
  <c r="AG199" i="6"/>
  <c r="AF199" i="6"/>
  <c r="W206" i="6" s="1"/>
  <c r="AE199" i="6"/>
  <c r="AD199" i="6"/>
  <c r="AC199" i="6"/>
  <c r="AA199" i="6"/>
  <c r="Z199" i="6"/>
  <c r="Y199" i="6"/>
  <c r="X199" i="6"/>
  <c r="W199" i="6"/>
  <c r="V199" i="6"/>
  <c r="U199" i="6"/>
  <c r="T199" i="6"/>
  <c r="S199" i="6"/>
  <c r="R199" i="6"/>
  <c r="Q199" i="6"/>
  <c r="Q209" i="6" s="1"/>
  <c r="P199" i="6"/>
  <c r="Q208" i="6" s="1"/>
  <c r="O199" i="6"/>
  <c r="Q207" i="6" s="1"/>
  <c r="N199" i="6"/>
  <c r="M199" i="6"/>
  <c r="M205" i="6" s="1"/>
  <c r="L199" i="6"/>
  <c r="K199" i="6"/>
  <c r="K201" i="6" s="1"/>
  <c r="A202" i="6" s="1"/>
  <c r="AI195" i="6"/>
  <c r="AU187" i="6"/>
  <c r="AT187" i="6"/>
  <c r="AS187" i="6"/>
  <c r="AG193" i="6" s="1"/>
  <c r="AR187" i="6"/>
  <c r="AQ187" i="6"/>
  <c r="AP187" i="6"/>
  <c r="AI193" i="6" s="1"/>
  <c r="AO187" i="6"/>
  <c r="AE192" i="6" s="1"/>
  <c r="AN187" i="6"/>
  <c r="AK187" i="6"/>
  <c r="AJ187" i="6"/>
  <c r="AI187" i="6"/>
  <c r="AH187" i="6"/>
  <c r="AG187" i="6"/>
  <c r="AF187" i="6"/>
  <c r="AE187" i="6"/>
  <c r="AD187" i="6"/>
  <c r="AC187" i="6"/>
  <c r="AA187" i="6"/>
  <c r="Z187" i="6"/>
  <c r="Y187" i="6"/>
  <c r="X187" i="6"/>
  <c r="W187" i="6"/>
  <c r="V187" i="6"/>
  <c r="U187" i="6"/>
  <c r="T187" i="6"/>
  <c r="S187" i="6"/>
  <c r="R187" i="6"/>
  <c r="Q187" i="6"/>
  <c r="P187" i="6"/>
  <c r="O187" i="6"/>
  <c r="N187" i="6"/>
  <c r="P194" i="6" s="1"/>
  <c r="M187" i="6"/>
  <c r="M193" i="6" s="1"/>
  <c r="L187" i="6"/>
  <c r="K187" i="6"/>
  <c r="K189" i="6" s="1"/>
  <c r="A190" i="6" s="1"/>
  <c r="AU175" i="6"/>
  <c r="AT175" i="6"/>
  <c r="AS175" i="6"/>
  <c r="AI184" i="6" s="1"/>
  <c r="AR175" i="6"/>
  <c r="AG183" i="6" s="1"/>
  <c r="AQ175" i="6"/>
  <c r="AP175" i="6"/>
  <c r="AO175" i="6"/>
  <c r="AN175" i="6"/>
  <c r="AK175" i="6"/>
  <c r="AJ175" i="6"/>
  <c r="AI175" i="6"/>
  <c r="AH175" i="6"/>
  <c r="AG175" i="6"/>
  <c r="AF175" i="6"/>
  <c r="AE175" i="6"/>
  <c r="AD175" i="6"/>
  <c r="AC175" i="6"/>
  <c r="AA175" i="6"/>
  <c r="Z175" i="6"/>
  <c r="Y175" i="6"/>
  <c r="X175" i="6"/>
  <c r="W175" i="6"/>
  <c r="V175" i="6"/>
  <c r="U175" i="6"/>
  <c r="T175" i="6"/>
  <c r="S175" i="6"/>
  <c r="R175" i="6"/>
  <c r="Q175" i="6"/>
  <c r="P175" i="6"/>
  <c r="O175" i="6"/>
  <c r="N175" i="6"/>
  <c r="P182" i="6" s="1"/>
  <c r="M175" i="6"/>
  <c r="L175" i="6"/>
  <c r="K175" i="6"/>
  <c r="K177" i="6" s="1"/>
  <c r="A178" i="6" s="1"/>
  <c r="AI172" i="6"/>
  <c r="AF169" i="6"/>
  <c r="AU163" i="6"/>
  <c r="AT163" i="6"/>
  <c r="AS163" i="6"/>
  <c r="AR163" i="6"/>
  <c r="AQ163" i="6"/>
  <c r="AP163" i="6"/>
  <c r="AG169" i="6" s="1"/>
  <c r="AO163" i="6"/>
  <c r="AN163" i="6"/>
  <c r="AK163" i="6"/>
  <c r="AJ163" i="6"/>
  <c r="AI163" i="6"/>
  <c r="AH163" i="6"/>
  <c r="AG163" i="6"/>
  <c r="AF163" i="6"/>
  <c r="AE163" i="6"/>
  <c r="AD163" i="6"/>
  <c r="AC163" i="6"/>
  <c r="AA163" i="6"/>
  <c r="Z163" i="6"/>
  <c r="Y163" i="6"/>
  <c r="X163" i="6"/>
  <c r="W163" i="6"/>
  <c r="V163" i="6"/>
  <c r="U163" i="6"/>
  <c r="T163" i="6"/>
  <c r="S163" i="6"/>
  <c r="R163" i="6"/>
  <c r="Q163" i="6"/>
  <c r="Q173" i="6" s="1"/>
  <c r="P163" i="6"/>
  <c r="Q172" i="6" s="1"/>
  <c r="O163" i="6"/>
  <c r="N163" i="6"/>
  <c r="M163" i="6"/>
  <c r="L163" i="6"/>
  <c r="K163" i="6"/>
  <c r="K165" i="6" s="1"/>
  <c r="A166" i="6" s="1"/>
  <c r="AG156" i="6"/>
  <c r="AU151" i="6"/>
  <c r="AI160" i="6" s="1"/>
  <c r="AT151" i="6"/>
  <c r="AS151" i="6"/>
  <c r="AR151" i="6"/>
  <c r="AI159" i="6" s="1"/>
  <c r="AQ151" i="6"/>
  <c r="AP151" i="6"/>
  <c r="AO151" i="6"/>
  <c r="AI156" i="6" s="1"/>
  <c r="AN151" i="6"/>
  <c r="AK151" i="6"/>
  <c r="AJ151" i="6"/>
  <c r="AI151" i="6"/>
  <c r="AH151" i="6"/>
  <c r="AG151" i="6"/>
  <c r="AF151" i="6"/>
  <c r="AE151" i="6"/>
  <c r="AD151" i="6"/>
  <c r="AC151" i="6"/>
  <c r="AA151" i="6"/>
  <c r="Z151" i="6"/>
  <c r="Y151" i="6"/>
  <c r="X151" i="6"/>
  <c r="W151" i="6"/>
  <c r="V151" i="6"/>
  <c r="U151" i="6"/>
  <c r="T151" i="6"/>
  <c r="S151" i="6"/>
  <c r="R151" i="6"/>
  <c r="Q151" i="6"/>
  <c r="P151" i="6"/>
  <c r="O151" i="6"/>
  <c r="N151" i="6"/>
  <c r="M151" i="6"/>
  <c r="M157" i="6" s="1"/>
  <c r="L151" i="6"/>
  <c r="K151" i="6"/>
  <c r="K153" i="6" s="1"/>
  <c r="A154" i="6" s="1"/>
  <c r="AH146" i="6"/>
  <c r="AU139" i="6"/>
  <c r="AT139" i="6"/>
  <c r="AS139" i="6"/>
  <c r="AI148" i="6" s="1"/>
  <c r="AR139" i="6"/>
  <c r="AQ139" i="6"/>
  <c r="AP139" i="6"/>
  <c r="AF145" i="6" s="1"/>
  <c r="AO139" i="6"/>
  <c r="AN139" i="6"/>
  <c r="AK139" i="6"/>
  <c r="AJ139" i="6"/>
  <c r="AI139" i="6"/>
  <c r="AH139" i="6"/>
  <c r="AG139" i="6"/>
  <c r="AF139" i="6"/>
  <c r="AE139" i="6"/>
  <c r="AD139" i="6"/>
  <c r="AC139" i="6"/>
  <c r="AA139" i="6"/>
  <c r="Z139" i="6"/>
  <c r="Y139" i="6"/>
  <c r="X139" i="6"/>
  <c r="W139" i="6"/>
  <c r="V139" i="6"/>
  <c r="U139" i="6"/>
  <c r="T139" i="6"/>
  <c r="S139" i="6"/>
  <c r="R139" i="6"/>
  <c r="Q139" i="6"/>
  <c r="Q149" i="6" s="1"/>
  <c r="P139" i="6"/>
  <c r="O139" i="6"/>
  <c r="N139" i="6"/>
  <c r="M139" i="6"/>
  <c r="L139" i="6"/>
  <c r="K139" i="6"/>
  <c r="K141" i="6" s="1"/>
  <c r="A142" i="6" s="1"/>
  <c r="AU127" i="6"/>
  <c r="AT127" i="6"/>
  <c r="AI137" i="6" s="1"/>
  <c r="AS127" i="6"/>
  <c r="AR127" i="6"/>
  <c r="AI135" i="6" s="1"/>
  <c r="AQ127" i="6"/>
  <c r="AP127" i="6"/>
  <c r="AI133" i="6" s="1"/>
  <c r="AO127" i="6"/>
  <c r="AN127" i="6"/>
  <c r="AK127" i="6"/>
  <c r="AJ127" i="6"/>
  <c r="AI127" i="6"/>
  <c r="AH127" i="6"/>
  <c r="AG127" i="6"/>
  <c r="AF127" i="6"/>
  <c r="AE127" i="6"/>
  <c r="AD127" i="6"/>
  <c r="AC127" i="6"/>
  <c r="AA127" i="6"/>
  <c r="Z127" i="6"/>
  <c r="Y127" i="6"/>
  <c r="X127" i="6"/>
  <c r="W127" i="6"/>
  <c r="V127" i="6"/>
  <c r="U127" i="6"/>
  <c r="T127" i="6"/>
  <c r="S127" i="6"/>
  <c r="R127" i="6"/>
  <c r="Q134" i="6" s="1"/>
  <c r="Q127" i="6"/>
  <c r="P134" i="6" s="1"/>
  <c r="P127" i="6"/>
  <c r="O127" i="6"/>
  <c r="N127" i="6"/>
  <c r="M127" i="6"/>
  <c r="L127" i="6"/>
  <c r="K127" i="6"/>
  <c r="K129" i="6" s="1"/>
  <c r="A130" i="6" s="1"/>
  <c r="AU115" i="6"/>
  <c r="AT115" i="6"/>
  <c r="AI125" i="6" s="1"/>
  <c r="AS115" i="6"/>
  <c r="AR115" i="6"/>
  <c r="AI123" i="6" s="1"/>
  <c r="AQ115" i="6"/>
  <c r="AP115" i="6"/>
  <c r="AO115" i="6"/>
  <c r="AI120" i="6" s="1"/>
  <c r="AN115" i="6"/>
  <c r="AK115" i="6"/>
  <c r="AJ115" i="6"/>
  <c r="AI115" i="6"/>
  <c r="AH115" i="6"/>
  <c r="AG115" i="6"/>
  <c r="AF115" i="6"/>
  <c r="AE115" i="6"/>
  <c r="AD115" i="6"/>
  <c r="AC115" i="6"/>
  <c r="AA115" i="6"/>
  <c r="Z115" i="6"/>
  <c r="Y115" i="6"/>
  <c r="X115" i="6"/>
  <c r="W115" i="6"/>
  <c r="V115" i="6"/>
  <c r="U115" i="6"/>
  <c r="T115" i="6"/>
  <c r="S115" i="6"/>
  <c r="R115" i="6"/>
  <c r="Q115" i="6"/>
  <c r="P115" i="6"/>
  <c r="O115" i="6"/>
  <c r="N115" i="6"/>
  <c r="M115" i="6"/>
  <c r="Q121" i="6" s="1"/>
  <c r="L115" i="6"/>
  <c r="K115" i="6"/>
  <c r="K117" i="6" s="1"/>
  <c r="A118" i="6" s="1"/>
  <c r="AU114" i="6"/>
  <c r="AT114" i="6"/>
  <c r="AS114" i="6"/>
  <c r="AR114" i="6"/>
  <c r="AQ114" i="6"/>
  <c r="AP114" i="6"/>
  <c r="AO114" i="6"/>
  <c r="AN114" i="6"/>
  <c r="AC114" i="6"/>
  <c r="T114" i="6"/>
  <c r="S114" i="6"/>
  <c r="R114" i="6"/>
  <c r="Q114" i="6"/>
  <c r="P114" i="6"/>
  <c r="O114" i="6"/>
  <c r="N114" i="6"/>
  <c r="M114" i="6"/>
  <c r="L114" i="6"/>
  <c r="K114" i="6"/>
  <c r="A114" i="6" s="1"/>
  <c r="AU102" i="6"/>
  <c r="AT102" i="6"/>
  <c r="AS102" i="6"/>
  <c r="AI111" i="6" s="1"/>
  <c r="AR102" i="6"/>
  <c r="AG110" i="6" s="1"/>
  <c r="AQ102" i="6"/>
  <c r="AG109" i="6" s="1"/>
  <c r="AP102" i="6"/>
  <c r="AI108" i="6" s="1"/>
  <c r="AO102" i="6"/>
  <c r="AD107" i="6" s="1"/>
  <c r="AN102" i="6"/>
  <c r="AK102" i="6"/>
  <c r="AJ102" i="6"/>
  <c r="AI102" i="6"/>
  <c r="AH102" i="6"/>
  <c r="AG102" i="6"/>
  <c r="AF102" i="6"/>
  <c r="AE102" i="6"/>
  <c r="AD102" i="6"/>
  <c r="AC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Q111" i="6" s="1"/>
  <c r="O102" i="6"/>
  <c r="Q110" i="6" s="1"/>
  <c r="N102" i="6"/>
  <c r="M102" i="6"/>
  <c r="Q108" i="6" s="1"/>
  <c r="L102" i="6"/>
  <c r="K102" i="6"/>
  <c r="K104" i="6" s="1"/>
  <c r="A105" i="6" s="1"/>
  <c r="AU90" i="6"/>
  <c r="AT90" i="6"/>
  <c r="AS90" i="6"/>
  <c r="AR90" i="6"/>
  <c r="AQ90" i="6"/>
  <c r="AH97" i="6" s="1"/>
  <c r="AP90" i="6"/>
  <c r="AO90" i="6"/>
  <c r="AG95" i="6" s="1"/>
  <c r="AN90" i="6"/>
  <c r="AK90" i="6"/>
  <c r="AJ90" i="6"/>
  <c r="AI90" i="6"/>
  <c r="AH90" i="6"/>
  <c r="AG90" i="6"/>
  <c r="AF90" i="6"/>
  <c r="AE90" i="6"/>
  <c r="AD90" i="6"/>
  <c r="AC90" i="6"/>
  <c r="AA90" i="6"/>
  <c r="Z90" i="6"/>
  <c r="Y90" i="6"/>
  <c r="X90" i="6"/>
  <c r="W90" i="6"/>
  <c r="V90" i="6"/>
  <c r="U90" i="6"/>
  <c r="T90" i="6"/>
  <c r="S90" i="6"/>
  <c r="R90" i="6"/>
  <c r="Q90" i="6"/>
  <c r="P90" i="6"/>
  <c r="Q99" i="6" s="1"/>
  <c r="O90" i="6"/>
  <c r="N90" i="6"/>
  <c r="M90" i="6"/>
  <c r="L90" i="6"/>
  <c r="K90" i="6"/>
  <c r="K92" i="6" s="1"/>
  <c r="A93" i="6" s="1"/>
  <c r="AU78" i="6"/>
  <c r="AT78" i="6"/>
  <c r="AI88" i="6" s="1"/>
  <c r="AS78" i="6"/>
  <c r="AI87" i="6" s="1"/>
  <c r="AR78" i="6"/>
  <c r="AQ78" i="6"/>
  <c r="AI85" i="6" s="1"/>
  <c r="AP78" i="6"/>
  <c r="AF84" i="6" s="1"/>
  <c r="AO78" i="6"/>
  <c r="AN78" i="6"/>
  <c r="AK78" i="6"/>
  <c r="AJ78" i="6"/>
  <c r="AI78" i="6"/>
  <c r="AH78" i="6"/>
  <c r="AG78" i="6"/>
  <c r="AF78" i="6"/>
  <c r="AE78" i="6"/>
  <c r="AD78" i="6"/>
  <c r="AC78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P86" i="6" s="1"/>
  <c r="N78" i="6"/>
  <c r="M78" i="6"/>
  <c r="L78" i="6"/>
  <c r="K78" i="6"/>
  <c r="K80" i="6" s="1"/>
  <c r="A81" i="6" s="1"/>
  <c r="AU66" i="6"/>
  <c r="AT66" i="6"/>
  <c r="AS66" i="6"/>
  <c r="AI75" i="6" s="1"/>
  <c r="AR66" i="6"/>
  <c r="AH74" i="6" s="1"/>
  <c r="AQ66" i="6"/>
  <c r="AP66" i="6"/>
  <c r="AO66" i="6"/>
  <c r="AH71" i="6" s="1"/>
  <c r="AN66" i="6"/>
  <c r="AK66" i="6"/>
  <c r="AJ66" i="6"/>
  <c r="AI66" i="6"/>
  <c r="AH66" i="6"/>
  <c r="AG66" i="6"/>
  <c r="AF66" i="6"/>
  <c r="AE66" i="6"/>
  <c r="AD66" i="6"/>
  <c r="AC66" i="6"/>
  <c r="AA66" i="6"/>
  <c r="Z66" i="6"/>
  <c r="Y66" i="6"/>
  <c r="X66" i="6"/>
  <c r="W66" i="6"/>
  <c r="V66" i="6"/>
  <c r="U66" i="6"/>
  <c r="T66" i="6"/>
  <c r="S66" i="6"/>
  <c r="R66" i="6"/>
  <c r="Q66" i="6"/>
  <c r="Q76" i="6" s="1"/>
  <c r="P66" i="6"/>
  <c r="O66" i="6"/>
  <c r="N66" i="6"/>
  <c r="M66" i="6"/>
  <c r="L66" i="6"/>
  <c r="K66" i="6"/>
  <c r="K68" i="6" s="1"/>
  <c r="A69" i="6" s="1"/>
  <c r="AU54" i="6"/>
  <c r="AT54" i="6"/>
  <c r="Z64" i="6" s="1"/>
  <c r="AS54" i="6"/>
  <c r="AG61" i="6" s="1"/>
  <c r="AR54" i="6"/>
  <c r="AQ54" i="6"/>
  <c r="AP54" i="6"/>
  <c r="AH60" i="6" s="1"/>
  <c r="AO54" i="6"/>
  <c r="AN54" i="6"/>
  <c r="AK54" i="6"/>
  <c r="AJ54" i="6"/>
  <c r="AI54" i="6"/>
  <c r="AH54" i="6"/>
  <c r="AG54" i="6"/>
  <c r="AF54" i="6"/>
  <c r="AE54" i="6"/>
  <c r="AD54" i="6"/>
  <c r="AC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Q62" i="6" s="1"/>
  <c r="N54" i="6"/>
  <c r="M54" i="6"/>
  <c r="L54" i="6"/>
  <c r="K54" i="6"/>
  <c r="K56" i="6" s="1"/>
  <c r="A57" i="6" s="1"/>
  <c r="AU42" i="6"/>
  <c r="AT42" i="6"/>
  <c r="AS42" i="6"/>
  <c r="AH51" i="6" s="1"/>
  <c r="AR42" i="6"/>
  <c r="AQ42" i="6"/>
  <c r="AP42" i="6"/>
  <c r="AH48" i="6" s="1"/>
  <c r="AO42" i="6"/>
  <c r="AN42" i="6"/>
  <c r="AK42" i="6"/>
  <c r="AJ42" i="6"/>
  <c r="AI42" i="6"/>
  <c r="AH42" i="6"/>
  <c r="AG42" i="6"/>
  <c r="AF42" i="6"/>
  <c r="AE42" i="6"/>
  <c r="AD42" i="6"/>
  <c r="AC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K44" i="6" s="1"/>
  <c r="A45" i="6" s="1"/>
  <c r="K40" i="6"/>
  <c r="T40" i="6" s="1"/>
  <c r="AC40" i="6" s="1"/>
  <c r="A40" i="6"/>
  <c r="A52" i="6" s="1"/>
  <c r="K38" i="6"/>
  <c r="A38" i="6" s="1"/>
  <c r="A50" i="6" s="1"/>
  <c r="T37" i="6"/>
  <c r="AC37" i="6" s="1"/>
  <c r="K37" i="6"/>
  <c r="A37" i="6"/>
  <c r="A49" i="6" s="1"/>
  <c r="T35" i="6"/>
  <c r="AC35" i="6" s="1"/>
  <c r="K35" i="6"/>
  <c r="A35" i="6" s="1"/>
  <c r="A47" i="6" s="1"/>
  <c r="AG34" i="6"/>
  <c r="AD34" i="6"/>
  <c r="Z34" i="6"/>
  <c r="AI34" i="6" s="1"/>
  <c r="Y34" i="6"/>
  <c r="AH34" i="6" s="1"/>
  <c r="X34" i="6"/>
  <c r="W34" i="6"/>
  <c r="AF34" i="6" s="1"/>
  <c r="V34" i="6"/>
  <c r="AE34" i="6" s="1"/>
  <c r="U34" i="6"/>
  <c r="Q34" i="6"/>
  <c r="P34" i="6"/>
  <c r="O34" i="6"/>
  <c r="K39" i="6" s="1"/>
  <c r="N34" i="6"/>
  <c r="M34" i="6"/>
  <c r="L34" i="6"/>
  <c r="B34" i="6" s="1"/>
  <c r="B46" i="6" s="1"/>
  <c r="G34" i="6"/>
  <c r="G46" i="6" s="1"/>
  <c r="F34" i="6"/>
  <c r="F46" i="6" s="1"/>
  <c r="D34" i="6"/>
  <c r="D46" i="6" s="1"/>
  <c r="C34" i="6"/>
  <c r="C46" i="6" s="1"/>
  <c r="AU30" i="6"/>
  <c r="AT30" i="6"/>
  <c r="AI40" i="6" s="1"/>
  <c r="AS30" i="6"/>
  <c r="AR30" i="6"/>
  <c r="AQ30" i="6"/>
  <c r="AP30" i="6"/>
  <c r="AO30" i="6"/>
  <c r="AN30" i="6"/>
  <c r="AK30" i="6"/>
  <c r="AJ30" i="6"/>
  <c r="AI30" i="6"/>
  <c r="AH30" i="6"/>
  <c r="AG30" i="6"/>
  <c r="AF30" i="6"/>
  <c r="W37" i="6" s="1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P35" i="6" s="1"/>
  <c r="K30" i="6"/>
  <c r="K32" i="6" s="1"/>
  <c r="A33" i="6" s="1"/>
  <c r="A28" i="6"/>
  <c r="AU199" i="5"/>
  <c r="AT199" i="5"/>
  <c r="AS199" i="5"/>
  <c r="AR199" i="5"/>
  <c r="AQ199" i="5"/>
  <c r="AP199" i="5"/>
  <c r="AE205" i="5" s="1"/>
  <c r="AO199" i="5"/>
  <c r="AE204" i="5" s="1"/>
  <c r="AN199" i="5"/>
  <c r="AK199" i="5"/>
  <c r="AJ199" i="5"/>
  <c r="AI199" i="5"/>
  <c r="AH199" i="5"/>
  <c r="AG199" i="5"/>
  <c r="AF199" i="5"/>
  <c r="AE199" i="5"/>
  <c r="AD199" i="5"/>
  <c r="AC199" i="5"/>
  <c r="AA199" i="5"/>
  <c r="Z199" i="5"/>
  <c r="Y199" i="5"/>
  <c r="X199" i="5"/>
  <c r="W199" i="5"/>
  <c r="V199" i="5"/>
  <c r="U199" i="5"/>
  <c r="T199" i="5"/>
  <c r="S199" i="5"/>
  <c r="R199" i="5"/>
  <c r="Q204" i="5" s="1"/>
  <c r="Q199" i="5"/>
  <c r="P199" i="5"/>
  <c r="Q208" i="5" s="1"/>
  <c r="O199" i="5"/>
  <c r="N199" i="5"/>
  <c r="M199" i="5"/>
  <c r="L199" i="5"/>
  <c r="K199" i="5"/>
  <c r="K201" i="5" s="1"/>
  <c r="A202" i="5" s="1"/>
  <c r="AU187" i="5"/>
  <c r="AT187" i="5"/>
  <c r="AS187" i="5"/>
  <c r="AR187" i="5"/>
  <c r="AQ187" i="5"/>
  <c r="AP187" i="5"/>
  <c r="AE193" i="5" s="1"/>
  <c r="AO187" i="5"/>
  <c r="AE192" i="5" s="1"/>
  <c r="AN187" i="5"/>
  <c r="AK187" i="5"/>
  <c r="AJ187" i="5"/>
  <c r="AI187" i="5"/>
  <c r="AH187" i="5"/>
  <c r="AG187" i="5"/>
  <c r="AF187" i="5"/>
  <c r="AE187" i="5"/>
  <c r="AD187" i="5"/>
  <c r="AC187" i="5"/>
  <c r="AA187" i="5"/>
  <c r="Z187" i="5"/>
  <c r="Y187" i="5"/>
  <c r="X187" i="5"/>
  <c r="W187" i="5"/>
  <c r="V187" i="5"/>
  <c r="U187" i="5"/>
  <c r="T187" i="5"/>
  <c r="S187" i="5"/>
  <c r="R187" i="5"/>
  <c r="Q187" i="5"/>
  <c r="P187" i="5"/>
  <c r="O187" i="5"/>
  <c r="N187" i="5"/>
  <c r="P194" i="5" s="1"/>
  <c r="M187" i="5"/>
  <c r="L187" i="5"/>
  <c r="P192" i="5" s="1"/>
  <c r="K187" i="5"/>
  <c r="K189" i="5" s="1"/>
  <c r="A190" i="5" s="1"/>
  <c r="AU175" i="5"/>
  <c r="AT175" i="5"/>
  <c r="AS175" i="5"/>
  <c r="AR175" i="5"/>
  <c r="AQ175" i="5"/>
  <c r="AI182" i="5" s="1"/>
  <c r="AP175" i="5"/>
  <c r="AO175" i="5"/>
  <c r="AN175" i="5"/>
  <c r="AK175" i="5"/>
  <c r="AJ175" i="5"/>
  <c r="AI175" i="5"/>
  <c r="AH175" i="5"/>
  <c r="AG175" i="5"/>
  <c r="AF175" i="5"/>
  <c r="AE175" i="5"/>
  <c r="AD175" i="5"/>
  <c r="W180" i="5" s="1"/>
  <c r="AC175" i="5"/>
  <c r="AA175" i="5"/>
  <c r="Z175" i="5"/>
  <c r="Y175" i="5"/>
  <c r="X175" i="5"/>
  <c r="W175" i="5"/>
  <c r="V175" i="5"/>
  <c r="U175" i="5"/>
  <c r="T175" i="5"/>
  <c r="S175" i="5"/>
  <c r="R175" i="5"/>
  <c r="Q175" i="5"/>
  <c r="P175" i="5"/>
  <c r="Q184" i="5" s="1"/>
  <c r="O175" i="5"/>
  <c r="N175" i="5"/>
  <c r="M175" i="5"/>
  <c r="L175" i="5"/>
  <c r="Q180" i="5" s="1"/>
  <c r="K175" i="5"/>
  <c r="K177" i="5" s="1"/>
  <c r="A178" i="5" s="1"/>
  <c r="AU163" i="5"/>
  <c r="AT163" i="5"/>
  <c r="AI173" i="5" s="1"/>
  <c r="AS163" i="5"/>
  <c r="AR163" i="5"/>
  <c r="AG171" i="5" s="1"/>
  <c r="AQ163" i="5"/>
  <c r="AI170" i="5" s="1"/>
  <c r="AP163" i="5"/>
  <c r="AE169" i="5" s="1"/>
  <c r="AO163" i="5"/>
  <c r="AN163" i="5"/>
  <c r="AK163" i="5"/>
  <c r="AJ163" i="5"/>
  <c r="AI163" i="5"/>
  <c r="AH163" i="5"/>
  <c r="AG163" i="5"/>
  <c r="AF163" i="5"/>
  <c r="AE163" i="5"/>
  <c r="AD163" i="5"/>
  <c r="AC163" i="5"/>
  <c r="AA163" i="5"/>
  <c r="Z163" i="5"/>
  <c r="Y163" i="5"/>
  <c r="X163" i="5"/>
  <c r="W163" i="5"/>
  <c r="V163" i="5"/>
  <c r="U163" i="5"/>
  <c r="T163" i="5"/>
  <c r="S163" i="5"/>
  <c r="R163" i="5"/>
  <c r="Q163" i="5"/>
  <c r="P163" i="5"/>
  <c r="O163" i="5"/>
  <c r="N163" i="5"/>
  <c r="P170" i="5" s="1"/>
  <c r="M163" i="5"/>
  <c r="L163" i="5"/>
  <c r="K163" i="5"/>
  <c r="K165" i="5" s="1"/>
  <c r="A166" i="5" s="1"/>
  <c r="AU151" i="5"/>
  <c r="AT151" i="5"/>
  <c r="AS151" i="5"/>
  <c r="AR151" i="5"/>
  <c r="AQ151" i="5"/>
  <c r="AI158" i="5" s="1"/>
  <c r="AP151" i="5"/>
  <c r="AG157" i="5" s="1"/>
  <c r="AO151" i="5"/>
  <c r="AE156" i="5" s="1"/>
  <c r="AN151" i="5"/>
  <c r="AK151" i="5"/>
  <c r="AJ151" i="5"/>
  <c r="AI151" i="5"/>
  <c r="AH151" i="5"/>
  <c r="AG151" i="5"/>
  <c r="AF151" i="5"/>
  <c r="AE151" i="5"/>
  <c r="AD151" i="5"/>
  <c r="AC151" i="5"/>
  <c r="AA151" i="5"/>
  <c r="Z151" i="5"/>
  <c r="Y151" i="5"/>
  <c r="X151" i="5"/>
  <c r="W151" i="5"/>
  <c r="V151" i="5"/>
  <c r="U151" i="5"/>
  <c r="T151" i="5"/>
  <c r="S151" i="5"/>
  <c r="R151" i="5"/>
  <c r="Q158" i="5" s="1"/>
  <c r="Q151" i="5"/>
  <c r="P151" i="5"/>
  <c r="O151" i="5"/>
  <c r="N151" i="5"/>
  <c r="M151" i="5"/>
  <c r="M157" i="5" s="1"/>
  <c r="L151" i="5"/>
  <c r="K151" i="5"/>
  <c r="K153" i="5" s="1"/>
  <c r="A154" i="5" s="1"/>
  <c r="AU139" i="5"/>
  <c r="AI148" i="5" s="1"/>
  <c r="AT139" i="5"/>
  <c r="AS139" i="5"/>
  <c r="AR139" i="5"/>
  <c r="AG147" i="5" s="1"/>
  <c r="AQ139" i="5"/>
  <c r="AP139" i="5"/>
  <c r="AI145" i="5" s="1"/>
  <c r="AO139" i="5"/>
  <c r="AF144" i="5" s="1"/>
  <c r="AN139" i="5"/>
  <c r="AK139" i="5"/>
  <c r="AJ139" i="5"/>
  <c r="AI139" i="5"/>
  <c r="AH139" i="5"/>
  <c r="AG139" i="5"/>
  <c r="AF139" i="5"/>
  <c r="AE139" i="5"/>
  <c r="AD139" i="5"/>
  <c r="AC139" i="5"/>
  <c r="AA139" i="5"/>
  <c r="Z139" i="5"/>
  <c r="Y139" i="5"/>
  <c r="X139" i="5"/>
  <c r="W139" i="5"/>
  <c r="V139" i="5"/>
  <c r="U139" i="5"/>
  <c r="T139" i="5"/>
  <c r="S139" i="5"/>
  <c r="R139" i="5"/>
  <c r="Q139" i="5"/>
  <c r="P139" i="5"/>
  <c r="O139" i="5"/>
  <c r="Q147" i="5" s="1"/>
  <c r="N139" i="5"/>
  <c r="M139" i="5"/>
  <c r="L139" i="5"/>
  <c r="K139" i="5"/>
  <c r="K141" i="5" s="1"/>
  <c r="A142" i="5" s="1"/>
  <c r="AI136" i="5"/>
  <c r="AU127" i="5"/>
  <c r="AT127" i="5"/>
  <c r="AS127" i="5"/>
  <c r="AR127" i="5"/>
  <c r="AG135" i="5" s="1"/>
  <c r="AQ127" i="5"/>
  <c r="AH134" i="5" s="1"/>
  <c r="AP127" i="5"/>
  <c r="AF133" i="5" s="1"/>
  <c r="AO127" i="5"/>
  <c r="AN127" i="5"/>
  <c r="AK127" i="5"/>
  <c r="AJ127" i="5"/>
  <c r="AI127" i="5"/>
  <c r="AH127" i="5"/>
  <c r="AG127" i="5"/>
  <c r="AF127" i="5"/>
  <c r="AE127" i="5"/>
  <c r="AD127" i="5"/>
  <c r="AC127" i="5"/>
  <c r="AA127" i="5"/>
  <c r="Z127" i="5"/>
  <c r="Y127" i="5"/>
  <c r="X127" i="5"/>
  <c r="W127" i="5"/>
  <c r="V127" i="5"/>
  <c r="U127" i="5"/>
  <c r="T127" i="5"/>
  <c r="S127" i="5"/>
  <c r="R127" i="5"/>
  <c r="Q127" i="5"/>
  <c r="P127" i="5"/>
  <c r="O127" i="5"/>
  <c r="N127" i="5"/>
  <c r="M127" i="5"/>
  <c r="Q133" i="5" s="1"/>
  <c r="L127" i="5"/>
  <c r="K127" i="5"/>
  <c r="K129" i="5" s="1"/>
  <c r="A130" i="5" s="1"/>
  <c r="AU115" i="5"/>
  <c r="AT115" i="5"/>
  <c r="AS115" i="5"/>
  <c r="AR115" i="5"/>
  <c r="AQ115" i="5"/>
  <c r="AG122" i="5" s="1"/>
  <c r="AP115" i="5"/>
  <c r="AF121" i="5" s="1"/>
  <c r="AO115" i="5"/>
  <c r="AN115" i="5"/>
  <c r="AK115" i="5"/>
  <c r="AJ115" i="5"/>
  <c r="AI115" i="5"/>
  <c r="AH115" i="5"/>
  <c r="AG115" i="5"/>
  <c r="AF115" i="5"/>
  <c r="AE115" i="5"/>
  <c r="AD115" i="5"/>
  <c r="Z120" i="5" s="1"/>
  <c r="AC115" i="5"/>
  <c r="AA115" i="5"/>
  <c r="Z115" i="5"/>
  <c r="Y115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K117" i="5" s="1"/>
  <c r="A118" i="5" s="1"/>
  <c r="AU114" i="5"/>
  <c r="AT114" i="5"/>
  <c r="AS114" i="5"/>
  <c r="AR114" i="5"/>
  <c r="AQ114" i="5"/>
  <c r="AP114" i="5"/>
  <c r="AO114" i="5"/>
  <c r="AN114" i="5"/>
  <c r="AC114" i="5"/>
  <c r="T114" i="5"/>
  <c r="S114" i="5"/>
  <c r="R114" i="5"/>
  <c r="Q114" i="5"/>
  <c r="P114" i="5"/>
  <c r="O114" i="5"/>
  <c r="N114" i="5"/>
  <c r="M114" i="5"/>
  <c r="L114" i="5"/>
  <c r="K114" i="5"/>
  <c r="A114" i="5" s="1"/>
  <c r="AU102" i="5"/>
  <c r="AT102" i="5"/>
  <c r="AI112" i="5" s="1"/>
  <c r="AS102" i="5"/>
  <c r="AI111" i="5" s="1"/>
  <c r="AR102" i="5"/>
  <c r="AI110" i="5" s="1"/>
  <c r="AQ102" i="5"/>
  <c r="AP102" i="5"/>
  <c r="AO102" i="5"/>
  <c r="AI107" i="5" s="1"/>
  <c r="AN102" i="5"/>
  <c r="AK102" i="5"/>
  <c r="AJ102" i="5"/>
  <c r="AI102" i="5"/>
  <c r="AH102" i="5"/>
  <c r="AG102" i="5"/>
  <c r="AF102" i="5"/>
  <c r="AE102" i="5"/>
  <c r="AD102" i="5"/>
  <c r="AC102" i="5"/>
  <c r="AA102" i="5"/>
  <c r="Z102" i="5"/>
  <c r="Y102" i="5"/>
  <c r="X102" i="5"/>
  <c r="W102" i="5"/>
  <c r="V102" i="5"/>
  <c r="U102" i="5"/>
  <c r="T102" i="5"/>
  <c r="S102" i="5"/>
  <c r="R102" i="5"/>
  <c r="Q102" i="5"/>
  <c r="Q112" i="5" s="1"/>
  <c r="P102" i="5"/>
  <c r="O102" i="5"/>
  <c r="N102" i="5"/>
  <c r="M102" i="5"/>
  <c r="L102" i="5"/>
  <c r="K102" i="5"/>
  <c r="K104" i="5" s="1"/>
  <c r="A105" i="5" s="1"/>
  <c r="AU90" i="5"/>
  <c r="AT90" i="5"/>
  <c r="AI100" i="5" s="1"/>
  <c r="AS90" i="5"/>
  <c r="AR90" i="5"/>
  <c r="AI98" i="5" s="1"/>
  <c r="AQ90" i="5"/>
  <c r="AP90" i="5"/>
  <c r="AO90" i="5"/>
  <c r="AN90" i="5"/>
  <c r="AK90" i="5"/>
  <c r="AJ90" i="5"/>
  <c r="AI90" i="5"/>
  <c r="AH90" i="5"/>
  <c r="AG90" i="5"/>
  <c r="AF90" i="5"/>
  <c r="AE90" i="5"/>
  <c r="AD90" i="5"/>
  <c r="AC90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K92" i="5" s="1"/>
  <c r="A93" i="5" s="1"/>
  <c r="AU78" i="5"/>
  <c r="AT78" i="5"/>
  <c r="AS78" i="5"/>
  <c r="AR78" i="5"/>
  <c r="AQ78" i="5"/>
  <c r="AI85" i="5" s="1"/>
  <c r="AP78" i="5"/>
  <c r="AO78" i="5"/>
  <c r="AN78" i="5"/>
  <c r="AK78" i="5"/>
  <c r="AJ78" i="5"/>
  <c r="AI78" i="5"/>
  <c r="AH78" i="5"/>
  <c r="AG78" i="5"/>
  <c r="AF78" i="5"/>
  <c r="AE78" i="5"/>
  <c r="AD78" i="5"/>
  <c r="AC78" i="5"/>
  <c r="AA78" i="5"/>
  <c r="Z78" i="5"/>
  <c r="Y78" i="5"/>
  <c r="X78" i="5"/>
  <c r="W78" i="5"/>
  <c r="V78" i="5"/>
  <c r="U78" i="5"/>
  <c r="T78" i="5"/>
  <c r="S78" i="5"/>
  <c r="R78" i="5"/>
  <c r="Q78" i="5"/>
  <c r="Q88" i="5" s="1"/>
  <c r="P78" i="5"/>
  <c r="O78" i="5"/>
  <c r="N78" i="5"/>
  <c r="Q85" i="5" s="1"/>
  <c r="M78" i="5"/>
  <c r="Q84" i="5" s="1"/>
  <c r="L78" i="5"/>
  <c r="Q83" i="5" s="1"/>
  <c r="K78" i="5"/>
  <c r="K80" i="5" s="1"/>
  <c r="A81" i="5" s="1"/>
  <c r="AU66" i="5"/>
  <c r="AT66" i="5"/>
  <c r="AI76" i="5" s="1"/>
  <c r="AS66" i="5"/>
  <c r="AR66" i="5"/>
  <c r="AQ66" i="5"/>
  <c r="AP66" i="5"/>
  <c r="AO66" i="5"/>
  <c r="AN66" i="5"/>
  <c r="AK66" i="5"/>
  <c r="AJ66" i="5"/>
  <c r="AI66" i="5"/>
  <c r="AH66" i="5"/>
  <c r="AG66" i="5"/>
  <c r="AF66" i="5"/>
  <c r="AE66" i="5"/>
  <c r="AD66" i="5"/>
  <c r="AC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K68" i="5" s="1"/>
  <c r="A69" i="5" s="1"/>
  <c r="AU54" i="5"/>
  <c r="AT54" i="5"/>
  <c r="AS54" i="5"/>
  <c r="AR54" i="5"/>
  <c r="AQ54" i="5"/>
  <c r="AI61" i="5" s="1"/>
  <c r="AP54" i="5"/>
  <c r="AO54" i="5"/>
  <c r="AE59" i="5" s="1"/>
  <c r="AN54" i="5"/>
  <c r="AK54" i="5"/>
  <c r="AJ54" i="5"/>
  <c r="AI54" i="5"/>
  <c r="AH54" i="5"/>
  <c r="AG54" i="5"/>
  <c r="AF54" i="5"/>
  <c r="X61" i="5" s="1"/>
  <c r="AE54" i="5"/>
  <c r="AD54" i="5"/>
  <c r="AC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K56" i="5" s="1"/>
  <c r="A57" i="5" s="1"/>
  <c r="AF49" i="5"/>
  <c r="AU42" i="5"/>
  <c r="AT42" i="5"/>
  <c r="AS42" i="5"/>
  <c r="AH51" i="5" s="1"/>
  <c r="AR42" i="5"/>
  <c r="AH50" i="5" s="1"/>
  <c r="AQ42" i="5"/>
  <c r="AP42" i="5"/>
  <c r="AH48" i="5" s="1"/>
  <c r="AO42" i="5"/>
  <c r="AH47" i="5" s="1"/>
  <c r="AN42" i="5"/>
  <c r="AK42" i="5"/>
  <c r="AJ42" i="5"/>
  <c r="AI42" i="5"/>
  <c r="AH42" i="5"/>
  <c r="AG42" i="5"/>
  <c r="AF42" i="5"/>
  <c r="AE42" i="5"/>
  <c r="AD42" i="5"/>
  <c r="AC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P50" i="5" s="1"/>
  <c r="N42" i="5"/>
  <c r="M42" i="5"/>
  <c r="P48" i="5" s="1"/>
  <c r="L42" i="5"/>
  <c r="K42" i="5"/>
  <c r="K44" i="5" s="1"/>
  <c r="A45" i="5" s="1"/>
  <c r="K39" i="5"/>
  <c r="T39" i="5" s="1"/>
  <c r="AC39" i="5" s="1"/>
  <c r="K35" i="5"/>
  <c r="T35" i="5" s="1"/>
  <c r="AC35" i="5" s="1"/>
  <c r="A35" i="5"/>
  <c r="A47" i="5" s="1"/>
  <c r="AF34" i="5"/>
  <c r="AE34" i="5"/>
  <c r="Z34" i="5"/>
  <c r="AI34" i="5" s="1"/>
  <c r="Y34" i="5"/>
  <c r="AH34" i="5" s="1"/>
  <c r="X34" i="5"/>
  <c r="AG34" i="5" s="1"/>
  <c r="W34" i="5"/>
  <c r="V34" i="5"/>
  <c r="U34" i="5"/>
  <c r="AD34" i="5" s="1"/>
  <c r="Q34" i="5"/>
  <c r="G34" i="5" s="1"/>
  <c r="G46" i="5" s="1"/>
  <c r="P34" i="5"/>
  <c r="K40" i="5" s="1"/>
  <c r="O34" i="5"/>
  <c r="N34" i="5"/>
  <c r="D34" i="5" s="1"/>
  <c r="D46" i="5" s="1"/>
  <c r="M34" i="5"/>
  <c r="C34" i="5" s="1"/>
  <c r="C46" i="5" s="1"/>
  <c r="L34" i="5"/>
  <c r="K36" i="5" s="1"/>
  <c r="F34" i="5"/>
  <c r="F46" i="5" s="1"/>
  <c r="E34" i="5"/>
  <c r="E46" i="5" s="1"/>
  <c r="B34" i="5"/>
  <c r="B46" i="5" s="1"/>
  <c r="AU30" i="5"/>
  <c r="AT30" i="5"/>
  <c r="AI40" i="5" s="1"/>
  <c r="AS30" i="5"/>
  <c r="AR30" i="5"/>
  <c r="AQ30" i="5"/>
  <c r="AP30" i="5"/>
  <c r="AI36" i="5" s="1"/>
  <c r="AO30" i="5"/>
  <c r="AN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6" i="5" s="1"/>
  <c r="Q30" i="5"/>
  <c r="Q40" i="5" s="1"/>
  <c r="P30" i="5"/>
  <c r="Q39" i="5" s="1"/>
  <c r="O30" i="5"/>
  <c r="N30" i="5"/>
  <c r="Q37" i="5" s="1"/>
  <c r="M30" i="5"/>
  <c r="L30" i="5"/>
  <c r="K30" i="5"/>
  <c r="K32" i="5" s="1"/>
  <c r="A33" i="5" s="1"/>
  <c r="A28" i="5"/>
  <c r="AU199" i="4"/>
  <c r="AT199" i="4"/>
  <c r="AS199" i="4"/>
  <c r="AH208" i="4" s="1"/>
  <c r="AR199" i="4"/>
  <c r="AH207" i="4" s="1"/>
  <c r="AQ199" i="4"/>
  <c r="AP199" i="4"/>
  <c r="AE205" i="4" s="1"/>
  <c r="AO199" i="4"/>
  <c r="AE204" i="4" s="1"/>
  <c r="AN199" i="4"/>
  <c r="AK199" i="4"/>
  <c r="AJ199" i="4"/>
  <c r="AI199" i="4"/>
  <c r="AH199" i="4"/>
  <c r="AG199" i="4"/>
  <c r="AF199" i="4"/>
  <c r="AE199" i="4"/>
  <c r="AD199" i="4"/>
  <c r="AC199" i="4"/>
  <c r="AA199" i="4"/>
  <c r="Z199" i="4"/>
  <c r="Y199" i="4"/>
  <c r="X199" i="4"/>
  <c r="W199" i="4"/>
  <c r="V199" i="4"/>
  <c r="U199" i="4"/>
  <c r="T199" i="4"/>
  <c r="S199" i="4"/>
  <c r="R199" i="4"/>
  <c r="Q199" i="4"/>
  <c r="Q209" i="4" s="1"/>
  <c r="P199" i="4"/>
  <c r="Q208" i="4" s="1"/>
  <c r="O199" i="4"/>
  <c r="N199" i="4"/>
  <c r="M199" i="4"/>
  <c r="P205" i="4" s="1"/>
  <c r="L199" i="4"/>
  <c r="P204" i="4" s="1"/>
  <c r="K199" i="4"/>
  <c r="K201" i="4" s="1"/>
  <c r="A202" i="4" s="1"/>
  <c r="P194" i="4"/>
  <c r="AU187" i="4"/>
  <c r="AT187" i="4"/>
  <c r="AS187" i="4"/>
  <c r="AR187" i="4"/>
  <c r="AH195" i="4" s="1"/>
  <c r="AQ187" i="4"/>
  <c r="AP187" i="4"/>
  <c r="AE193" i="4" s="1"/>
  <c r="AO187" i="4"/>
  <c r="AE192" i="4" s="1"/>
  <c r="AN187" i="4"/>
  <c r="AK187" i="4"/>
  <c r="AJ187" i="4"/>
  <c r="AI187" i="4"/>
  <c r="AH187" i="4"/>
  <c r="AG187" i="4"/>
  <c r="AF187" i="4"/>
  <c r="AE187" i="4"/>
  <c r="AD187" i="4"/>
  <c r="AC187" i="4"/>
  <c r="AA187" i="4"/>
  <c r="Z187" i="4"/>
  <c r="Y187" i="4"/>
  <c r="X187" i="4"/>
  <c r="W187" i="4"/>
  <c r="V187" i="4"/>
  <c r="U187" i="4"/>
  <c r="T187" i="4"/>
  <c r="S187" i="4"/>
  <c r="R187" i="4"/>
  <c r="Q187" i="4"/>
  <c r="P187" i="4"/>
  <c r="O187" i="4"/>
  <c r="N187" i="4"/>
  <c r="M187" i="4"/>
  <c r="L187" i="4"/>
  <c r="P192" i="4" s="1"/>
  <c r="K187" i="4"/>
  <c r="K189" i="4" s="1"/>
  <c r="A190" i="4" s="1"/>
  <c r="AH183" i="4"/>
  <c r="AU175" i="4"/>
  <c r="AT175" i="4"/>
  <c r="AS175" i="4"/>
  <c r="AH184" i="4" s="1"/>
  <c r="AR175" i="4"/>
  <c r="AQ175" i="4"/>
  <c r="AP175" i="4"/>
  <c r="AE181" i="4" s="1"/>
  <c r="AO175" i="4"/>
  <c r="AE180" i="4" s="1"/>
  <c r="AN175" i="4"/>
  <c r="AK175" i="4"/>
  <c r="AJ175" i="4"/>
  <c r="AI175" i="4"/>
  <c r="AH175" i="4"/>
  <c r="AG175" i="4"/>
  <c r="AF175" i="4"/>
  <c r="AE175" i="4"/>
  <c r="AD175" i="4"/>
  <c r="AC175" i="4"/>
  <c r="AA175" i="4"/>
  <c r="Z175" i="4"/>
  <c r="Y175" i="4"/>
  <c r="X175" i="4"/>
  <c r="W175" i="4"/>
  <c r="V175" i="4"/>
  <c r="U175" i="4"/>
  <c r="T175" i="4"/>
  <c r="S175" i="4"/>
  <c r="R175" i="4"/>
  <c r="Q175" i="4"/>
  <c r="P175" i="4"/>
  <c r="O175" i="4"/>
  <c r="N175" i="4"/>
  <c r="M175" i="4"/>
  <c r="L175" i="4"/>
  <c r="K175" i="4"/>
  <c r="K177" i="4" s="1"/>
  <c r="A178" i="4" s="1"/>
  <c r="AU163" i="4"/>
  <c r="AT163" i="4"/>
  <c r="AI173" i="4" s="1"/>
  <c r="AS163" i="4"/>
  <c r="AR163" i="4"/>
  <c r="AQ163" i="4"/>
  <c r="AI170" i="4" s="1"/>
  <c r="AP163" i="4"/>
  <c r="AO163" i="4"/>
  <c r="AN163" i="4"/>
  <c r="AK163" i="4"/>
  <c r="AJ163" i="4"/>
  <c r="AI163" i="4"/>
  <c r="AH163" i="4"/>
  <c r="AG163" i="4"/>
  <c r="AF163" i="4"/>
  <c r="AE163" i="4"/>
  <c r="AD163" i="4"/>
  <c r="AC163" i="4"/>
  <c r="AA163" i="4"/>
  <c r="Z163" i="4"/>
  <c r="Y163" i="4"/>
  <c r="X163" i="4"/>
  <c r="W163" i="4"/>
  <c r="V163" i="4"/>
  <c r="U163" i="4"/>
  <c r="T163" i="4"/>
  <c r="S163" i="4"/>
  <c r="R163" i="4"/>
  <c r="Q163" i="4"/>
  <c r="P163" i="4"/>
  <c r="O163" i="4"/>
  <c r="N163" i="4"/>
  <c r="M163" i="4"/>
  <c r="L163" i="4"/>
  <c r="P168" i="4" s="1"/>
  <c r="K163" i="4"/>
  <c r="K165" i="4" s="1"/>
  <c r="A166" i="4" s="1"/>
  <c r="AU151" i="4"/>
  <c r="AT151" i="4"/>
  <c r="AI161" i="4" s="1"/>
  <c r="AS151" i="4"/>
  <c r="AH160" i="4" s="1"/>
  <c r="AR151" i="4"/>
  <c r="AQ151" i="4"/>
  <c r="AI158" i="4" s="1"/>
  <c r="AP151" i="4"/>
  <c r="AO151" i="4"/>
  <c r="AH156" i="4" s="1"/>
  <c r="AN151" i="4"/>
  <c r="AK151" i="4"/>
  <c r="AJ151" i="4"/>
  <c r="AI151" i="4"/>
  <c r="AH151" i="4"/>
  <c r="AG151" i="4"/>
  <c r="AF151" i="4"/>
  <c r="AE151" i="4"/>
  <c r="AD151" i="4"/>
  <c r="AC151" i="4"/>
  <c r="AA151" i="4"/>
  <c r="Z151" i="4"/>
  <c r="Y151" i="4"/>
  <c r="X151" i="4"/>
  <c r="W151" i="4"/>
  <c r="V151" i="4"/>
  <c r="U151" i="4"/>
  <c r="T151" i="4"/>
  <c r="S151" i="4"/>
  <c r="R151" i="4"/>
  <c r="Q151" i="4"/>
  <c r="Q161" i="4" s="1"/>
  <c r="P151" i="4"/>
  <c r="Q160" i="4" s="1"/>
  <c r="O151" i="4"/>
  <c r="N151" i="4"/>
  <c r="M151" i="4"/>
  <c r="L151" i="4"/>
  <c r="K151" i="4"/>
  <c r="K153" i="4" s="1"/>
  <c r="A154" i="4" s="1"/>
  <c r="AU139" i="4"/>
  <c r="AT139" i="4"/>
  <c r="AS139" i="4"/>
  <c r="AH148" i="4" s="1"/>
  <c r="AR139" i="4"/>
  <c r="AH147" i="4" s="1"/>
  <c r="AQ139" i="4"/>
  <c r="AP139" i="4"/>
  <c r="AO139" i="4"/>
  <c r="AI144" i="4" s="1"/>
  <c r="AN139" i="4"/>
  <c r="AK139" i="4"/>
  <c r="AJ139" i="4"/>
  <c r="AI139" i="4"/>
  <c r="AH139" i="4"/>
  <c r="AG139" i="4"/>
  <c r="AF139" i="4"/>
  <c r="AE139" i="4"/>
  <c r="AD139" i="4"/>
  <c r="AC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O139" i="4"/>
  <c r="N139" i="4"/>
  <c r="M139" i="4"/>
  <c r="L139" i="4"/>
  <c r="P144" i="4" s="1"/>
  <c r="K139" i="4"/>
  <c r="K141" i="4" s="1"/>
  <c r="A142" i="4" s="1"/>
  <c r="AU127" i="4"/>
  <c r="AT127" i="4"/>
  <c r="AI137" i="4" s="1"/>
  <c r="AS127" i="4"/>
  <c r="AR127" i="4"/>
  <c r="AH135" i="4" s="1"/>
  <c r="AQ127" i="4"/>
  <c r="AP127" i="4"/>
  <c r="AH133" i="4" s="1"/>
  <c r="AO127" i="4"/>
  <c r="AI132" i="4" s="1"/>
  <c r="AN127" i="4"/>
  <c r="AK127" i="4"/>
  <c r="AJ127" i="4"/>
  <c r="AI127" i="4"/>
  <c r="AH127" i="4"/>
  <c r="AG127" i="4"/>
  <c r="AF127" i="4"/>
  <c r="AE127" i="4"/>
  <c r="AD127" i="4"/>
  <c r="AC127" i="4"/>
  <c r="AA127" i="4"/>
  <c r="Z127" i="4"/>
  <c r="Y127" i="4"/>
  <c r="X127" i="4"/>
  <c r="W127" i="4"/>
  <c r="V127" i="4"/>
  <c r="U127" i="4"/>
  <c r="T127" i="4"/>
  <c r="S127" i="4"/>
  <c r="R127" i="4"/>
  <c r="Q127" i="4"/>
  <c r="P127" i="4"/>
  <c r="O127" i="4"/>
  <c r="N127" i="4"/>
  <c r="M127" i="4"/>
  <c r="L127" i="4"/>
  <c r="K127" i="4"/>
  <c r="K129" i="4" s="1"/>
  <c r="A130" i="4" s="1"/>
  <c r="AU115" i="4"/>
  <c r="AT115" i="4"/>
  <c r="AS115" i="4"/>
  <c r="AH124" i="4" s="1"/>
  <c r="AR115" i="4"/>
  <c r="AQ115" i="4"/>
  <c r="AF122" i="4" s="1"/>
  <c r="AP115" i="4"/>
  <c r="AI121" i="4" s="1"/>
  <c r="AO115" i="4"/>
  <c r="AI120" i="4" s="1"/>
  <c r="AN115" i="4"/>
  <c r="AK115" i="4"/>
  <c r="AJ115" i="4"/>
  <c r="AI115" i="4"/>
  <c r="AH115" i="4"/>
  <c r="AG115" i="4"/>
  <c r="AF115" i="4"/>
  <c r="AE115" i="4"/>
  <c r="AD115" i="4"/>
  <c r="AC115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K117" i="4" s="1"/>
  <c r="A118" i="4" s="1"/>
  <c r="AU114" i="4"/>
  <c r="AT114" i="4"/>
  <c r="AS114" i="4"/>
  <c r="AR114" i="4"/>
  <c r="AQ114" i="4"/>
  <c r="AP114" i="4"/>
  <c r="AO114" i="4"/>
  <c r="AN114" i="4"/>
  <c r="AC114" i="4"/>
  <c r="T114" i="4"/>
  <c r="S114" i="4"/>
  <c r="R114" i="4"/>
  <c r="Q114" i="4"/>
  <c r="P114" i="4"/>
  <c r="O114" i="4"/>
  <c r="N114" i="4"/>
  <c r="M114" i="4"/>
  <c r="L114" i="4"/>
  <c r="K114" i="4"/>
  <c r="A114" i="4" s="1"/>
  <c r="AU102" i="4"/>
  <c r="AI112" i="4" s="1"/>
  <c r="AT102" i="4"/>
  <c r="AS102" i="4"/>
  <c r="AI111" i="4" s="1"/>
  <c r="AR102" i="4"/>
  <c r="AH110" i="4" s="1"/>
  <c r="AQ102" i="4"/>
  <c r="AI109" i="4" s="1"/>
  <c r="AP102" i="4"/>
  <c r="AF108" i="4" s="1"/>
  <c r="AO102" i="4"/>
  <c r="AN102" i="4"/>
  <c r="AK102" i="4"/>
  <c r="AJ102" i="4"/>
  <c r="AI102" i="4"/>
  <c r="AH102" i="4"/>
  <c r="AG102" i="4"/>
  <c r="AF102" i="4"/>
  <c r="AE102" i="4"/>
  <c r="AD102" i="4"/>
  <c r="AC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Q109" i="4" s="1"/>
  <c r="M102" i="4"/>
  <c r="L102" i="4"/>
  <c r="Q107" i="4" s="1"/>
  <c r="K102" i="4"/>
  <c r="K104" i="4" s="1"/>
  <c r="A105" i="4" s="1"/>
  <c r="AU90" i="4"/>
  <c r="AT90" i="4"/>
  <c r="AH97" i="4" s="1"/>
  <c r="AS90" i="4"/>
  <c r="AI99" i="4" s="1"/>
  <c r="AR90" i="4"/>
  <c r="AQ90" i="4"/>
  <c r="AP90" i="4"/>
  <c r="AI96" i="4" s="1"/>
  <c r="AO90" i="4"/>
  <c r="AN90" i="4"/>
  <c r="AK90" i="4"/>
  <c r="AJ90" i="4"/>
  <c r="AI90" i="4"/>
  <c r="AH90" i="4"/>
  <c r="AG90" i="4"/>
  <c r="AF90" i="4"/>
  <c r="AE90" i="4"/>
  <c r="AD90" i="4"/>
  <c r="AC90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K92" i="4" s="1"/>
  <c r="A93" i="4" s="1"/>
  <c r="AU78" i="4"/>
  <c r="AI88" i="4" s="1"/>
  <c r="AT78" i="4"/>
  <c r="AS78" i="4"/>
  <c r="AR78" i="4"/>
  <c r="AH86" i="4" s="1"/>
  <c r="AQ78" i="4"/>
  <c r="AH85" i="4" s="1"/>
  <c r="AP78" i="4"/>
  <c r="AF84" i="4" s="1"/>
  <c r="AO78" i="4"/>
  <c r="AD83" i="4" s="1"/>
  <c r="AN78" i="4"/>
  <c r="AK78" i="4"/>
  <c r="AJ78" i="4"/>
  <c r="AI78" i="4"/>
  <c r="AH78" i="4"/>
  <c r="AG78" i="4"/>
  <c r="Y86" i="4" s="1"/>
  <c r="AF78" i="4"/>
  <c r="AE78" i="4"/>
  <c r="AD78" i="4"/>
  <c r="Y83" i="4" s="1"/>
  <c r="AC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P83" i="4" s="1"/>
  <c r="K78" i="4"/>
  <c r="K80" i="4" s="1"/>
  <c r="A81" i="4" s="1"/>
  <c r="AU66" i="4"/>
  <c r="AT66" i="4"/>
  <c r="AS66" i="4"/>
  <c r="AR66" i="4"/>
  <c r="AQ66" i="4"/>
  <c r="AP66" i="4"/>
  <c r="AO66" i="4"/>
  <c r="AD71" i="4" s="1"/>
  <c r="AN66" i="4"/>
  <c r="AK66" i="4"/>
  <c r="AJ66" i="4"/>
  <c r="AI66" i="4"/>
  <c r="AH66" i="4"/>
  <c r="AG66" i="4"/>
  <c r="AF66" i="4"/>
  <c r="AE66" i="4"/>
  <c r="AD66" i="4"/>
  <c r="AC66" i="4"/>
  <c r="AA66" i="4"/>
  <c r="Z66" i="4"/>
  <c r="Y66" i="4"/>
  <c r="X66" i="4"/>
  <c r="W66" i="4"/>
  <c r="V66" i="4"/>
  <c r="U66" i="4"/>
  <c r="T66" i="4"/>
  <c r="S66" i="4"/>
  <c r="R66" i="4"/>
  <c r="Q76" i="4" s="1"/>
  <c r="Q66" i="4"/>
  <c r="P66" i="4"/>
  <c r="O66" i="4"/>
  <c r="N66" i="4"/>
  <c r="M66" i="4"/>
  <c r="L66" i="4"/>
  <c r="P71" i="4" s="1"/>
  <c r="K66" i="4"/>
  <c r="K68" i="4" s="1"/>
  <c r="A69" i="4" s="1"/>
  <c r="AU54" i="4"/>
  <c r="AI60" i="4" s="1"/>
  <c r="AT54" i="4"/>
  <c r="AS54" i="4"/>
  <c r="AR54" i="4"/>
  <c r="AG62" i="4" s="1"/>
  <c r="AQ54" i="4"/>
  <c r="AP54" i="4"/>
  <c r="AO54" i="4"/>
  <c r="AE59" i="4" s="1"/>
  <c r="AN54" i="4"/>
  <c r="AK54" i="4"/>
  <c r="AJ54" i="4"/>
  <c r="AI54" i="4"/>
  <c r="AH54" i="4"/>
  <c r="AG54" i="4"/>
  <c r="AF54" i="4"/>
  <c r="AE54" i="4"/>
  <c r="AD54" i="4"/>
  <c r="AC54" i="4"/>
  <c r="AA54" i="4"/>
  <c r="Z54" i="4"/>
  <c r="Y54" i="4"/>
  <c r="X54" i="4"/>
  <c r="W54" i="4"/>
  <c r="V54" i="4"/>
  <c r="U54" i="4"/>
  <c r="T54" i="4"/>
  <c r="S54" i="4"/>
  <c r="R54" i="4"/>
  <c r="Q54" i="4"/>
  <c r="P54" i="4"/>
  <c r="P63" i="4" s="1"/>
  <c r="O54" i="4"/>
  <c r="N54" i="4"/>
  <c r="Q61" i="4" s="1"/>
  <c r="M54" i="4"/>
  <c r="N60" i="4" s="1"/>
  <c r="L54" i="4"/>
  <c r="K54" i="4"/>
  <c r="K56" i="4" s="1"/>
  <c r="A57" i="4" s="1"/>
  <c r="AG47" i="4"/>
  <c r="AE47" i="4"/>
  <c r="AU42" i="4"/>
  <c r="AT42" i="4"/>
  <c r="AI52" i="4" s="1"/>
  <c r="AS42" i="4"/>
  <c r="AR42" i="4"/>
  <c r="AQ42" i="4"/>
  <c r="AP42" i="4"/>
  <c r="AG48" i="4" s="1"/>
  <c r="AO42" i="4"/>
  <c r="AF47" i="4" s="1"/>
  <c r="AN42" i="4"/>
  <c r="AK42" i="4"/>
  <c r="AJ42" i="4"/>
  <c r="AI42" i="4"/>
  <c r="AH42" i="4"/>
  <c r="AG42" i="4"/>
  <c r="AF42" i="4"/>
  <c r="AE42" i="4"/>
  <c r="AD42" i="4"/>
  <c r="W47" i="4" s="1"/>
  <c r="AC42" i="4"/>
  <c r="AA42" i="4"/>
  <c r="Z42" i="4"/>
  <c r="Y42" i="4"/>
  <c r="X42" i="4"/>
  <c r="W42" i="4"/>
  <c r="V42" i="4"/>
  <c r="U42" i="4"/>
  <c r="T42" i="4"/>
  <c r="S42" i="4"/>
  <c r="R42" i="4"/>
  <c r="Q49" i="4" s="1"/>
  <c r="Q42" i="4"/>
  <c r="P42" i="4"/>
  <c r="O42" i="4"/>
  <c r="P50" i="4" s="1"/>
  <c r="N42" i="4"/>
  <c r="M42" i="4"/>
  <c r="L42" i="4"/>
  <c r="N47" i="4" s="1"/>
  <c r="K42" i="4"/>
  <c r="K44" i="4" s="1"/>
  <c r="A45" i="4" s="1"/>
  <c r="K38" i="4"/>
  <c r="T38" i="4" s="1"/>
  <c r="AC38" i="4" s="1"/>
  <c r="A38" i="4"/>
  <c r="A50" i="4" s="1"/>
  <c r="K37" i="4"/>
  <c r="T37" i="4" s="1"/>
  <c r="AC37" i="4" s="1"/>
  <c r="A37" i="4"/>
  <c r="A49" i="4" s="1"/>
  <c r="AC35" i="4"/>
  <c r="T35" i="4"/>
  <c r="K35" i="4"/>
  <c r="A35" i="4"/>
  <c r="A47" i="4" s="1"/>
  <c r="AI34" i="4"/>
  <c r="AG34" i="4"/>
  <c r="Z34" i="4"/>
  <c r="Y34" i="4"/>
  <c r="AH34" i="4" s="1"/>
  <c r="X34" i="4"/>
  <c r="W34" i="4"/>
  <c r="AF34" i="4" s="1"/>
  <c r="V34" i="4"/>
  <c r="AE34" i="4" s="1"/>
  <c r="U34" i="4"/>
  <c r="AD34" i="4" s="1"/>
  <c r="Q34" i="4"/>
  <c r="G34" i="4" s="1"/>
  <c r="G46" i="4" s="1"/>
  <c r="P34" i="4"/>
  <c r="K40" i="4" s="1"/>
  <c r="O34" i="4"/>
  <c r="K39" i="4" s="1"/>
  <c r="N34" i="4"/>
  <c r="M34" i="4"/>
  <c r="L34" i="4"/>
  <c r="K36" i="4" s="1"/>
  <c r="F34" i="4"/>
  <c r="F46" i="4" s="1"/>
  <c r="D34" i="4"/>
  <c r="D46" i="4" s="1"/>
  <c r="C34" i="4"/>
  <c r="C46" i="4" s="1"/>
  <c r="B34" i="4"/>
  <c r="B46" i="4" s="1"/>
  <c r="AU30" i="4"/>
  <c r="AI40" i="4" s="1"/>
  <c r="AT30" i="4"/>
  <c r="AS30" i="4"/>
  <c r="AI39" i="4" s="1"/>
  <c r="AR30" i="4"/>
  <c r="AQ30" i="4"/>
  <c r="AH37" i="4" s="1"/>
  <c r="AP30" i="4"/>
  <c r="AO30" i="4"/>
  <c r="AF35" i="4" s="1"/>
  <c r="AN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Q39" i="4" s="1"/>
  <c r="O30" i="4"/>
  <c r="Q38" i="4" s="1"/>
  <c r="N30" i="4"/>
  <c r="M30" i="4"/>
  <c r="M36" i="4" s="1"/>
  <c r="L30" i="4"/>
  <c r="K30" i="4"/>
  <c r="K32" i="4" s="1"/>
  <c r="A33" i="4" s="1"/>
  <c r="A28" i="4"/>
  <c r="AU199" i="3"/>
  <c r="AT199" i="3"/>
  <c r="AS199" i="3"/>
  <c r="AR199" i="3"/>
  <c r="AQ199" i="3"/>
  <c r="AP199" i="3"/>
  <c r="AH205" i="3" s="1"/>
  <c r="AO199" i="3"/>
  <c r="AN199" i="3"/>
  <c r="AK199" i="3"/>
  <c r="AJ199" i="3"/>
  <c r="AI199" i="3"/>
  <c r="AH199" i="3"/>
  <c r="AG199" i="3"/>
  <c r="AF199" i="3"/>
  <c r="AE199" i="3"/>
  <c r="AD199" i="3"/>
  <c r="AC199" i="3"/>
  <c r="AA199" i="3"/>
  <c r="Z199" i="3"/>
  <c r="Y199" i="3"/>
  <c r="X199" i="3"/>
  <c r="W199" i="3"/>
  <c r="V199" i="3"/>
  <c r="U199" i="3"/>
  <c r="T199" i="3"/>
  <c r="S199" i="3"/>
  <c r="R199" i="3"/>
  <c r="Q199" i="3"/>
  <c r="Q209" i="3" s="1"/>
  <c r="P199" i="3"/>
  <c r="Q208" i="3" s="1"/>
  <c r="O199" i="3"/>
  <c r="Q207" i="3" s="1"/>
  <c r="N199" i="3"/>
  <c r="M199" i="3"/>
  <c r="L199" i="3"/>
  <c r="K199" i="3"/>
  <c r="K201" i="3" s="1"/>
  <c r="A202" i="3" s="1"/>
  <c r="AG195" i="3"/>
  <c r="AU187" i="3"/>
  <c r="AT187" i="3"/>
  <c r="AI197" i="3" s="1"/>
  <c r="AS187" i="3"/>
  <c r="AI196" i="3" s="1"/>
  <c r="AR187" i="3"/>
  <c r="AI195" i="3" s="1"/>
  <c r="AQ187" i="3"/>
  <c r="AI194" i="3" s="1"/>
  <c r="AP187" i="3"/>
  <c r="AO187" i="3"/>
  <c r="AN187" i="3"/>
  <c r="AK187" i="3"/>
  <c r="AJ187" i="3"/>
  <c r="Z196" i="3" s="1"/>
  <c r="AI187" i="3"/>
  <c r="AH187" i="3"/>
  <c r="AG187" i="3"/>
  <c r="X195" i="3" s="1"/>
  <c r="AF187" i="3"/>
  <c r="AE187" i="3"/>
  <c r="AD187" i="3"/>
  <c r="AC187" i="3"/>
  <c r="AA187" i="3"/>
  <c r="Z187" i="3"/>
  <c r="Y187" i="3"/>
  <c r="X187" i="3"/>
  <c r="W187" i="3"/>
  <c r="V187" i="3"/>
  <c r="U187" i="3"/>
  <c r="T187" i="3"/>
  <c r="S187" i="3"/>
  <c r="R187" i="3"/>
  <c r="Q187" i="3"/>
  <c r="P187" i="3"/>
  <c r="O187" i="3"/>
  <c r="N187" i="3"/>
  <c r="P194" i="3" s="1"/>
  <c r="M187" i="3"/>
  <c r="L187" i="3"/>
  <c r="K187" i="3"/>
  <c r="K189" i="3" s="1"/>
  <c r="A190" i="3" s="1"/>
  <c r="AH181" i="3"/>
  <c r="AU175" i="3"/>
  <c r="AT175" i="3"/>
  <c r="AS175" i="3"/>
  <c r="AI184" i="3" s="1"/>
  <c r="AR175" i="3"/>
  <c r="AQ175" i="3"/>
  <c r="AP175" i="3"/>
  <c r="AO175" i="3"/>
  <c r="AN175" i="3"/>
  <c r="AK175" i="3"/>
  <c r="AJ175" i="3"/>
  <c r="AI175" i="3"/>
  <c r="AH175" i="3"/>
  <c r="AG175" i="3"/>
  <c r="AF175" i="3"/>
  <c r="AE175" i="3"/>
  <c r="AD175" i="3"/>
  <c r="AC175" i="3"/>
  <c r="AA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Q183" i="3" s="1"/>
  <c r="N175" i="3"/>
  <c r="M175" i="3"/>
  <c r="L175" i="3"/>
  <c r="K175" i="3"/>
  <c r="K177" i="3" s="1"/>
  <c r="A178" i="3" s="1"/>
  <c r="AH169" i="3"/>
  <c r="P168" i="3"/>
  <c r="AU163" i="3"/>
  <c r="AT163" i="3"/>
  <c r="AS163" i="3"/>
  <c r="AR163" i="3"/>
  <c r="AI171" i="3" s="1"/>
  <c r="AQ163" i="3"/>
  <c r="AP163" i="3"/>
  <c r="AE169" i="3" s="1"/>
  <c r="AO163" i="3"/>
  <c r="AI168" i="3" s="1"/>
  <c r="AN163" i="3"/>
  <c r="AK163" i="3"/>
  <c r="AJ163" i="3"/>
  <c r="AI163" i="3"/>
  <c r="AH163" i="3"/>
  <c r="AG163" i="3"/>
  <c r="AF163" i="3"/>
  <c r="AE163" i="3"/>
  <c r="AD163" i="3"/>
  <c r="AC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K165" i="3" s="1"/>
  <c r="A166" i="3" s="1"/>
  <c r="W158" i="3"/>
  <c r="AU151" i="3"/>
  <c r="AI159" i="3" s="1"/>
  <c r="AT151" i="3"/>
  <c r="AS151" i="3"/>
  <c r="AR151" i="3"/>
  <c r="AH159" i="3" s="1"/>
  <c r="AQ151" i="3"/>
  <c r="AI158" i="3" s="1"/>
  <c r="AP151" i="3"/>
  <c r="AE157" i="3" s="1"/>
  <c r="AO151" i="3"/>
  <c r="AN151" i="3"/>
  <c r="AK151" i="3"/>
  <c r="AJ151" i="3"/>
  <c r="AI151" i="3"/>
  <c r="AH151" i="3"/>
  <c r="AG151" i="3"/>
  <c r="AF151" i="3"/>
  <c r="AE151" i="3"/>
  <c r="AD151" i="3"/>
  <c r="AC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P158" i="3" s="1"/>
  <c r="M151" i="3"/>
  <c r="L151" i="3"/>
  <c r="K151" i="3"/>
  <c r="K153" i="3" s="1"/>
  <c r="A154" i="3" s="1"/>
  <c r="AU139" i="3"/>
  <c r="AT139" i="3"/>
  <c r="AS139" i="3"/>
  <c r="AI148" i="3" s="1"/>
  <c r="AR139" i="3"/>
  <c r="AI147" i="3" s="1"/>
  <c r="AQ139" i="3"/>
  <c r="AP139" i="3"/>
  <c r="AO139" i="3"/>
  <c r="AN139" i="3"/>
  <c r="AK139" i="3"/>
  <c r="AJ139" i="3"/>
  <c r="AI139" i="3"/>
  <c r="AH139" i="3"/>
  <c r="AG139" i="3"/>
  <c r="AF139" i="3"/>
  <c r="AE139" i="3"/>
  <c r="AD139" i="3"/>
  <c r="AC139" i="3"/>
  <c r="AA139" i="3"/>
  <c r="Z139" i="3"/>
  <c r="Y139" i="3"/>
  <c r="X139" i="3"/>
  <c r="W139" i="3"/>
  <c r="V139" i="3"/>
  <c r="U139" i="3"/>
  <c r="T139" i="3"/>
  <c r="S139" i="3"/>
  <c r="R139" i="3"/>
  <c r="Q139" i="3"/>
  <c r="P144" i="3" s="1"/>
  <c r="P139" i="3"/>
  <c r="O139" i="3"/>
  <c r="N139" i="3"/>
  <c r="M139" i="3"/>
  <c r="Q145" i="3" s="1"/>
  <c r="L139" i="3"/>
  <c r="K139" i="3"/>
  <c r="K141" i="3" s="1"/>
  <c r="A142" i="3" s="1"/>
  <c r="AU127" i="3"/>
  <c r="AI136" i="3" s="1"/>
  <c r="AT127" i="3"/>
  <c r="AS127" i="3"/>
  <c r="AR127" i="3"/>
  <c r="AI135" i="3" s="1"/>
  <c r="AQ127" i="3"/>
  <c r="AP127" i="3"/>
  <c r="AO127" i="3"/>
  <c r="AN127" i="3"/>
  <c r="AK127" i="3"/>
  <c r="AJ127" i="3"/>
  <c r="AI127" i="3"/>
  <c r="AH127" i="3"/>
  <c r="AG127" i="3"/>
  <c r="AF127" i="3"/>
  <c r="AE127" i="3"/>
  <c r="AD127" i="3"/>
  <c r="AC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O135" i="3" s="1"/>
  <c r="N127" i="3"/>
  <c r="P134" i="3" s="1"/>
  <c r="M127" i="3"/>
  <c r="L127" i="3"/>
  <c r="P132" i="3" s="1"/>
  <c r="K127" i="3"/>
  <c r="K129" i="3" s="1"/>
  <c r="A130" i="3" s="1"/>
  <c r="AU115" i="3"/>
  <c r="AI120" i="3" s="1"/>
  <c r="AT115" i="3"/>
  <c r="AS115" i="3"/>
  <c r="AR115" i="3"/>
  <c r="AI123" i="3" s="1"/>
  <c r="AQ115" i="3"/>
  <c r="AI122" i="3" s="1"/>
  <c r="AP115" i="3"/>
  <c r="AO115" i="3"/>
  <c r="AH120" i="3" s="1"/>
  <c r="AN115" i="3"/>
  <c r="AK115" i="3"/>
  <c r="AJ115" i="3"/>
  <c r="AI115" i="3"/>
  <c r="AH115" i="3"/>
  <c r="AG115" i="3"/>
  <c r="AF115" i="3"/>
  <c r="AE115" i="3"/>
  <c r="AD115" i="3"/>
  <c r="AC115" i="3"/>
  <c r="AA115" i="3"/>
  <c r="Z115" i="3"/>
  <c r="Y115" i="3"/>
  <c r="X115" i="3"/>
  <c r="W115" i="3"/>
  <c r="V115" i="3"/>
  <c r="U115" i="3"/>
  <c r="T115" i="3"/>
  <c r="S115" i="3"/>
  <c r="R115" i="3"/>
  <c r="Q115" i="3"/>
  <c r="P122" i="3" s="1"/>
  <c r="P115" i="3"/>
  <c r="O115" i="3"/>
  <c r="N115" i="3"/>
  <c r="M115" i="3"/>
  <c r="L115" i="3"/>
  <c r="K115" i="3"/>
  <c r="K117" i="3" s="1"/>
  <c r="A118" i="3" s="1"/>
  <c r="AU114" i="3"/>
  <c r="AT114" i="3"/>
  <c r="AS114" i="3"/>
  <c r="AR114" i="3"/>
  <c r="AQ114" i="3"/>
  <c r="AP114" i="3"/>
  <c r="AO114" i="3"/>
  <c r="AN114" i="3"/>
  <c r="AC114" i="3"/>
  <c r="T114" i="3"/>
  <c r="S114" i="3"/>
  <c r="R114" i="3"/>
  <c r="Q114" i="3"/>
  <c r="P114" i="3"/>
  <c r="O114" i="3"/>
  <c r="N114" i="3"/>
  <c r="M114" i="3"/>
  <c r="L114" i="3"/>
  <c r="K114" i="3"/>
  <c r="A114" i="3" s="1"/>
  <c r="Q112" i="3"/>
  <c r="AU102" i="3"/>
  <c r="AI110" i="3" s="1"/>
  <c r="AT102" i="3"/>
  <c r="AS102" i="3"/>
  <c r="AR102" i="3"/>
  <c r="AQ102" i="3"/>
  <c r="AI109" i="3" s="1"/>
  <c r="AP102" i="3"/>
  <c r="AF108" i="3" s="1"/>
  <c r="AO102" i="3"/>
  <c r="AF107" i="3" s="1"/>
  <c r="AN102" i="3"/>
  <c r="AK102" i="3"/>
  <c r="AJ102" i="3"/>
  <c r="AI102" i="3"/>
  <c r="AH102" i="3"/>
  <c r="AG102" i="3"/>
  <c r="AF102" i="3"/>
  <c r="AE102" i="3"/>
  <c r="AD102" i="3"/>
  <c r="AC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8" i="3" s="1"/>
  <c r="O102" i="3"/>
  <c r="N102" i="3"/>
  <c r="Q109" i="3" s="1"/>
  <c r="M102" i="3"/>
  <c r="N108" i="3" s="1"/>
  <c r="L102" i="3"/>
  <c r="Q107" i="3" s="1"/>
  <c r="K102" i="3"/>
  <c r="K104" i="3" s="1"/>
  <c r="A105" i="3" s="1"/>
  <c r="L95" i="3"/>
  <c r="AU90" i="3"/>
  <c r="AT90" i="3"/>
  <c r="AS90" i="3"/>
  <c r="AR90" i="3"/>
  <c r="AF95" i="3" s="1"/>
  <c r="AQ90" i="3"/>
  <c r="AF97" i="3" s="1"/>
  <c r="AP90" i="3"/>
  <c r="AO90" i="3"/>
  <c r="AN90" i="3"/>
  <c r="AK90" i="3"/>
  <c r="AJ90" i="3"/>
  <c r="AI90" i="3"/>
  <c r="AH90" i="3"/>
  <c r="AG90" i="3"/>
  <c r="AF90" i="3"/>
  <c r="AE90" i="3"/>
  <c r="AD90" i="3"/>
  <c r="AC90" i="3"/>
  <c r="AA90" i="3"/>
  <c r="Z90" i="3"/>
  <c r="Y90" i="3"/>
  <c r="X90" i="3"/>
  <c r="W90" i="3"/>
  <c r="V90" i="3"/>
  <c r="U90" i="3"/>
  <c r="T90" i="3"/>
  <c r="S90" i="3"/>
  <c r="R90" i="3"/>
  <c r="Q90" i="3"/>
  <c r="Q100" i="3" s="1"/>
  <c r="P90" i="3"/>
  <c r="P99" i="3" s="1"/>
  <c r="O90" i="3"/>
  <c r="N90" i="3"/>
  <c r="M90" i="3"/>
  <c r="L90" i="3"/>
  <c r="K90" i="3"/>
  <c r="K92" i="3" s="1"/>
  <c r="A93" i="3" s="1"/>
  <c r="AF83" i="3"/>
  <c r="K80" i="3"/>
  <c r="A81" i="3" s="1"/>
  <c r="AU78" i="3"/>
  <c r="AT78" i="3"/>
  <c r="AS78" i="3"/>
  <c r="AR78" i="3"/>
  <c r="AQ78" i="3"/>
  <c r="AI85" i="3" s="1"/>
  <c r="AP78" i="3"/>
  <c r="AO78" i="3"/>
  <c r="AN78" i="3"/>
  <c r="AK78" i="3"/>
  <c r="AJ78" i="3"/>
  <c r="AI78" i="3"/>
  <c r="AH78" i="3"/>
  <c r="AG78" i="3"/>
  <c r="AF78" i="3"/>
  <c r="AE78" i="3"/>
  <c r="AD78" i="3"/>
  <c r="AC78" i="3"/>
  <c r="AA78" i="3"/>
  <c r="Z78" i="3"/>
  <c r="Y78" i="3"/>
  <c r="X78" i="3"/>
  <c r="W78" i="3"/>
  <c r="V78" i="3"/>
  <c r="U78" i="3"/>
  <c r="T78" i="3"/>
  <c r="S78" i="3"/>
  <c r="R78" i="3"/>
  <c r="Q78" i="3"/>
  <c r="Q88" i="3" s="1"/>
  <c r="P78" i="3"/>
  <c r="Q87" i="3" s="1"/>
  <c r="O78" i="3"/>
  <c r="N78" i="3"/>
  <c r="M78" i="3"/>
  <c r="Q84" i="3" s="1"/>
  <c r="L78" i="3"/>
  <c r="K78" i="3"/>
  <c r="P73" i="3"/>
  <c r="AU66" i="3"/>
  <c r="AT66" i="3"/>
  <c r="AS66" i="3"/>
  <c r="AR66" i="3"/>
  <c r="AQ66" i="3"/>
  <c r="AH73" i="3" s="1"/>
  <c r="AP66" i="3"/>
  <c r="AF72" i="3" s="1"/>
  <c r="AO66" i="3"/>
  <c r="AE71" i="3" s="1"/>
  <c r="AN66" i="3"/>
  <c r="AK66" i="3"/>
  <c r="AJ66" i="3"/>
  <c r="AI66" i="3"/>
  <c r="AH66" i="3"/>
  <c r="AG66" i="3"/>
  <c r="AF66" i="3"/>
  <c r="AE66" i="3"/>
  <c r="AD66" i="3"/>
  <c r="AC66" i="3"/>
  <c r="AA66" i="3"/>
  <c r="Z66" i="3"/>
  <c r="Y66" i="3"/>
  <c r="X66" i="3"/>
  <c r="W66" i="3"/>
  <c r="V66" i="3"/>
  <c r="U66" i="3"/>
  <c r="T66" i="3"/>
  <c r="S66" i="3"/>
  <c r="R66" i="3"/>
  <c r="Q66" i="3"/>
  <c r="P66" i="3"/>
  <c r="Q75" i="3" s="1"/>
  <c r="O66" i="3"/>
  <c r="Q74" i="3" s="1"/>
  <c r="N66" i="3"/>
  <c r="M66" i="3"/>
  <c r="P72" i="3" s="1"/>
  <c r="L66" i="3"/>
  <c r="K66" i="3"/>
  <c r="K68" i="3" s="1"/>
  <c r="A69" i="3" s="1"/>
  <c r="O61" i="3"/>
  <c r="K56" i="3"/>
  <c r="A57" i="3" s="1"/>
  <c r="AU54" i="3"/>
  <c r="AT54" i="3"/>
  <c r="AS54" i="3"/>
  <c r="AR54" i="3"/>
  <c r="AQ54" i="3"/>
  <c r="AH61" i="3" s="1"/>
  <c r="AP54" i="3"/>
  <c r="AF60" i="3" s="1"/>
  <c r="AO54" i="3"/>
  <c r="AN54" i="3"/>
  <c r="AK54" i="3"/>
  <c r="AJ54" i="3"/>
  <c r="AI54" i="3"/>
  <c r="AH54" i="3"/>
  <c r="AG54" i="3"/>
  <c r="AF54" i="3"/>
  <c r="AE54" i="3"/>
  <c r="AD54" i="3"/>
  <c r="AC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AU42" i="3"/>
  <c r="AT42" i="3"/>
  <c r="AS42" i="3"/>
  <c r="AR42" i="3"/>
  <c r="AI50" i="3" s="1"/>
  <c r="AQ42" i="3"/>
  <c r="AF49" i="3" s="1"/>
  <c r="AP42" i="3"/>
  <c r="AD47" i="3" s="1"/>
  <c r="AO42" i="3"/>
  <c r="AE47" i="3" s="1"/>
  <c r="AN42" i="3"/>
  <c r="AK42" i="3"/>
  <c r="AJ42" i="3"/>
  <c r="AI42" i="3"/>
  <c r="AH42" i="3"/>
  <c r="AG42" i="3"/>
  <c r="AF42" i="3"/>
  <c r="AE42" i="3"/>
  <c r="AD42" i="3"/>
  <c r="Y47" i="3" s="1"/>
  <c r="AC42" i="3"/>
  <c r="AA42" i="3"/>
  <c r="Z42" i="3"/>
  <c r="Y42" i="3"/>
  <c r="X42" i="3"/>
  <c r="W42" i="3"/>
  <c r="V42" i="3"/>
  <c r="U42" i="3"/>
  <c r="T42" i="3"/>
  <c r="S42" i="3"/>
  <c r="R42" i="3"/>
  <c r="Q42" i="3"/>
  <c r="P42" i="3"/>
  <c r="O47" i="3" s="1"/>
  <c r="O42" i="3"/>
  <c r="N42" i="3"/>
  <c r="N49" i="3" s="1"/>
  <c r="M42" i="3"/>
  <c r="N48" i="3" s="1"/>
  <c r="L42" i="3"/>
  <c r="K42" i="3"/>
  <c r="K44" i="3" s="1"/>
  <c r="A45" i="3" s="1"/>
  <c r="T39" i="3"/>
  <c r="AC39" i="3" s="1"/>
  <c r="K39" i="3"/>
  <c r="A39" i="3" s="1"/>
  <c r="A51" i="3" s="1"/>
  <c r="N36" i="3"/>
  <c r="K36" i="3"/>
  <c r="T36" i="3" s="1"/>
  <c r="AC36" i="3" s="1"/>
  <c r="N35" i="3"/>
  <c r="K35" i="3"/>
  <c r="T35" i="3" s="1"/>
  <c r="AC35" i="3" s="1"/>
  <c r="AI34" i="3"/>
  <c r="AH34" i="3"/>
  <c r="AG34" i="3"/>
  <c r="AF34" i="3"/>
  <c r="AE34" i="3"/>
  <c r="AD34" i="3"/>
  <c r="Z34" i="3"/>
  <c r="Y34" i="3"/>
  <c r="X34" i="3"/>
  <c r="W34" i="3"/>
  <c r="V34" i="3"/>
  <c r="U34" i="3"/>
  <c r="Q34" i="3"/>
  <c r="G34" i="3" s="1"/>
  <c r="G46" i="3" s="1"/>
  <c r="P34" i="3"/>
  <c r="F34" i="3" s="1"/>
  <c r="F46" i="3" s="1"/>
  <c r="O34" i="3"/>
  <c r="E34" i="3" s="1"/>
  <c r="E46" i="3" s="1"/>
  <c r="N34" i="3"/>
  <c r="K38" i="3" s="1"/>
  <c r="M34" i="3"/>
  <c r="C34" i="3" s="1"/>
  <c r="C46" i="3" s="1"/>
  <c r="L34" i="3"/>
  <c r="B34" i="3" s="1"/>
  <c r="B46" i="3" s="1"/>
  <c r="AU30" i="3"/>
  <c r="AT30" i="3"/>
  <c r="AS30" i="3"/>
  <c r="AI39" i="3" s="1"/>
  <c r="AR30" i="3"/>
  <c r="AQ30" i="3"/>
  <c r="Y37" i="3" s="1"/>
  <c r="AP30" i="3"/>
  <c r="AO30" i="3"/>
  <c r="AD35" i="3" s="1"/>
  <c r="AN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8" i="3" s="1"/>
  <c r="P30" i="3"/>
  <c r="O30" i="3"/>
  <c r="N30" i="3"/>
  <c r="M30" i="3"/>
  <c r="L30" i="3"/>
  <c r="L35" i="3" s="1"/>
  <c r="K30" i="3"/>
  <c r="K32" i="3" s="1"/>
  <c r="A33" i="3" s="1"/>
  <c r="A28" i="3"/>
  <c r="AU199" i="2"/>
  <c r="AT199" i="2"/>
  <c r="AS199" i="2"/>
  <c r="AR199" i="2"/>
  <c r="AQ199" i="2"/>
  <c r="AP199" i="2"/>
  <c r="AE205" i="2" s="1"/>
  <c r="AO199" i="2"/>
  <c r="AE204" i="2" s="1"/>
  <c r="AN199" i="2"/>
  <c r="AK199" i="2"/>
  <c r="AJ199" i="2"/>
  <c r="AI199" i="2"/>
  <c r="AH199" i="2"/>
  <c r="AG199" i="2"/>
  <c r="AF199" i="2"/>
  <c r="AE199" i="2"/>
  <c r="AD199" i="2"/>
  <c r="AC199" i="2"/>
  <c r="AA199" i="2"/>
  <c r="Z199" i="2"/>
  <c r="Y199" i="2"/>
  <c r="X199" i="2"/>
  <c r="W199" i="2"/>
  <c r="V199" i="2"/>
  <c r="U199" i="2"/>
  <c r="T199" i="2"/>
  <c r="S199" i="2"/>
  <c r="R199" i="2"/>
  <c r="Q199" i="2"/>
  <c r="Q209" i="2" s="1"/>
  <c r="P199" i="2"/>
  <c r="Q208" i="2" s="1"/>
  <c r="O199" i="2"/>
  <c r="Q207" i="2" s="1"/>
  <c r="N199" i="2"/>
  <c r="M199" i="2"/>
  <c r="L199" i="2"/>
  <c r="K199" i="2"/>
  <c r="K201" i="2" s="1"/>
  <c r="A202" i="2" s="1"/>
  <c r="AU187" i="2"/>
  <c r="AT187" i="2"/>
  <c r="AI197" i="2" s="1"/>
  <c r="AS187" i="2"/>
  <c r="AR187" i="2"/>
  <c r="AQ187" i="2"/>
  <c r="AI194" i="2" s="1"/>
  <c r="AP187" i="2"/>
  <c r="AF193" i="2" s="1"/>
  <c r="AO187" i="2"/>
  <c r="AN187" i="2"/>
  <c r="AK187" i="2"/>
  <c r="AJ187" i="2"/>
  <c r="AI187" i="2"/>
  <c r="AH187" i="2"/>
  <c r="AG187" i="2"/>
  <c r="AF187" i="2"/>
  <c r="AE187" i="2"/>
  <c r="W193" i="2" s="1"/>
  <c r="AD187" i="2"/>
  <c r="AC187" i="2"/>
  <c r="AA187" i="2"/>
  <c r="Z187" i="2"/>
  <c r="Y187" i="2"/>
  <c r="X187" i="2"/>
  <c r="W187" i="2"/>
  <c r="V187" i="2"/>
  <c r="U187" i="2"/>
  <c r="T187" i="2"/>
  <c r="S187" i="2"/>
  <c r="R187" i="2"/>
  <c r="Q187" i="2"/>
  <c r="P187" i="2"/>
  <c r="O187" i="2"/>
  <c r="N187" i="2"/>
  <c r="M187" i="2"/>
  <c r="L187" i="2"/>
  <c r="K187" i="2"/>
  <c r="K189" i="2" s="1"/>
  <c r="A190" i="2" s="1"/>
  <c r="AU175" i="2"/>
  <c r="AT175" i="2"/>
  <c r="AI185" i="2" s="1"/>
  <c r="AS175" i="2"/>
  <c r="AH184" i="2" s="1"/>
  <c r="AR175" i="2"/>
  <c r="AF181" i="2" s="1"/>
  <c r="AQ175" i="2"/>
  <c r="AP175" i="2"/>
  <c r="AE181" i="2" s="1"/>
  <c r="AO175" i="2"/>
  <c r="AE180" i="2" s="1"/>
  <c r="AN175" i="2"/>
  <c r="AK175" i="2"/>
  <c r="AJ175" i="2"/>
  <c r="AI175" i="2"/>
  <c r="AH175" i="2"/>
  <c r="AG175" i="2"/>
  <c r="AF175" i="2"/>
  <c r="AE175" i="2"/>
  <c r="AD175" i="2"/>
  <c r="AC175" i="2"/>
  <c r="AA175" i="2"/>
  <c r="Z175" i="2"/>
  <c r="Y175" i="2"/>
  <c r="X175" i="2"/>
  <c r="W175" i="2"/>
  <c r="V175" i="2"/>
  <c r="U175" i="2"/>
  <c r="T175" i="2"/>
  <c r="S175" i="2"/>
  <c r="R175" i="2"/>
  <c r="Q175" i="2"/>
  <c r="P175" i="2"/>
  <c r="O175" i="2"/>
  <c r="N175" i="2"/>
  <c r="M175" i="2"/>
  <c r="L175" i="2"/>
  <c r="K175" i="2"/>
  <c r="K177" i="2" s="1"/>
  <c r="A178" i="2" s="1"/>
  <c r="AU163" i="2"/>
  <c r="AT163" i="2"/>
  <c r="AH169" i="2" s="1"/>
  <c r="AS163" i="2"/>
  <c r="AH172" i="2" s="1"/>
  <c r="AR163" i="2"/>
  <c r="AQ163" i="2"/>
  <c r="AP163" i="2"/>
  <c r="AE169" i="2" s="1"/>
  <c r="AO163" i="2"/>
  <c r="AE168" i="2" s="1"/>
  <c r="AN163" i="2"/>
  <c r="AK163" i="2"/>
  <c r="AJ163" i="2"/>
  <c r="AI163" i="2"/>
  <c r="AH163" i="2"/>
  <c r="AG163" i="2"/>
  <c r="AF163" i="2"/>
  <c r="AE163" i="2"/>
  <c r="AD163" i="2"/>
  <c r="AC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K165" i="2" s="1"/>
  <c r="A166" i="2" s="1"/>
  <c r="AU151" i="2"/>
  <c r="AT151" i="2"/>
  <c r="AS151" i="2"/>
  <c r="AH160" i="2" s="1"/>
  <c r="AR151" i="2"/>
  <c r="AQ151" i="2"/>
  <c r="AP151" i="2"/>
  <c r="AH157" i="2" s="1"/>
  <c r="AO151" i="2"/>
  <c r="AH156" i="2" s="1"/>
  <c r="AN151" i="2"/>
  <c r="AK151" i="2"/>
  <c r="AJ151" i="2"/>
  <c r="AI151" i="2"/>
  <c r="AH151" i="2"/>
  <c r="AG151" i="2"/>
  <c r="AF151" i="2"/>
  <c r="AE151" i="2"/>
  <c r="AD151" i="2"/>
  <c r="AC151" i="2"/>
  <c r="AA151" i="2"/>
  <c r="Z151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K153" i="2" s="1"/>
  <c r="A154" i="2" s="1"/>
  <c r="AU139" i="2"/>
  <c r="AT139" i="2"/>
  <c r="AS139" i="2"/>
  <c r="AH148" i="2" s="1"/>
  <c r="AR139" i="2"/>
  <c r="AQ139" i="2"/>
  <c r="Y146" i="2" s="1"/>
  <c r="AP139" i="2"/>
  <c r="AE145" i="2" s="1"/>
  <c r="AO139" i="2"/>
  <c r="AH144" i="2" s="1"/>
  <c r="AN139" i="2"/>
  <c r="AK139" i="2"/>
  <c r="AJ139" i="2"/>
  <c r="AI139" i="2"/>
  <c r="AH139" i="2"/>
  <c r="AG139" i="2"/>
  <c r="AF139" i="2"/>
  <c r="AE139" i="2"/>
  <c r="AD139" i="2"/>
  <c r="AC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P148" i="2" s="1"/>
  <c r="O139" i="2"/>
  <c r="N139" i="2"/>
  <c r="M139" i="2"/>
  <c r="P145" i="2" s="1"/>
  <c r="L139" i="2"/>
  <c r="K139" i="2"/>
  <c r="K141" i="2" s="1"/>
  <c r="A142" i="2" s="1"/>
  <c r="AU127" i="2"/>
  <c r="AT127" i="2"/>
  <c r="AS127" i="2"/>
  <c r="AH136" i="2" s="1"/>
  <c r="AR127" i="2"/>
  <c r="AH135" i="2" s="1"/>
  <c r="AQ127" i="2"/>
  <c r="AP127" i="2"/>
  <c r="AF133" i="2" s="1"/>
  <c r="AO127" i="2"/>
  <c r="AH132" i="2" s="1"/>
  <c r="AN127" i="2"/>
  <c r="AK127" i="2"/>
  <c r="AJ127" i="2"/>
  <c r="AI127" i="2"/>
  <c r="AH127" i="2"/>
  <c r="AG127" i="2"/>
  <c r="AF127" i="2"/>
  <c r="AE127" i="2"/>
  <c r="AD127" i="2"/>
  <c r="AC127" i="2"/>
  <c r="AA127" i="2"/>
  <c r="Z127" i="2"/>
  <c r="Y127" i="2"/>
  <c r="X127" i="2"/>
  <c r="W127" i="2"/>
  <c r="V127" i="2"/>
  <c r="U127" i="2"/>
  <c r="T127" i="2"/>
  <c r="S127" i="2"/>
  <c r="R127" i="2"/>
  <c r="Q127" i="2"/>
  <c r="Q137" i="2" s="1"/>
  <c r="P127" i="2"/>
  <c r="O127" i="2"/>
  <c r="Q135" i="2" s="1"/>
  <c r="N127" i="2"/>
  <c r="M127" i="2"/>
  <c r="L127" i="2"/>
  <c r="Q132" i="2" s="1"/>
  <c r="K127" i="2"/>
  <c r="K129" i="2" s="1"/>
  <c r="A130" i="2" s="1"/>
  <c r="AH123" i="2"/>
  <c r="AU115" i="2"/>
  <c r="AT115" i="2"/>
  <c r="AS115" i="2"/>
  <c r="AI124" i="2" s="1"/>
  <c r="AR115" i="2"/>
  <c r="AQ115" i="2"/>
  <c r="AP115" i="2"/>
  <c r="AI121" i="2" s="1"/>
  <c r="AO115" i="2"/>
  <c r="AH120" i="2" s="1"/>
  <c r="AN115" i="2"/>
  <c r="AK115" i="2"/>
  <c r="AJ115" i="2"/>
  <c r="AI115" i="2"/>
  <c r="AH115" i="2"/>
  <c r="AG115" i="2"/>
  <c r="AF115" i="2"/>
  <c r="AE115" i="2"/>
  <c r="AD115" i="2"/>
  <c r="AC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K117" i="2" s="1"/>
  <c r="A118" i="2" s="1"/>
  <c r="AU114" i="2"/>
  <c r="AT114" i="2"/>
  <c r="AS114" i="2"/>
  <c r="AR114" i="2"/>
  <c r="AQ114" i="2"/>
  <c r="AP114" i="2"/>
  <c r="AO114" i="2"/>
  <c r="AN114" i="2"/>
  <c r="AC114" i="2"/>
  <c r="T114" i="2"/>
  <c r="S114" i="2"/>
  <c r="R114" i="2"/>
  <c r="Q114" i="2"/>
  <c r="P114" i="2"/>
  <c r="O114" i="2"/>
  <c r="N114" i="2"/>
  <c r="M114" i="2"/>
  <c r="L114" i="2"/>
  <c r="K114" i="2"/>
  <c r="A114" i="2" s="1"/>
  <c r="AU102" i="2"/>
  <c r="AT102" i="2"/>
  <c r="AS102" i="2"/>
  <c r="AR102" i="2"/>
  <c r="AG110" i="2" s="1"/>
  <c r="AQ102" i="2"/>
  <c r="AH109" i="2" s="1"/>
  <c r="AP102" i="2"/>
  <c r="AH108" i="2" s="1"/>
  <c r="AO102" i="2"/>
  <c r="AH107" i="2" s="1"/>
  <c r="AN102" i="2"/>
  <c r="AK102" i="2"/>
  <c r="AJ102" i="2"/>
  <c r="AI102" i="2"/>
  <c r="AH102" i="2"/>
  <c r="AG102" i="2"/>
  <c r="W107" i="2" s="1"/>
  <c r="AF102" i="2"/>
  <c r="AE102" i="2"/>
  <c r="AD102" i="2"/>
  <c r="AC102" i="2"/>
  <c r="AA102" i="2"/>
  <c r="Z102" i="2"/>
  <c r="Y102" i="2"/>
  <c r="X102" i="2"/>
  <c r="W102" i="2"/>
  <c r="V102" i="2"/>
  <c r="U102" i="2"/>
  <c r="T102" i="2"/>
  <c r="S102" i="2"/>
  <c r="R102" i="2"/>
  <c r="Q112" i="2" s="1"/>
  <c r="Q102" i="2"/>
  <c r="P102" i="2"/>
  <c r="Q111" i="2" s="1"/>
  <c r="O102" i="2"/>
  <c r="N109" i="2" s="1"/>
  <c r="N102" i="2"/>
  <c r="M102" i="2"/>
  <c r="L102" i="2"/>
  <c r="K102" i="2"/>
  <c r="K104" i="2" s="1"/>
  <c r="A105" i="2" s="1"/>
  <c r="P96" i="2"/>
  <c r="AU90" i="2"/>
  <c r="AI97" i="2" s="1"/>
  <c r="AT90" i="2"/>
  <c r="AI100" i="2" s="1"/>
  <c r="AS90" i="2"/>
  <c r="AI99" i="2" s="1"/>
  <c r="AR90" i="2"/>
  <c r="AI98" i="2" s="1"/>
  <c r="AQ90" i="2"/>
  <c r="AP90" i="2"/>
  <c r="AO90" i="2"/>
  <c r="AH95" i="2" s="1"/>
  <c r="AN90" i="2"/>
  <c r="AK90" i="2"/>
  <c r="AJ90" i="2"/>
  <c r="AI90" i="2"/>
  <c r="AH90" i="2"/>
  <c r="AG90" i="2"/>
  <c r="AF90" i="2"/>
  <c r="AE90" i="2"/>
  <c r="AD90" i="2"/>
  <c r="AC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Q97" i="2" s="1"/>
  <c r="M90" i="2"/>
  <c r="L90" i="2"/>
  <c r="Q95" i="2" s="1"/>
  <c r="K90" i="2"/>
  <c r="K92" i="2" s="1"/>
  <c r="A93" i="2" s="1"/>
  <c r="AU78" i="2"/>
  <c r="AT78" i="2"/>
  <c r="AH83" i="2" s="1"/>
  <c r="AS78" i="2"/>
  <c r="AG83" i="2" s="1"/>
  <c r="AR78" i="2"/>
  <c r="AI86" i="2" s="1"/>
  <c r="AQ78" i="2"/>
  <c r="AH85" i="2" s="1"/>
  <c r="AP78" i="2"/>
  <c r="AO78" i="2"/>
  <c r="AN78" i="2"/>
  <c r="AK78" i="2"/>
  <c r="AJ78" i="2"/>
  <c r="AI78" i="2"/>
  <c r="AH78" i="2"/>
  <c r="AG78" i="2"/>
  <c r="AF78" i="2"/>
  <c r="AE78" i="2"/>
  <c r="AD78" i="2"/>
  <c r="AC78" i="2"/>
  <c r="AA78" i="2"/>
  <c r="Z78" i="2"/>
  <c r="Y78" i="2"/>
  <c r="X78" i="2"/>
  <c r="W78" i="2"/>
  <c r="V78" i="2"/>
  <c r="U78" i="2"/>
  <c r="T78" i="2"/>
  <c r="S78" i="2"/>
  <c r="R78" i="2"/>
  <c r="Q88" i="2" s="1"/>
  <c r="Q78" i="2"/>
  <c r="P78" i="2"/>
  <c r="O78" i="2"/>
  <c r="N78" i="2"/>
  <c r="M78" i="2"/>
  <c r="L78" i="2"/>
  <c r="K78" i="2"/>
  <c r="K80" i="2" s="1"/>
  <c r="A81" i="2" s="1"/>
  <c r="AU66" i="2"/>
  <c r="AT66" i="2"/>
  <c r="AI76" i="2" s="1"/>
  <c r="AS66" i="2"/>
  <c r="AR66" i="2"/>
  <c r="AQ66" i="2"/>
  <c r="AG73" i="2" s="1"/>
  <c r="AP66" i="2"/>
  <c r="AH72" i="2" s="1"/>
  <c r="AO66" i="2"/>
  <c r="AN66" i="2"/>
  <c r="AK66" i="2"/>
  <c r="AJ66" i="2"/>
  <c r="AI66" i="2"/>
  <c r="AH66" i="2"/>
  <c r="AG66" i="2"/>
  <c r="AF66" i="2"/>
  <c r="AE66" i="2"/>
  <c r="AD66" i="2"/>
  <c r="AC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K68" i="2" s="1"/>
  <c r="A69" i="2" s="1"/>
  <c r="A62" i="2"/>
  <c r="AU54" i="2"/>
  <c r="AT54" i="2"/>
  <c r="AI64" i="2" s="1"/>
  <c r="AS54" i="2"/>
  <c r="AI63" i="2" s="1"/>
  <c r="AR54" i="2"/>
  <c r="AI62" i="2" s="1"/>
  <c r="AQ54" i="2"/>
  <c r="AP54" i="2"/>
  <c r="AG60" i="2" s="1"/>
  <c r="AO54" i="2"/>
  <c r="AN54" i="2"/>
  <c r="AK54" i="2"/>
  <c r="AJ54" i="2"/>
  <c r="AI54" i="2"/>
  <c r="AH54" i="2"/>
  <c r="AG54" i="2"/>
  <c r="AF54" i="2"/>
  <c r="AE54" i="2"/>
  <c r="AD54" i="2"/>
  <c r="AC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K56" i="2" s="1"/>
  <c r="A57" i="2" s="1"/>
  <c r="AU42" i="2"/>
  <c r="AI50" i="2" s="1"/>
  <c r="AT42" i="2"/>
  <c r="AS42" i="2"/>
  <c r="AI51" i="2" s="1"/>
  <c r="AR42" i="2"/>
  <c r="AH50" i="2" s="1"/>
  <c r="AQ42" i="2"/>
  <c r="AP42" i="2"/>
  <c r="AG48" i="2" s="1"/>
  <c r="AO42" i="2"/>
  <c r="AN42" i="2"/>
  <c r="AK42" i="2"/>
  <c r="AJ42" i="2"/>
  <c r="AI42" i="2"/>
  <c r="AH42" i="2"/>
  <c r="AG42" i="2"/>
  <c r="AF42" i="2"/>
  <c r="AE42" i="2"/>
  <c r="AD42" i="2"/>
  <c r="AC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K44" i="2" s="1"/>
  <c r="A45" i="2" s="1"/>
  <c r="AI38" i="2"/>
  <c r="T38" i="2"/>
  <c r="AC38" i="2" s="1"/>
  <c r="T35" i="2"/>
  <c r="AC35" i="2" s="1"/>
  <c r="K35" i="2"/>
  <c r="A35" i="2"/>
  <c r="A47" i="2" s="1"/>
  <c r="AF34" i="2"/>
  <c r="Z34" i="2"/>
  <c r="AI34" i="2" s="1"/>
  <c r="Y34" i="2"/>
  <c r="AH34" i="2" s="1"/>
  <c r="X34" i="2"/>
  <c r="AG34" i="2" s="1"/>
  <c r="W34" i="2"/>
  <c r="V34" i="2"/>
  <c r="AE34" i="2" s="1"/>
  <c r="U34" i="2"/>
  <c r="AD34" i="2" s="1"/>
  <c r="Q34" i="2"/>
  <c r="P34" i="2"/>
  <c r="K40" i="2" s="1"/>
  <c r="A40" i="2" s="1"/>
  <c r="A52" i="2" s="1"/>
  <c r="K52" i="2" s="1"/>
  <c r="T52" i="2" s="1"/>
  <c r="AC52" i="2" s="1"/>
  <c r="O34" i="2"/>
  <c r="K39" i="2" s="1"/>
  <c r="N34" i="2"/>
  <c r="K38" i="2" s="1"/>
  <c r="A38" i="2" s="1"/>
  <c r="A50" i="2" s="1"/>
  <c r="K50" i="2" s="1"/>
  <c r="T50" i="2" s="1"/>
  <c r="AC50" i="2" s="1"/>
  <c r="M34" i="2"/>
  <c r="K37" i="2" s="1"/>
  <c r="A37" i="2" s="1"/>
  <c r="A49" i="2" s="1"/>
  <c r="L34" i="2"/>
  <c r="K36" i="2" s="1"/>
  <c r="G34" i="2"/>
  <c r="G46" i="2" s="1"/>
  <c r="F34" i="2"/>
  <c r="F46" i="2" s="1"/>
  <c r="E34" i="2"/>
  <c r="E46" i="2" s="1"/>
  <c r="D34" i="2"/>
  <c r="D46" i="2" s="1"/>
  <c r="C34" i="2"/>
  <c r="C46" i="2" s="1"/>
  <c r="B34" i="2"/>
  <c r="B46" i="2" s="1"/>
  <c r="AU30" i="2"/>
  <c r="AT30" i="2"/>
  <c r="AH39" i="2" s="1"/>
  <c r="AS30" i="2"/>
  <c r="AI39" i="2" s="1"/>
  <c r="AR30" i="2"/>
  <c r="AG38" i="2" s="1"/>
  <c r="AQ30" i="2"/>
  <c r="AF37" i="2" s="1"/>
  <c r="AP30" i="2"/>
  <c r="AI36" i="2" s="1"/>
  <c r="AO30" i="2"/>
  <c r="AN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K32" i="2" s="1"/>
  <c r="A33" i="2" s="1"/>
  <c r="A28" i="2"/>
  <c r="A28" i="1"/>
  <c r="A209" i="1"/>
  <c r="K209" i="1" s="1"/>
  <c r="T209" i="1" s="1"/>
  <c r="AC209" i="1" s="1"/>
  <c r="A208" i="1"/>
  <c r="K208" i="1" s="1"/>
  <c r="T208" i="1" s="1"/>
  <c r="AC208" i="1" s="1"/>
  <c r="A207" i="1"/>
  <c r="K207" i="1" s="1"/>
  <c r="T207" i="1" s="1"/>
  <c r="AC207" i="1" s="1"/>
  <c r="A206" i="1"/>
  <c r="K206" i="1" s="1"/>
  <c r="T206" i="1" s="1"/>
  <c r="AC206" i="1" s="1"/>
  <c r="A205" i="1"/>
  <c r="K205" i="1" s="1"/>
  <c r="T205" i="1" s="1"/>
  <c r="AC205" i="1" s="1"/>
  <c r="A204" i="1"/>
  <c r="K204" i="1" s="1"/>
  <c r="T204" i="1" s="1"/>
  <c r="AC204" i="1" s="1"/>
  <c r="L203" i="1"/>
  <c r="U203" i="1" s="1"/>
  <c r="AD203" i="1" s="1"/>
  <c r="G203" i="1"/>
  <c r="Q203" i="1" s="1"/>
  <c r="Z203" i="1" s="1"/>
  <c r="AI203" i="1" s="1"/>
  <c r="F203" i="1"/>
  <c r="P203" i="1" s="1"/>
  <c r="Y203" i="1" s="1"/>
  <c r="AH203" i="1" s="1"/>
  <c r="E203" i="1"/>
  <c r="O203" i="1" s="1"/>
  <c r="X203" i="1" s="1"/>
  <c r="AG203" i="1" s="1"/>
  <c r="D203" i="1"/>
  <c r="N203" i="1" s="1"/>
  <c r="W203" i="1" s="1"/>
  <c r="AF203" i="1" s="1"/>
  <c r="C203" i="1"/>
  <c r="M203" i="1" s="1"/>
  <c r="V203" i="1" s="1"/>
  <c r="AE203" i="1" s="1"/>
  <c r="B203" i="1"/>
  <c r="K127" i="1"/>
  <c r="K129" i="1" s="1"/>
  <c r="A130" i="1" s="1"/>
  <c r="L127" i="1"/>
  <c r="M127" i="1"/>
  <c r="N127" i="1"/>
  <c r="Q134" i="1" s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C127" i="1"/>
  <c r="AD127" i="1"/>
  <c r="AE127" i="1"/>
  <c r="AF127" i="1"/>
  <c r="AG127" i="1"/>
  <c r="AH127" i="1"/>
  <c r="AI127" i="1"/>
  <c r="AJ127" i="1"/>
  <c r="AK127" i="1"/>
  <c r="AN127" i="1"/>
  <c r="AO127" i="1"/>
  <c r="AP127" i="1"/>
  <c r="AQ127" i="1"/>
  <c r="AG134" i="1" s="1"/>
  <c r="AR127" i="1"/>
  <c r="AS127" i="1"/>
  <c r="AT127" i="1"/>
  <c r="AU127" i="1"/>
  <c r="K151" i="1"/>
  <c r="K153" i="1" s="1"/>
  <c r="A154" i="1" s="1"/>
  <c r="L151" i="1"/>
  <c r="M151" i="1"/>
  <c r="N157" i="1" s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C151" i="1"/>
  <c r="AD151" i="1"/>
  <c r="AE151" i="1"/>
  <c r="AF151" i="1"/>
  <c r="AG151" i="1"/>
  <c r="AH151" i="1"/>
  <c r="AI151" i="1"/>
  <c r="AJ151" i="1"/>
  <c r="AK151" i="1"/>
  <c r="AN151" i="1"/>
  <c r="AO151" i="1"/>
  <c r="AP151" i="1"/>
  <c r="AQ151" i="1"/>
  <c r="AI158" i="1" s="1"/>
  <c r="AR151" i="1"/>
  <c r="AS151" i="1"/>
  <c r="AI160" i="1" s="1"/>
  <c r="AT151" i="1"/>
  <c r="AU151" i="1"/>
  <c r="K175" i="1"/>
  <c r="K177" i="1" s="1"/>
  <c r="A178" i="1" s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C175" i="1"/>
  <c r="AD175" i="1"/>
  <c r="AE175" i="1"/>
  <c r="AF175" i="1"/>
  <c r="AG175" i="1"/>
  <c r="AH175" i="1"/>
  <c r="AI175" i="1"/>
  <c r="AJ175" i="1"/>
  <c r="AK175" i="1"/>
  <c r="AN175" i="1"/>
  <c r="AO175" i="1"/>
  <c r="AP175" i="1"/>
  <c r="AQ175" i="1"/>
  <c r="AR175" i="1"/>
  <c r="AH183" i="1" s="1"/>
  <c r="AS175" i="1"/>
  <c r="AT175" i="1"/>
  <c r="AU175" i="1"/>
  <c r="K90" i="1"/>
  <c r="K92" i="1" s="1"/>
  <c r="A93" i="1" s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C90" i="1"/>
  <c r="AD90" i="1"/>
  <c r="AE90" i="1"/>
  <c r="AF90" i="1"/>
  <c r="AG90" i="1"/>
  <c r="AH90" i="1"/>
  <c r="AI90" i="1"/>
  <c r="AJ90" i="1"/>
  <c r="AK90" i="1"/>
  <c r="AN90" i="1"/>
  <c r="AO90" i="1"/>
  <c r="AP90" i="1"/>
  <c r="AQ90" i="1"/>
  <c r="AR90" i="1"/>
  <c r="AS90" i="1"/>
  <c r="AT90" i="1"/>
  <c r="AU90" i="1"/>
  <c r="K163" i="1"/>
  <c r="K165" i="1" s="1"/>
  <c r="A166" i="1" s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C163" i="1"/>
  <c r="AD163" i="1"/>
  <c r="AE163" i="1"/>
  <c r="AF163" i="1"/>
  <c r="AG163" i="1"/>
  <c r="AH163" i="1"/>
  <c r="AI163" i="1"/>
  <c r="AJ163" i="1"/>
  <c r="AK163" i="1"/>
  <c r="AN163" i="1"/>
  <c r="AO163" i="1"/>
  <c r="AP163" i="1"/>
  <c r="AQ163" i="1"/>
  <c r="AI170" i="1" s="1"/>
  <c r="AR163" i="1"/>
  <c r="AS163" i="1"/>
  <c r="AI172" i="1" s="1"/>
  <c r="AT163" i="1"/>
  <c r="AI173" i="1" s="1"/>
  <c r="AU163" i="1"/>
  <c r="K187" i="1"/>
  <c r="K189" i="1" s="1"/>
  <c r="A190" i="1" s="1"/>
  <c r="L187" i="1"/>
  <c r="M192" i="1" s="1"/>
  <c r="M187" i="1"/>
  <c r="O193" i="1" s="1"/>
  <c r="N187" i="1"/>
  <c r="O187" i="1"/>
  <c r="P187" i="1"/>
  <c r="Q187" i="1"/>
  <c r="Q197" i="1" s="1"/>
  <c r="R187" i="1"/>
  <c r="S187" i="1"/>
  <c r="T187" i="1"/>
  <c r="U187" i="1"/>
  <c r="V187" i="1"/>
  <c r="W187" i="1"/>
  <c r="X187" i="1"/>
  <c r="Y187" i="1"/>
  <c r="Z187" i="1"/>
  <c r="AA187" i="1"/>
  <c r="AC187" i="1"/>
  <c r="AD187" i="1"/>
  <c r="AE187" i="1"/>
  <c r="AF187" i="1"/>
  <c r="AG187" i="1"/>
  <c r="AH187" i="1"/>
  <c r="AI187" i="1"/>
  <c r="AJ187" i="1"/>
  <c r="AK187" i="1"/>
  <c r="AN187" i="1"/>
  <c r="AO187" i="1"/>
  <c r="AP187" i="1"/>
  <c r="AQ187" i="1"/>
  <c r="AR187" i="1"/>
  <c r="AS187" i="1"/>
  <c r="AT187" i="1"/>
  <c r="AU187" i="1"/>
  <c r="K199" i="1"/>
  <c r="K201" i="1" s="1"/>
  <c r="A202" i="1" s="1"/>
  <c r="L199" i="1"/>
  <c r="N204" i="1" s="1"/>
  <c r="M199" i="1"/>
  <c r="Q205" i="1" s="1"/>
  <c r="N199" i="1"/>
  <c r="O206" i="1" s="1"/>
  <c r="O199" i="1"/>
  <c r="Q207" i="1" s="1"/>
  <c r="P199" i="1"/>
  <c r="Q208" i="1" s="1"/>
  <c r="Q199" i="1"/>
  <c r="Q209" i="1" s="1"/>
  <c r="R199" i="1"/>
  <c r="S199" i="1"/>
  <c r="T199" i="1"/>
  <c r="U199" i="1"/>
  <c r="V199" i="1"/>
  <c r="W199" i="1"/>
  <c r="X199" i="1"/>
  <c r="Y199" i="1"/>
  <c r="Z199" i="1"/>
  <c r="AA199" i="1"/>
  <c r="AC199" i="1"/>
  <c r="AD199" i="1"/>
  <c r="AE199" i="1"/>
  <c r="AF199" i="1"/>
  <c r="AG199" i="1"/>
  <c r="AH199" i="1"/>
  <c r="AI199" i="1"/>
  <c r="AJ199" i="1"/>
  <c r="AK199" i="1"/>
  <c r="AN199" i="1"/>
  <c r="AO199" i="1"/>
  <c r="AP199" i="1"/>
  <c r="AI205" i="1" s="1"/>
  <c r="AQ199" i="1"/>
  <c r="AF206" i="1" s="1"/>
  <c r="AR199" i="1"/>
  <c r="AI207" i="1" s="1"/>
  <c r="AS199" i="1"/>
  <c r="AT199" i="1"/>
  <c r="AU199" i="1"/>
  <c r="K54" i="1"/>
  <c r="K56" i="1" s="1"/>
  <c r="A57" i="1" s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C54" i="1"/>
  <c r="AD54" i="1"/>
  <c r="AE54" i="1"/>
  <c r="AF54" i="1"/>
  <c r="AG54" i="1"/>
  <c r="AH54" i="1"/>
  <c r="AI54" i="1"/>
  <c r="AJ54" i="1"/>
  <c r="AK54" i="1"/>
  <c r="AN54" i="1"/>
  <c r="AO54" i="1"/>
  <c r="AP54" i="1"/>
  <c r="AQ54" i="1"/>
  <c r="AR54" i="1"/>
  <c r="AS54" i="1"/>
  <c r="AT54" i="1"/>
  <c r="AU54" i="1"/>
  <c r="K66" i="1"/>
  <c r="K68" i="1" s="1"/>
  <c r="A69" i="1" s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C66" i="1"/>
  <c r="AD66" i="1"/>
  <c r="AE66" i="1"/>
  <c r="AF66" i="1"/>
  <c r="AG66" i="1"/>
  <c r="AH66" i="1"/>
  <c r="AI66" i="1"/>
  <c r="AJ66" i="1"/>
  <c r="AK66" i="1"/>
  <c r="AN66" i="1"/>
  <c r="AO66" i="1"/>
  <c r="AP66" i="1"/>
  <c r="AQ66" i="1"/>
  <c r="AR66" i="1"/>
  <c r="AS66" i="1"/>
  <c r="AT66" i="1"/>
  <c r="AU66" i="1"/>
  <c r="K78" i="1"/>
  <c r="K80" i="1" s="1"/>
  <c r="A81" i="1" s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C78" i="1"/>
  <c r="AD78" i="1"/>
  <c r="AE78" i="1"/>
  <c r="AF78" i="1"/>
  <c r="AG78" i="1"/>
  <c r="AH78" i="1"/>
  <c r="AI78" i="1"/>
  <c r="AJ78" i="1"/>
  <c r="AK78" i="1"/>
  <c r="AN78" i="1"/>
  <c r="AO78" i="1"/>
  <c r="AP78" i="1"/>
  <c r="AQ78" i="1"/>
  <c r="AR78" i="1"/>
  <c r="AS78" i="1"/>
  <c r="AT78" i="1"/>
  <c r="AU78" i="1"/>
  <c r="K102" i="1"/>
  <c r="K104" i="1" s="1"/>
  <c r="A105" i="1" s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C102" i="1"/>
  <c r="AD102" i="1"/>
  <c r="AE102" i="1"/>
  <c r="AF102" i="1"/>
  <c r="AG102" i="1"/>
  <c r="AH102" i="1"/>
  <c r="AI102" i="1"/>
  <c r="AJ102" i="1"/>
  <c r="AK102" i="1"/>
  <c r="AN102" i="1"/>
  <c r="AO102" i="1"/>
  <c r="AP102" i="1"/>
  <c r="AQ102" i="1"/>
  <c r="AR102" i="1"/>
  <c r="AS102" i="1"/>
  <c r="AT102" i="1"/>
  <c r="AU102" i="1"/>
  <c r="K114" i="1"/>
  <c r="A114" i="1" s="1"/>
  <c r="L114" i="1"/>
  <c r="M114" i="1"/>
  <c r="N114" i="1"/>
  <c r="O114" i="1"/>
  <c r="P114" i="1"/>
  <c r="Q114" i="1"/>
  <c r="R114" i="1"/>
  <c r="S114" i="1"/>
  <c r="T114" i="1"/>
  <c r="AC114" i="1"/>
  <c r="AN114" i="1"/>
  <c r="AO114" i="1"/>
  <c r="AP114" i="1"/>
  <c r="AQ114" i="1"/>
  <c r="AR114" i="1"/>
  <c r="AS114" i="1"/>
  <c r="AT114" i="1"/>
  <c r="AU114" i="1"/>
  <c r="K115" i="1"/>
  <c r="K117" i="1" s="1"/>
  <c r="A118" i="1" s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C115" i="1"/>
  <c r="AD115" i="1"/>
  <c r="AE115" i="1"/>
  <c r="AF115" i="1"/>
  <c r="AG115" i="1"/>
  <c r="AH115" i="1"/>
  <c r="AI115" i="1"/>
  <c r="AJ115" i="1"/>
  <c r="AK115" i="1"/>
  <c r="AN115" i="1"/>
  <c r="AO115" i="1"/>
  <c r="AP115" i="1"/>
  <c r="AQ115" i="1"/>
  <c r="AR115" i="1"/>
  <c r="AS115" i="1"/>
  <c r="AT115" i="1"/>
  <c r="AU115" i="1"/>
  <c r="K139" i="1"/>
  <c r="K141" i="1" s="1"/>
  <c r="A142" i="1" s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C139" i="1"/>
  <c r="AD139" i="1"/>
  <c r="AE139" i="1"/>
  <c r="AF139" i="1"/>
  <c r="AG139" i="1"/>
  <c r="AH139" i="1"/>
  <c r="AI139" i="1"/>
  <c r="AJ139" i="1"/>
  <c r="AK139" i="1"/>
  <c r="AN139" i="1"/>
  <c r="AO139" i="1"/>
  <c r="AF144" i="1" s="1"/>
  <c r="AP139" i="1"/>
  <c r="AQ139" i="1"/>
  <c r="AR139" i="1"/>
  <c r="AS139" i="1"/>
  <c r="AT139" i="1"/>
  <c r="AH147" i="1" s="1"/>
  <c r="AU139" i="1"/>
  <c r="AN42" i="1"/>
  <c r="AO42" i="1"/>
  <c r="AP42" i="1"/>
  <c r="AQ42" i="1"/>
  <c r="AR42" i="1"/>
  <c r="AS42" i="1"/>
  <c r="AT42" i="1"/>
  <c r="AU42" i="1"/>
  <c r="AJ42" i="1"/>
  <c r="A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C42" i="1"/>
  <c r="AD42" i="1"/>
  <c r="AE42" i="1"/>
  <c r="AF42" i="1"/>
  <c r="AG42" i="1"/>
  <c r="AH42" i="1"/>
  <c r="AI42" i="1"/>
  <c r="K42" i="1"/>
  <c r="K44" i="1" s="1"/>
  <c r="A45" i="1" s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N30" i="1"/>
  <c r="AO30" i="1"/>
  <c r="AP30" i="1"/>
  <c r="AQ30" i="1"/>
  <c r="AR30" i="1"/>
  <c r="AS30" i="1"/>
  <c r="AT30" i="1"/>
  <c r="AU30" i="1"/>
  <c r="L30" i="1"/>
  <c r="M30" i="1"/>
  <c r="N30" i="1"/>
  <c r="O30" i="1"/>
  <c r="P30" i="1"/>
  <c r="Q30" i="1"/>
  <c r="R30" i="1"/>
  <c r="K30" i="1"/>
  <c r="K32" i="1" s="1"/>
  <c r="A33" i="1" s="1"/>
  <c r="V34" i="1"/>
  <c r="AE34" i="1" s="1"/>
  <c r="W34" i="1"/>
  <c r="AF34" i="1" s="1"/>
  <c r="X34" i="1"/>
  <c r="AG34" i="1" s="1"/>
  <c r="Y34" i="1"/>
  <c r="AH34" i="1" s="1"/>
  <c r="Z34" i="1"/>
  <c r="AI34" i="1" s="1"/>
  <c r="U34" i="1"/>
  <c r="AD34" i="1" s="1"/>
  <c r="K35" i="1"/>
  <c r="T35" i="1" s="1"/>
  <c r="AC35" i="1" s="1"/>
  <c r="L34" i="1"/>
  <c r="K36" i="1" s="1"/>
  <c r="T36" i="1" s="1"/>
  <c r="AC36" i="1" s="1"/>
  <c r="M34" i="1"/>
  <c r="K37" i="1" s="1"/>
  <c r="T37" i="1" s="1"/>
  <c r="AC37" i="1" s="1"/>
  <c r="N34" i="1"/>
  <c r="K38" i="1" s="1"/>
  <c r="T38" i="1" s="1"/>
  <c r="AC38" i="1" s="1"/>
  <c r="O34" i="1"/>
  <c r="K39" i="1" s="1"/>
  <c r="T39" i="1" s="1"/>
  <c r="AC39" i="1" s="1"/>
  <c r="P34" i="1"/>
  <c r="K40" i="1" s="1"/>
  <c r="T40" i="1" s="1"/>
  <c r="AC40" i="1" s="1"/>
  <c r="Q34" i="1"/>
  <c r="G34" i="1" s="1"/>
  <c r="G46" i="1" s="1"/>
  <c r="Q46" i="1" s="1"/>
  <c r="Z46" i="1" s="1"/>
  <c r="AI46" i="1" s="1"/>
  <c r="P168" i="7" l="1"/>
  <c r="N145" i="7"/>
  <c r="P132" i="7"/>
  <c r="Q172" i="7"/>
  <c r="N133" i="7"/>
  <c r="Q87" i="7"/>
  <c r="Z96" i="7"/>
  <c r="Z108" i="7"/>
  <c r="Q62" i="7"/>
  <c r="Y75" i="7"/>
  <c r="X74" i="7"/>
  <c r="N107" i="7"/>
  <c r="P96" i="7"/>
  <c r="Q83" i="7"/>
  <c r="Q97" i="7"/>
  <c r="O109" i="7"/>
  <c r="Q72" i="7"/>
  <c r="Z107" i="7"/>
  <c r="N133" i="6"/>
  <c r="W182" i="6"/>
  <c r="P180" i="6"/>
  <c r="Q156" i="6"/>
  <c r="Q195" i="6"/>
  <c r="Q196" i="6"/>
  <c r="Q183" i="6"/>
  <c r="W61" i="6"/>
  <c r="Q98" i="6"/>
  <c r="Q100" i="6"/>
  <c r="P74" i="6"/>
  <c r="Y72" i="6"/>
  <c r="Q47" i="6"/>
  <c r="Q49" i="6"/>
  <c r="Q50" i="6"/>
  <c r="Q40" i="6"/>
  <c r="Q51" i="6"/>
  <c r="Q95" i="6"/>
  <c r="Z124" i="5"/>
  <c r="N169" i="5"/>
  <c r="Q192" i="5"/>
  <c r="Q172" i="5"/>
  <c r="M205" i="5"/>
  <c r="O193" i="5"/>
  <c r="Q35" i="5"/>
  <c r="O83" i="5"/>
  <c r="Q95" i="5"/>
  <c r="Q96" i="5"/>
  <c r="Q47" i="5"/>
  <c r="Z110" i="5"/>
  <c r="Q159" i="4"/>
  <c r="O180" i="4"/>
  <c r="Q185" i="4"/>
  <c r="Q96" i="4"/>
  <c r="N72" i="4"/>
  <c r="L59" i="4"/>
  <c r="P73" i="4"/>
  <c r="P49" i="4"/>
  <c r="Q40" i="4"/>
  <c r="P51" i="4"/>
  <c r="P62" i="4"/>
  <c r="Z75" i="4"/>
  <c r="V47" i="4"/>
  <c r="Q64" i="4"/>
  <c r="G64" i="4" s="1"/>
  <c r="O108" i="4"/>
  <c r="N71" i="4"/>
  <c r="Z173" i="3"/>
  <c r="Z160" i="3"/>
  <c r="O180" i="3"/>
  <c r="N193" i="3"/>
  <c r="P156" i="3"/>
  <c r="N169" i="3"/>
  <c r="X123" i="3"/>
  <c r="N157" i="3"/>
  <c r="Q159" i="3"/>
  <c r="Q133" i="3"/>
  <c r="Q185" i="3"/>
  <c r="Q59" i="3"/>
  <c r="N83" i="3"/>
  <c r="O59" i="3"/>
  <c r="O71" i="3"/>
  <c r="N60" i="3"/>
  <c r="Q37" i="3"/>
  <c r="P59" i="3"/>
  <c r="P136" i="2"/>
  <c r="Q149" i="2"/>
  <c r="Q125" i="2"/>
  <c r="O180" i="2"/>
  <c r="W145" i="2"/>
  <c r="N193" i="2"/>
  <c r="P135" i="2"/>
  <c r="Q185" i="2"/>
  <c r="P133" i="2"/>
  <c r="Q121" i="2"/>
  <c r="P134" i="2"/>
  <c r="Q147" i="2"/>
  <c r="N61" i="2"/>
  <c r="Q76" i="2"/>
  <c r="Q62" i="2"/>
  <c r="P71" i="2"/>
  <c r="P72" i="2"/>
  <c r="N158" i="1"/>
  <c r="P204" i="1"/>
  <c r="Q183" i="1"/>
  <c r="Q182" i="1"/>
  <c r="P206" i="1"/>
  <c r="Q206" i="1"/>
  <c r="P208" i="1"/>
  <c r="Q194" i="1"/>
  <c r="O204" i="1"/>
  <c r="AI121" i="7"/>
  <c r="AE145" i="7"/>
  <c r="AE169" i="7"/>
  <c r="W134" i="7"/>
  <c r="AI136" i="7"/>
  <c r="AI149" i="7"/>
  <c r="AI158" i="7"/>
  <c r="AH193" i="7"/>
  <c r="Y123" i="7"/>
  <c r="AF132" i="7"/>
  <c r="AI185" i="7"/>
  <c r="AH195" i="7"/>
  <c r="AF133" i="7"/>
  <c r="AI161" i="7"/>
  <c r="AI207" i="7"/>
  <c r="Z123" i="7"/>
  <c r="Z148" i="7"/>
  <c r="AF181" i="7"/>
  <c r="AI208" i="7"/>
  <c r="AH147" i="7"/>
  <c r="AF169" i="7"/>
  <c r="AG120" i="7"/>
  <c r="AE133" i="7"/>
  <c r="AF144" i="7"/>
  <c r="AI184" i="7"/>
  <c r="AH204" i="7"/>
  <c r="AH148" i="6"/>
  <c r="AH159" i="6"/>
  <c r="AD132" i="6"/>
  <c r="AH157" i="6"/>
  <c r="AE169" i="6"/>
  <c r="AE181" i="6"/>
  <c r="AI194" i="6"/>
  <c r="AF168" i="6"/>
  <c r="AH195" i="6"/>
  <c r="AI124" i="6"/>
  <c r="AI149" i="6"/>
  <c r="AH172" i="6"/>
  <c r="AI183" i="6"/>
  <c r="AI207" i="6"/>
  <c r="AF133" i="6"/>
  <c r="AI173" i="6"/>
  <c r="AI197" i="6"/>
  <c r="AI208" i="6"/>
  <c r="AG133" i="6"/>
  <c r="AH136" i="6"/>
  <c r="AH193" i="6"/>
  <c r="AE168" i="5"/>
  <c r="AE181" i="5"/>
  <c r="AG195" i="5"/>
  <c r="AG207" i="5"/>
  <c r="AG183" i="5"/>
  <c r="AI197" i="5"/>
  <c r="AG159" i="5"/>
  <c r="AF193" i="5"/>
  <c r="AG193" i="5"/>
  <c r="Z123" i="5"/>
  <c r="AI121" i="5"/>
  <c r="Y135" i="5"/>
  <c r="AI135" i="5"/>
  <c r="W168" i="5"/>
  <c r="AI171" i="5"/>
  <c r="AF122" i="5"/>
  <c r="Z136" i="5"/>
  <c r="AI149" i="5"/>
  <c r="AI160" i="5"/>
  <c r="AG168" i="5"/>
  <c r="AG145" i="5"/>
  <c r="AH181" i="4"/>
  <c r="AF192" i="4"/>
  <c r="AH205" i="4"/>
  <c r="Z160" i="4"/>
  <c r="AF156" i="4"/>
  <c r="AI156" i="4"/>
  <c r="AE168" i="4"/>
  <c r="AE145" i="4"/>
  <c r="AE157" i="4"/>
  <c r="AE169" i="4"/>
  <c r="AF133" i="4"/>
  <c r="AH159" i="4"/>
  <c r="AH171" i="4"/>
  <c r="AI185" i="4"/>
  <c r="AI207" i="3"/>
  <c r="AG171" i="3"/>
  <c r="AH184" i="3"/>
  <c r="AF192" i="3"/>
  <c r="AI208" i="3"/>
  <c r="AF132" i="3"/>
  <c r="AE145" i="3"/>
  <c r="AI156" i="3"/>
  <c r="AF193" i="3"/>
  <c r="AH195" i="3"/>
  <c r="AH124" i="3"/>
  <c r="W146" i="3"/>
  <c r="AI160" i="3"/>
  <c r="AI181" i="3"/>
  <c r="AI192" i="3"/>
  <c r="X122" i="3"/>
  <c r="AI125" i="3"/>
  <c r="AH135" i="3"/>
  <c r="AI161" i="3"/>
  <c r="AI182" i="3"/>
  <c r="AE193" i="3"/>
  <c r="AI183" i="3"/>
  <c r="AF122" i="3"/>
  <c r="AG147" i="3"/>
  <c r="AH157" i="3"/>
  <c r="AI204" i="3"/>
  <c r="AI124" i="3"/>
  <c r="AH147" i="3"/>
  <c r="AI157" i="3"/>
  <c r="X171" i="3"/>
  <c r="AE205" i="3"/>
  <c r="AG146" i="2"/>
  <c r="AI123" i="2"/>
  <c r="AI170" i="2"/>
  <c r="AI125" i="2"/>
  <c r="AH147" i="2"/>
  <c r="W181" i="2"/>
  <c r="U120" i="2"/>
  <c r="Z184" i="2"/>
  <c r="AH180" i="2"/>
  <c r="AH124" i="2"/>
  <c r="AH181" i="2"/>
  <c r="Z170" i="2"/>
  <c r="Z182" i="2"/>
  <c r="AI209" i="1"/>
  <c r="AH195" i="1"/>
  <c r="AH208" i="1"/>
  <c r="AG194" i="1"/>
  <c r="AI206" i="1"/>
  <c r="AD192" i="1"/>
  <c r="AI208" i="1"/>
  <c r="AF204" i="1"/>
  <c r="AE107" i="2"/>
  <c r="AF71" i="2"/>
  <c r="AF83" i="2"/>
  <c r="AD95" i="2"/>
  <c r="AH97" i="2"/>
  <c r="AH75" i="2"/>
  <c r="AE95" i="2"/>
  <c r="AI110" i="2"/>
  <c r="AG71" i="2"/>
  <c r="AE83" i="2"/>
  <c r="AF95" i="2"/>
  <c r="AI111" i="2"/>
  <c r="AH38" i="2"/>
  <c r="AH48" i="2"/>
  <c r="AH62" i="2"/>
  <c r="AI112" i="2"/>
  <c r="AI73" i="3"/>
  <c r="Y86" i="3"/>
  <c r="AE95" i="3"/>
  <c r="AE59" i="3"/>
  <c r="AD107" i="3"/>
  <c r="AI97" i="3"/>
  <c r="AE83" i="3"/>
  <c r="AE35" i="3"/>
  <c r="Z36" i="3"/>
  <c r="AF71" i="3"/>
  <c r="AI49" i="3"/>
  <c r="AI61" i="3"/>
  <c r="AI37" i="3"/>
  <c r="AE48" i="3"/>
  <c r="AD59" i="3"/>
  <c r="Y107" i="3"/>
  <c r="AH110" i="3"/>
  <c r="AF59" i="3"/>
  <c r="AI98" i="3"/>
  <c r="Z51" i="4"/>
  <c r="AG36" i="4"/>
  <c r="AF59" i="4"/>
  <c r="AF60" i="4"/>
  <c r="AI84" i="4"/>
  <c r="AE36" i="4"/>
  <c r="AI51" i="4"/>
  <c r="AH61" i="4"/>
  <c r="AH98" i="4"/>
  <c r="AH73" i="4"/>
  <c r="AH74" i="4"/>
  <c r="AG110" i="4"/>
  <c r="U47" i="5"/>
  <c r="X85" i="5"/>
  <c r="AI88" i="5"/>
  <c r="Y111" i="5"/>
  <c r="Y99" i="5"/>
  <c r="AI48" i="5"/>
  <c r="AF48" i="5"/>
  <c r="X73" i="5"/>
  <c r="AI50" i="5"/>
  <c r="AI99" i="6"/>
  <c r="AI51" i="6"/>
  <c r="AI76" i="6"/>
  <c r="AH83" i="6"/>
  <c r="AH109" i="6"/>
  <c r="AE95" i="6"/>
  <c r="AI97" i="6"/>
  <c r="AG35" i="6"/>
  <c r="AG47" i="6"/>
  <c r="AE84" i="6"/>
  <c r="AG36" i="6"/>
  <c r="AI37" i="6"/>
  <c r="AI49" i="6"/>
  <c r="AI61" i="6"/>
  <c r="AI96" i="6"/>
  <c r="AH38" i="6"/>
  <c r="AG50" i="6"/>
  <c r="AG62" i="6"/>
  <c r="AH87" i="6"/>
  <c r="X62" i="7"/>
  <c r="Z98" i="7"/>
  <c r="AF37" i="7"/>
  <c r="Y86" i="7"/>
  <c r="AH39" i="7"/>
  <c r="Z86" i="7"/>
  <c r="AE84" i="7"/>
  <c r="AG97" i="7"/>
  <c r="AD59" i="7"/>
  <c r="AF85" i="7"/>
  <c r="AH73" i="7"/>
  <c r="AE60" i="7"/>
  <c r="Z97" i="7"/>
  <c r="Y148" i="7"/>
  <c r="O192" i="7"/>
  <c r="O204" i="7"/>
  <c r="P124" i="7"/>
  <c r="Q161" i="7"/>
  <c r="Z159" i="7"/>
  <c r="W170" i="7"/>
  <c r="Q195" i="7"/>
  <c r="Q207" i="7"/>
  <c r="Q209" i="7"/>
  <c r="Q137" i="7"/>
  <c r="O156" i="7"/>
  <c r="P169" i="7"/>
  <c r="Q148" i="7"/>
  <c r="O170" i="7"/>
  <c r="L83" i="7"/>
  <c r="Q110" i="7"/>
  <c r="P47" i="7"/>
  <c r="P87" i="7"/>
  <c r="Q36" i="7"/>
  <c r="M71" i="7"/>
  <c r="P84" i="7"/>
  <c r="P37" i="7"/>
  <c r="O50" i="7"/>
  <c r="Q75" i="7"/>
  <c r="Q95" i="7"/>
  <c r="N97" i="7"/>
  <c r="L107" i="7"/>
  <c r="V48" i="7"/>
  <c r="Q98" i="7"/>
  <c r="Q107" i="7"/>
  <c r="Z76" i="7"/>
  <c r="P108" i="7"/>
  <c r="Q100" i="7"/>
  <c r="G100" i="7" s="1"/>
  <c r="Q109" i="7"/>
  <c r="P123" i="6"/>
  <c r="Q158" i="6"/>
  <c r="P170" i="6"/>
  <c r="U168" i="6"/>
  <c r="O192" i="6"/>
  <c r="N205" i="6"/>
  <c r="P120" i="6"/>
  <c r="Q144" i="6"/>
  <c r="O204" i="6"/>
  <c r="Q197" i="6"/>
  <c r="Z148" i="6"/>
  <c r="N193" i="6"/>
  <c r="P121" i="6"/>
  <c r="N134" i="6"/>
  <c r="N84" i="6"/>
  <c r="P107" i="6"/>
  <c r="Z59" i="6"/>
  <c r="Z86" i="6"/>
  <c r="Q97" i="6"/>
  <c r="Z63" i="6"/>
  <c r="Q73" i="6"/>
  <c r="N109" i="6"/>
  <c r="X37" i="6"/>
  <c r="Z100" i="6"/>
  <c r="O36" i="6"/>
  <c r="M71" i="6"/>
  <c r="O145" i="5"/>
  <c r="Q173" i="5"/>
  <c r="Q149" i="5"/>
  <c r="Y196" i="5"/>
  <c r="Q182" i="5"/>
  <c r="Y184" i="5"/>
  <c r="Q156" i="5"/>
  <c r="N120" i="5"/>
  <c r="L132" i="5"/>
  <c r="Q144" i="5"/>
  <c r="M193" i="5"/>
  <c r="Q124" i="5"/>
  <c r="N145" i="5"/>
  <c r="Q125" i="5"/>
  <c r="X123" i="5"/>
  <c r="Q137" i="5"/>
  <c r="Q171" i="5"/>
  <c r="M181" i="5"/>
  <c r="X36" i="5"/>
  <c r="AH39" i="5"/>
  <c r="P59" i="5"/>
  <c r="Q72" i="5"/>
  <c r="Q97" i="5"/>
  <c r="Q73" i="5"/>
  <c r="X109" i="5"/>
  <c r="M60" i="5"/>
  <c r="X97" i="5"/>
  <c r="W83" i="5"/>
  <c r="Q100" i="5"/>
  <c r="AH35" i="5"/>
  <c r="Y75" i="5"/>
  <c r="W60" i="5"/>
  <c r="Y63" i="5"/>
  <c r="Z86" i="5"/>
  <c r="AH38" i="5"/>
  <c r="N48" i="5"/>
  <c r="Z123" i="4"/>
  <c r="P156" i="4"/>
  <c r="O182" i="4"/>
  <c r="P157" i="4"/>
  <c r="P169" i="4"/>
  <c r="O134" i="4"/>
  <c r="Q195" i="4"/>
  <c r="Q148" i="4"/>
  <c r="Z156" i="4"/>
  <c r="Q173" i="4"/>
  <c r="Y196" i="4"/>
  <c r="Y121" i="4"/>
  <c r="Y172" i="4"/>
  <c r="P180" i="4"/>
  <c r="V72" i="4"/>
  <c r="P87" i="4"/>
  <c r="N48" i="4"/>
  <c r="M48" i="4"/>
  <c r="Q88" i="4"/>
  <c r="Q111" i="4"/>
  <c r="X49" i="4"/>
  <c r="N83" i="4"/>
  <c r="Q52" i="4"/>
  <c r="N73" i="4"/>
  <c r="N35" i="4"/>
  <c r="Q74" i="4"/>
  <c r="P84" i="4"/>
  <c r="P108" i="4"/>
  <c r="Q85" i="4"/>
  <c r="N37" i="4"/>
  <c r="N121" i="3"/>
  <c r="Q124" i="3"/>
  <c r="Q137" i="3"/>
  <c r="Q149" i="3"/>
  <c r="Q181" i="3"/>
  <c r="Z148" i="3"/>
  <c r="Q172" i="3"/>
  <c r="N145" i="3"/>
  <c r="Q173" i="3"/>
  <c r="Q184" i="3"/>
  <c r="Q196" i="3"/>
  <c r="N205" i="3"/>
  <c r="N120" i="3"/>
  <c r="Z184" i="3"/>
  <c r="Q197" i="3"/>
  <c r="P39" i="3"/>
  <c r="P61" i="3"/>
  <c r="N61" i="3"/>
  <c r="P111" i="3"/>
  <c r="M72" i="3"/>
  <c r="Z86" i="3"/>
  <c r="O73" i="3"/>
  <c r="Q108" i="3"/>
  <c r="Z47" i="3"/>
  <c r="Z95" i="3"/>
  <c r="Q95" i="3"/>
  <c r="M47" i="3"/>
  <c r="L59" i="3"/>
  <c r="Q85" i="3"/>
  <c r="P96" i="3"/>
  <c r="L107" i="3"/>
  <c r="Q72" i="3"/>
  <c r="Q97" i="3"/>
  <c r="X96" i="3"/>
  <c r="N109" i="3"/>
  <c r="Z125" i="2"/>
  <c r="Q184" i="2"/>
  <c r="O194" i="2"/>
  <c r="M132" i="2"/>
  <c r="W169" i="2"/>
  <c r="Y172" i="2"/>
  <c r="P132" i="2"/>
  <c r="Z149" i="2"/>
  <c r="Z172" i="2"/>
  <c r="X144" i="2"/>
  <c r="Z160" i="2"/>
  <c r="Z196" i="2"/>
  <c r="O144" i="2"/>
  <c r="O204" i="2"/>
  <c r="N145" i="2"/>
  <c r="M156" i="2"/>
  <c r="O170" i="2"/>
  <c r="Y122" i="2"/>
  <c r="P146" i="2"/>
  <c r="N157" i="2"/>
  <c r="N169" i="2"/>
  <c r="Q183" i="2"/>
  <c r="Y60" i="2"/>
  <c r="Z87" i="2"/>
  <c r="L35" i="2"/>
  <c r="AG204" i="1"/>
  <c r="AH157" i="1"/>
  <c r="AI204" i="1"/>
  <c r="AG206" i="1"/>
  <c r="AI182" i="1"/>
  <c r="AH206" i="1"/>
  <c r="AG181" i="1"/>
  <c r="X205" i="1"/>
  <c r="Z209" i="1"/>
  <c r="X180" i="1"/>
  <c r="AE205" i="1"/>
  <c r="Z208" i="1"/>
  <c r="AI197" i="1"/>
  <c r="AI171" i="1"/>
  <c r="AE192" i="1"/>
  <c r="AF205" i="1"/>
  <c r="AG207" i="1"/>
  <c r="AH204" i="1"/>
  <c r="Z207" i="1"/>
  <c r="AI196" i="1"/>
  <c r="AG170" i="1"/>
  <c r="AF192" i="1"/>
  <c r="AG205" i="1"/>
  <c r="AH207" i="1"/>
  <c r="Z206" i="1"/>
  <c r="AI169" i="1"/>
  <c r="AH194" i="1"/>
  <c r="AH205" i="1"/>
  <c r="W205" i="1"/>
  <c r="AI194" i="1"/>
  <c r="AD204" i="1"/>
  <c r="Z204" i="1"/>
  <c r="AI193" i="1"/>
  <c r="AI195" i="1"/>
  <c r="AE204" i="1"/>
  <c r="Y196" i="2"/>
  <c r="AI206" i="2"/>
  <c r="V132" i="2"/>
  <c r="V145" i="2"/>
  <c r="AH192" i="2"/>
  <c r="AI209" i="2"/>
  <c r="AF145" i="2"/>
  <c r="W205" i="2"/>
  <c r="X134" i="2"/>
  <c r="D145" i="2"/>
  <c r="AH145" i="2"/>
  <c r="AH193" i="2"/>
  <c r="AF205" i="2"/>
  <c r="W132" i="2"/>
  <c r="AI161" i="2"/>
  <c r="AH196" i="2"/>
  <c r="AI182" i="2"/>
  <c r="AI173" i="2"/>
  <c r="AE192" i="2"/>
  <c r="G125" i="2"/>
  <c r="Z123" i="2"/>
  <c r="D193" i="2"/>
  <c r="AE193" i="2"/>
  <c r="AG132" i="2"/>
  <c r="AH168" i="2"/>
  <c r="AF169" i="2"/>
  <c r="Z185" i="2"/>
  <c r="AI205" i="3"/>
  <c r="V120" i="3"/>
  <c r="AF145" i="3"/>
  <c r="AI170" i="3"/>
  <c r="AH193" i="3"/>
  <c r="AI206" i="3"/>
  <c r="AG207" i="3"/>
  <c r="AI169" i="3"/>
  <c r="AE120" i="3"/>
  <c r="AH145" i="3"/>
  <c r="AG159" i="3"/>
  <c r="U168" i="3"/>
  <c r="AH171" i="3"/>
  <c r="W182" i="3"/>
  <c r="AI185" i="3"/>
  <c r="AI193" i="3"/>
  <c r="U204" i="3"/>
  <c r="AH207" i="3"/>
  <c r="AI145" i="3"/>
  <c r="X183" i="3"/>
  <c r="AI173" i="3"/>
  <c r="AH172" i="3"/>
  <c r="AF181" i="3"/>
  <c r="AI209" i="3"/>
  <c r="AH208" i="3"/>
  <c r="AI172" i="3"/>
  <c r="AI146" i="3"/>
  <c r="X159" i="3"/>
  <c r="AH160" i="3"/>
  <c r="AH196" i="3"/>
  <c r="AF204" i="3"/>
  <c r="AG123" i="3"/>
  <c r="Z147" i="3"/>
  <c r="AH148" i="3"/>
  <c r="U156" i="3"/>
  <c r="AF168" i="3"/>
  <c r="AG183" i="3"/>
  <c r="U192" i="3"/>
  <c r="AH204" i="3"/>
  <c r="AH122" i="3"/>
  <c r="AH123" i="3"/>
  <c r="W134" i="3"/>
  <c r="AF156" i="3"/>
  <c r="AH168" i="3"/>
  <c r="AH183" i="3"/>
  <c r="AI149" i="3"/>
  <c r="AH156" i="3"/>
  <c r="AF205" i="3"/>
  <c r="AF157" i="3"/>
  <c r="AF169" i="3"/>
  <c r="AE181" i="3"/>
  <c r="AG205" i="3"/>
  <c r="AI146" i="4"/>
  <c r="AF157" i="4"/>
  <c r="AG192" i="4"/>
  <c r="AI206" i="4"/>
  <c r="AH157" i="4"/>
  <c r="AI182" i="4"/>
  <c r="Z196" i="4"/>
  <c r="AH192" i="4"/>
  <c r="Y120" i="4"/>
  <c r="AF168" i="4"/>
  <c r="AF193" i="4"/>
  <c r="AH121" i="4"/>
  <c r="AF132" i="4"/>
  <c r="AI149" i="4"/>
  <c r="AH168" i="4"/>
  <c r="AH193" i="4"/>
  <c r="AI209" i="4"/>
  <c r="AH132" i="4"/>
  <c r="Z172" i="4"/>
  <c r="AF169" i="4"/>
  <c r="AH169" i="4"/>
  <c r="AF144" i="4"/>
  <c r="AI194" i="4"/>
  <c r="AH196" i="4"/>
  <c r="AF204" i="4"/>
  <c r="AH144" i="4"/>
  <c r="AH172" i="4"/>
  <c r="AF180" i="4"/>
  <c r="W192" i="4"/>
  <c r="Z195" i="4"/>
  <c r="AG204" i="4"/>
  <c r="AF145" i="4"/>
  <c r="AH180" i="4"/>
  <c r="AH204" i="4"/>
  <c r="Z120" i="4"/>
  <c r="AE133" i="4"/>
  <c r="AH145" i="4"/>
  <c r="AF181" i="4"/>
  <c r="AI197" i="4"/>
  <c r="AF205" i="4"/>
  <c r="AE157" i="5"/>
  <c r="AF168" i="5"/>
  <c r="AI209" i="5"/>
  <c r="AF204" i="5"/>
  <c r="Z148" i="5"/>
  <c r="AF169" i="5"/>
  <c r="AI185" i="5"/>
  <c r="AI194" i="5"/>
  <c r="AG204" i="5"/>
  <c r="AF145" i="5"/>
  <c r="AI161" i="5"/>
  <c r="AG169" i="5"/>
  <c r="X183" i="5"/>
  <c r="W192" i="5"/>
  <c r="AF205" i="5"/>
  <c r="AF180" i="5"/>
  <c r="AG205" i="5"/>
  <c r="AG180" i="5"/>
  <c r="W156" i="5"/>
  <c r="AF181" i="5"/>
  <c r="AG144" i="5"/>
  <c r="AF156" i="5"/>
  <c r="AG181" i="5"/>
  <c r="Z196" i="5"/>
  <c r="AG156" i="5"/>
  <c r="AF192" i="5"/>
  <c r="AI206" i="5"/>
  <c r="AF157" i="5"/>
  <c r="AE180" i="5"/>
  <c r="AG192" i="5"/>
  <c r="AG85" i="7"/>
  <c r="Z95" i="7"/>
  <c r="AI97" i="7"/>
  <c r="Z62" i="7"/>
  <c r="G97" i="7"/>
  <c r="AH99" i="7"/>
  <c r="AD107" i="7"/>
  <c r="AI99" i="7"/>
  <c r="Z73" i="7"/>
  <c r="AF73" i="7"/>
  <c r="Z99" i="7"/>
  <c r="G99" i="7" s="1"/>
  <c r="AG73" i="7"/>
  <c r="Z85" i="7"/>
  <c r="AH87" i="7"/>
  <c r="AI88" i="7"/>
  <c r="Z100" i="7"/>
  <c r="AD95" i="7"/>
  <c r="Y37" i="7"/>
  <c r="AG109" i="7"/>
  <c r="AI74" i="7"/>
  <c r="AH109" i="7"/>
  <c r="AD83" i="7"/>
  <c r="X37" i="7"/>
  <c r="AE83" i="7"/>
  <c r="W37" i="7"/>
  <c r="AI38" i="7"/>
  <c r="W49" i="7"/>
  <c r="AH49" i="7"/>
  <c r="AF97" i="7"/>
  <c r="AH111" i="7"/>
  <c r="Z39" i="7"/>
  <c r="AG37" i="7"/>
  <c r="AI52" i="7"/>
  <c r="Z72" i="7"/>
  <c r="X110" i="7"/>
  <c r="AI111" i="7"/>
  <c r="Y122" i="7"/>
  <c r="AI125" i="7"/>
  <c r="AI132" i="7"/>
  <c r="AI145" i="7"/>
  <c r="AH168" i="7"/>
  <c r="AE181" i="7"/>
  <c r="W182" i="7"/>
  <c r="Y196" i="7"/>
  <c r="AH196" i="7"/>
  <c r="AF204" i="7"/>
  <c r="W158" i="7"/>
  <c r="Y124" i="7"/>
  <c r="AF120" i="7"/>
  <c r="AH133" i="7"/>
  <c r="AH169" i="7"/>
  <c r="W194" i="7"/>
  <c r="Z208" i="7"/>
  <c r="AF205" i="7"/>
  <c r="AI133" i="7"/>
  <c r="U144" i="7"/>
  <c r="AH148" i="7"/>
  <c r="AF156" i="7"/>
  <c r="AE168" i="7"/>
  <c r="AI169" i="7"/>
  <c r="AF192" i="7"/>
  <c r="AG205" i="7"/>
  <c r="AI148" i="7"/>
  <c r="AH156" i="7"/>
  <c r="AH192" i="7"/>
  <c r="AH205" i="7"/>
  <c r="AF121" i="7"/>
  <c r="AI134" i="7"/>
  <c r="W146" i="7"/>
  <c r="AF157" i="7"/>
  <c r="AI170" i="7"/>
  <c r="Z196" i="7"/>
  <c r="AF193" i="7"/>
  <c r="AI205" i="7"/>
  <c r="AH121" i="7"/>
  <c r="U132" i="7"/>
  <c r="Z135" i="7"/>
  <c r="AI135" i="7"/>
  <c r="AH157" i="7"/>
  <c r="AH172" i="7"/>
  <c r="AG193" i="7"/>
  <c r="AG207" i="7"/>
  <c r="AE120" i="7"/>
  <c r="AI157" i="7"/>
  <c r="AF180" i="7"/>
  <c r="AI206" i="7"/>
  <c r="AH207" i="7"/>
  <c r="AF122" i="7"/>
  <c r="AI137" i="7"/>
  <c r="AH159" i="7"/>
  <c r="AI173" i="7"/>
  <c r="AH180" i="7"/>
  <c r="AG122" i="7"/>
  <c r="AI159" i="7"/>
  <c r="AE193" i="7"/>
  <c r="AG195" i="7"/>
  <c r="AH208" i="7"/>
  <c r="AI123" i="7"/>
  <c r="Z136" i="7"/>
  <c r="AF145" i="7"/>
  <c r="AH160" i="7"/>
  <c r="AH181" i="7"/>
  <c r="W206" i="7"/>
  <c r="AI209" i="7"/>
  <c r="AH169" i="6"/>
  <c r="AI182" i="6"/>
  <c r="AH183" i="6"/>
  <c r="AH196" i="6"/>
  <c r="AF204" i="6"/>
  <c r="AH134" i="6"/>
  <c r="AF157" i="6"/>
  <c r="AI169" i="6"/>
  <c r="W194" i="6"/>
  <c r="AI196" i="6"/>
  <c r="V132" i="6"/>
  <c r="AG157" i="6"/>
  <c r="AG171" i="6"/>
  <c r="AH184" i="6"/>
  <c r="AF192" i="6"/>
  <c r="Z208" i="6"/>
  <c r="G208" i="6" s="1"/>
  <c r="AF205" i="6"/>
  <c r="AG145" i="6"/>
  <c r="AI170" i="6"/>
  <c r="AH171" i="6"/>
  <c r="AI185" i="6"/>
  <c r="AG205" i="6"/>
  <c r="AI157" i="6"/>
  <c r="AI171" i="6"/>
  <c r="Z196" i="6"/>
  <c r="AF193" i="6"/>
  <c r="AH205" i="6"/>
  <c r="AE157" i="6"/>
  <c r="AG159" i="6"/>
  <c r="AI205" i="6"/>
  <c r="W170" i="6"/>
  <c r="AF181" i="6"/>
  <c r="AG207" i="6"/>
  <c r="Z125" i="6"/>
  <c r="U156" i="6"/>
  <c r="AG181" i="6"/>
  <c r="AI206" i="6"/>
  <c r="AH207" i="6"/>
  <c r="AH133" i="6"/>
  <c r="Y160" i="6"/>
  <c r="AH160" i="6"/>
  <c r="AH181" i="6"/>
  <c r="AE193" i="6"/>
  <c r="AH135" i="6"/>
  <c r="AI161" i="6"/>
  <c r="AI181" i="6"/>
  <c r="AG195" i="6"/>
  <c r="AH208" i="6"/>
  <c r="AI209" i="6"/>
  <c r="AG37" i="6"/>
  <c r="AH62" i="6"/>
  <c r="AF71" i="6"/>
  <c r="AI83" i="6"/>
  <c r="AG84" i="6"/>
  <c r="AH99" i="6"/>
  <c r="AI112" i="6"/>
  <c r="AG59" i="6"/>
  <c r="AI63" i="6"/>
  <c r="AG71" i="6"/>
  <c r="AH84" i="6"/>
  <c r="X95" i="6"/>
  <c r="Z111" i="6"/>
  <c r="AE107" i="6"/>
  <c r="X49" i="6"/>
  <c r="AI52" i="6"/>
  <c r="AG60" i="6"/>
  <c r="AH85" i="6"/>
  <c r="AI84" i="6"/>
  <c r="AI100" i="6"/>
  <c r="G100" i="6" s="1"/>
  <c r="Y111" i="6"/>
  <c r="AF107" i="6"/>
  <c r="AH39" i="6"/>
  <c r="AI71" i="6"/>
  <c r="Z109" i="6"/>
  <c r="AG107" i="6"/>
  <c r="V47" i="6"/>
  <c r="AE108" i="6"/>
  <c r="AH47" i="6"/>
  <c r="AF108" i="6"/>
  <c r="Z49" i="6"/>
  <c r="AI72" i="6"/>
  <c r="AG108" i="6"/>
  <c r="AG38" i="6"/>
  <c r="AH35" i="6"/>
  <c r="AG49" i="6"/>
  <c r="AI73" i="6"/>
  <c r="Z87" i="6"/>
  <c r="AE96" i="6"/>
  <c r="AH108" i="6"/>
  <c r="AH36" i="6"/>
  <c r="AH50" i="6"/>
  <c r="AH59" i="6"/>
  <c r="Z71" i="6"/>
  <c r="AF83" i="6"/>
  <c r="AG96" i="6"/>
  <c r="AH96" i="6"/>
  <c r="AI109" i="6"/>
  <c r="AI39" i="6"/>
  <c r="AG48" i="6"/>
  <c r="Z61" i="6"/>
  <c r="AD95" i="6"/>
  <c r="AI51" i="5"/>
  <c r="AI99" i="5"/>
  <c r="AH36" i="5"/>
  <c r="Z62" i="5"/>
  <c r="Z107" i="5"/>
  <c r="AI37" i="5"/>
  <c r="AI49" i="5"/>
  <c r="AE83" i="5"/>
  <c r="Y98" i="5"/>
  <c r="AF36" i="5"/>
  <c r="V95" i="5"/>
  <c r="AI71" i="5"/>
  <c r="W95" i="5"/>
  <c r="X37" i="5"/>
  <c r="AF37" i="5"/>
  <c r="W49" i="5"/>
  <c r="AI52" i="5"/>
  <c r="AI83" i="5"/>
  <c r="AI38" i="5"/>
  <c r="AI39" i="5"/>
  <c r="AI75" i="5"/>
  <c r="AI86" i="5"/>
  <c r="AI95" i="5"/>
  <c r="Z39" i="5"/>
  <c r="G39" i="5" s="1"/>
  <c r="AI87" i="5"/>
  <c r="AG35" i="4"/>
  <c r="AH109" i="4"/>
  <c r="AI74" i="4"/>
  <c r="Z39" i="4"/>
  <c r="D47" i="4"/>
  <c r="AG61" i="4"/>
  <c r="AI75" i="4"/>
  <c r="W97" i="4"/>
  <c r="AI110" i="4"/>
  <c r="AF36" i="4"/>
  <c r="AH62" i="4"/>
  <c r="AD47" i="4"/>
  <c r="AE48" i="4"/>
  <c r="AH63" i="4"/>
  <c r="Z62" i="4"/>
  <c r="Z74" i="4"/>
  <c r="G74" i="4" s="1"/>
  <c r="AI76" i="4"/>
  <c r="AD35" i="4"/>
  <c r="AF48" i="4"/>
  <c r="V59" i="4"/>
  <c r="AG96" i="4"/>
  <c r="Z108" i="4"/>
  <c r="Y62" i="4"/>
  <c r="AI64" i="4"/>
  <c r="AI63" i="4"/>
  <c r="Z76" i="4"/>
  <c r="W109" i="4"/>
  <c r="X37" i="4"/>
  <c r="AI50" i="4"/>
  <c r="X50" i="4"/>
  <c r="Y59" i="4"/>
  <c r="AI37" i="4"/>
  <c r="AH50" i="4"/>
  <c r="AD59" i="4"/>
  <c r="AF71" i="4"/>
  <c r="AG98" i="4"/>
  <c r="V35" i="4"/>
  <c r="AE35" i="4"/>
  <c r="AG59" i="4"/>
  <c r="V71" i="4"/>
  <c r="AF72" i="4"/>
  <c r="Z84" i="4"/>
  <c r="AI87" i="4"/>
  <c r="AF96" i="4"/>
  <c r="AG108" i="4"/>
  <c r="X38" i="4"/>
  <c r="AG38" i="4"/>
  <c r="AG72" i="4"/>
  <c r="AI72" i="4"/>
  <c r="AI108" i="4"/>
  <c r="Z48" i="3"/>
  <c r="AI51" i="3"/>
  <c r="Z110" i="3"/>
  <c r="AE107" i="3"/>
  <c r="Z60" i="3"/>
  <c r="AF73" i="3"/>
  <c r="AF37" i="3"/>
  <c r="AE60" i="3"/>
  <c r="AI74" i="3"/>
  <c r="U59" i="3"/>
  <c r="Z75" i="3"/>
  <c r="AF85" i="3"/>
  <c r="Y108" i="3"/>
  <c r="AD71" i="3"/>
  <c r="AE108" i="3"/>
  <c r="X61" i="3"/>
  <c r="Z64" i="3"/>
  <c r="X83" i="3"/>
  <c r="AF109" i="3"/>
  <c r="V36" i="3"/>
  <c r="AE72" i="3"/>
  <c r="AI86" i="3"/>
  <c r="AI112" i="3"/>
  <c r="AH109" i="3"/>
  <c r="Y35" i="3"/>
  <c r="AI38" i="3"/>
  <c r="Y49" i="3"/>
  <c r="Y111" i="3"/>
  <c r="AE96" i="2"/>
  <c r="AH51" i="2"/>
  <c r="AH71" i="2"/>
  <c r="AH99" i="2"/>
  <c r="Z111" i="2"/>
  <c r="AD107" i="2"/>
  <c r="AI109" i="2"/>
  <c r="AI47" i="2"/>
  <c r="AF96" i="2"/>
  <c r="AF107" i="2"/>
  <c r="AH110" i="2"/>
  <c r="AG96" i="2"/>
  <c r="AG107" i="2"/>
  <c r="AH111" i="2"/>
  <c r="AH96" i="2"/>
  <c r="AI48" i="2"/>
  <c r="AG85" i="2"/>
  <c r="AF97" i="2"/>
  <c r="AE108" i="2"/>
  <c r="AG50" i="2"/>
  <c r="AI74" i="2"/>
  <c r="AG97" i="2"/>
  <c r="AF108" i="2"/>
  <c r="AI75" i="2"/>
  <c r="AG86" i="2"/>
  <c r="AG108" i="2"/>
  <c r="AH86" i="2"/>
  <c r="AG36" i="2"/>
  <c r="AG98" i="2"/>
  <c r="AF109" i="2"/>
  <c r="AG62" i="2"/>
  <c r="AG95" i="2"/>
  <c r="AH98" i="2"/>
  <c r="AG109" i="2"/>
  <c r="Z99" i="2"/>
  <c r="G209" i="1"/>
  <c r="G207" i="1"/>
  <c r="G208" i="1"/>
  <c r="Q173" i="1"/>
  <c r="Q204" i="1"/>
  <c r="G204" i="1" s="1"/>
  <c r="Z205" i="1"/>
  <c r="G205" i="1" s="1"/>
  <c r="W206" i="1"/>
  <c r="O207" i="1"/>
  <c r="Y208" i="1"/>
  <c r="F208" i="1" s="1"/>
  <c r="Q172" i="1"/>
  <c r="U204" i="1"/>
  <c r="X206" i="1"/>
  <c r="E206" i="1" s="1"/>
  <c r="P207" i="1"/>
  <c r="N144" i="1"/>
  <c r="V204" i="1"/>
  <c r="Y206" i="1"/>
  <c r="Y205" i="1"/>
  <c r="Q196" i="1"/>
  <c r="Q170" i="1"/>
  <c r="W204" i="1"/>
  <c r="D204" i="1" s="1"/>
  <c r="M205" i="1"/>
  <c r="X207" i="1"/>
  <c r="Q195" i="1"/>
  <c r="X204" i="1"/>
  <c r="E204" i="1" s="1"/>
  <c r="N205" i="1"/>
  <c r="D205" i="1" s="1"/>
  <c r="Y207" i="1"/>
  <c r="G206" i="1"/>
  <c r="Y204" i="1"/>
  <c r="F204" i="1" s="1"/>
  <c r="O205" i="1"/>
  <c r="E205" i="1" s="1"/>
  <c r="P205" i="1"/>
  <c r="F206" i="1"/>
  <c r="L192" i="1"/>
  <c r="L204" i="1"/>
  <c r="Q185" i="1"/>
  <c r="M204" i="1"/>
  <c r="V205" i="1"/>
  <c r="N206" i="1"/>
  <c r="P184" i="1"/>
  <c r="X123" i="7"/>
  <c r="Y136" i="7"/>
  <c r="Q149" i="7"/>
  <c r="Y160" i="7"/>
  <c r="Z184" i="7"/>
  <c r="P193" i="7"/>
  <c r="O180" i="7"/>
  <c r="O194" i="7"/>
  <c r="O206" i="7"/>
  <c r="P156" i="7"/>
  <c r="Z172" i="7"/>
  <c r="Q120" i="7"/>
  <c r="P121" i="7"/>
  <c r="P144" i="7"/>
  <c r="O168" i="7"/>
  <c r="O182" i="7"/>
  <c r="G196" i="7"/>
  <c r="P194" i="7"/>
  <c r="P206" i="7"/>
  <c r="Z160" i="7"/>
  <c r="Q183" i="7"/>
  <c r="P182" i="7"/>
  <c r="Q197" i="7"/>
  <c r="Z195" i="7"/>
  <c r="Z207" i="7"/>
  <c r="G207" i="7" s="1"/>
  <c r="Y208" i="7"/>
  <c r="O144" i="7"/>
  <c r="P157" i="7"/>
  <c r="Q171" i="7"/>
  <c r="P170" i="7"/>
  <c r="Q185" i="7"/>
  <c r="Z183" i="7"/>
  <c r="P134" i="7"/>
  <c r="X122" i="7"/>
  <c r="O158" i="7"/>
  <c r="Y184" i="7"/>
  <c r="Q135" i="7"/>
  <c r="G135" i="7" s="1"/>
  <c r="Q159" i="7"/>
  <c r="P158" i="7"/>
  <c r="Q173" i="7"/>
  <c r="Z171" i="7"/>
  <c r="G171" i="7" s="1"/>
  <c r="P192" i="7"/>
  <c r="P204" i="7"/>
  <c r="Q147" i="7"/>
  <c r="Q160" i="7"/>
  <c r="Y172" i="7"/>
  <c r="N61" i="7"/>
  <c r="Q40" i="7"/>
  <c r="O47" i="7"/>
  <c r="M83" i="7"/>
  <c r="M107" i="7"/>
  <c r="N109" i="7"/>
  <c r="O71" i="7"/>
  <c r="L95" i="7"/>
  <c r="O97" i="7"/>
  <c r="O107" i="7"/>
  <c r="M36" i="7"/>
  <c r="Z47" i="7"/>
  <c r="Q71" i="7"/>
  <c r="M95" i="7"/>
  <c r="X108" i="7"/>
  <c r="X107" i="7"/>
  <c r="X49" i="7"/>
  <c r="N83" i="7"/>
  <c r="M84" i="7"/>
  <c r="N95" i="7"/>
  <c r="Q51" i="7"/>
  <c r="Y49" i="7"/>
  <c r="Z71" i="7"/>
  <c r="G71" i="7" s="1"/>
  <c r="Q84" i="7"/>
  <c r="O95" i="7"/>
  <c r="L35" i="7"/>
  <c r="Q52" i="7"/>
  <c r="Z64" i="7"/>
  <c r="G64" i="7" s="1"/>
  <c r="P111" i="7"/>
  <c r="P36" i="7"/>
  <c r="O37" i="7"/>
  <c r="L59" i="7"/>
  <c r="Y73" i="7"/>
  <c r="P98" i="7"/>
  <c r="M108" i="7"/>
  <c r="P99" i="7"/>
  <c r="Q108" i="7"/>
  <c r="Q38" i="7"/>
  <c r="Z35" i="7"/>
  <c r="Y50" i="7"/>
  <c r="M96" i="7"/>
  <c r="W108" i="7"/>
  <c r="O83" i="7"/>
  <c r="P39" i="7"/>
  <c r="Y36" i="7"/>
  <c r="M59" i="7"/>
  <c r="V59" i="7"/>
  <c r="Z87" i="7"/>
  <c r="G87" i="7" s="1"/>
  <c r="Q96" i="7"/>
  <c r="K47" i="7"/>
  <c r="T47" i="7" s="1"/>
  <c r="AC47" i="7" s="1"/>
  <c r="A59" i="7"/>
  <c r="B58" i="7"/>
  <c r="L46" i="7"/>
  <c r="U46" i="7" s="1"/>
  <c r="AD46" i="7" s="1"/>
  <c r="C58" i="7"/>
  <c r="M46" i="7"/>
  <c r="V46" i="7" s="1"/>
  <c r="AE46" i="7" s="1"/>
  <c r="A61" i="7"/>
  <c r="K49" i="7"/>
  <c r="T49" i="7" s="1"/>
  <c r="AC49" i="7" s="1"/>
  <c r="T38" i="7"/>
  <c r="AC38" i="7" s="1"/>
  <c r="A38" i="7"/>
  <c r="A50" i="7" s="1"/>
  <c r="A39" i="7"/>
  <c r="A51" i="7" s="1"/>
  <c r="T39" i="7"/>
  <c r="AC39" i="7" s="1"/>
  <c r="F37" i="7"/>
  <c r="T40" i="7"/>
  <c r="AC40" i="7" s="1"/>
  <c r="A40" i="7"/>
  <c r="A52" i="7" s="1"/>
  <c r="G58" i="7"/>
  <c r="Q46" i="7"/>
  <c r="Z46" i="7" s="1"/>
  <c r="AI46" i="7" s="1"/>
  <c r="Z36" i="7"/>
  <c r="X50" i="7"/>
  <c r="Q122" i="7"/>
  <c r="P122" i="7"/>
  <c r="F122" i="7" s="1"/>
  <c r="O122" i="7"/>
  <c r="N122" i="7"/>
  <c r="AD35" i="7"/>
  <c r="V60" i="7"/>
  <c r="O62" i="7"/>
  <c r="Q74" i="7"/>
  <c r="O74" i="7"/>
  <c r="X72" i="7"/>
  <c r="V72" i="7"/>
  <c r="AH72" i="7"/>
  <c r="AG72" i="7"/>
  <c r="AF72" i="7"/>
  <c r="AI71" i="7"/>
  <c r="AI76" i="7"/>
  <c r="O35" i="7"/>
  <c r="AE35" i="7"/>
  <c r="AI37" i="7"/>
  <c r="Z38" i="7"/>
  <c r="G38" i="7" s="1"/>
  <c r="Y39" i="7"/>
  <c r="AI40" i="7"/>
  <c r="Z49" i="7"/>
  <c r="Z50" i="7"/>
  <c r="AH63" i="7"/>
  <c r="AE59" i="7"/>
  <c r="W60" i="7"/>
  <c r="O61" i="7"/>
  <c r="P62" i="7"/>
  <c r="AE72" i="7"/>
  <c r="M205" i="7"/>
  <c r="Q205" i="7"/>
  <c r="O205" i="7"/>
  <c r="P205" i="7"/>
  <c r="N205" i="7"/>
  <c r="N37" i="7"/>
  <c r="D37" i="7" s="1"/>
  <c r="X86" i="7"/>
  <c r="P35" i="7"/>
  <c r="AF35" i="7"/>
  <c r="N36" i="7"/>
  <c r="AF36" i="7"/>
  <c r="U47" i="7"/>
  <c r="AI48" i="7"/>
  <c r="AF49" i="7"/>
  <c r="Y60" i="7"/>
  <c r="W61" i="7"/>
  <c r="Q76" i="7"/>
  <c r="P71" i="7"/>
  <c r="AH74" i="7"/>
  <c r="AG74" i="7"/>
  <c r="AI72" i="7"/>
  <c r="G72" i="7" s="1"/>
  <c r="P75" i="7"/>
  <c r="F75" i="7" s="1"/>
  <c r="Y109" i="7"/>
  <c r="Q73" i="7"/>
  <c r="G73" i="7" s="1"/>
  <c r="P73" i="7"/>
  <c r="F73" i="7" s="1"/>
  <c r="Y38" i="7"/>
  <c r="Q35" i="7"/>
  <c r="AG35" i="7"/>
  <c r="O36" i="7"/>
  <c r="AG36" i="7"/>
  <c r="Q37" i="7"/>
  <c r="AG38" i="7"/>
  <c r="Q47" i="7"/>
  <c r="V47" i="7"/>
  <c r="Z52" i="7"/>
  <c r="Z60" i="7"/>
  <c r="G60" i="7" s="1"/>
  <c r="X61" i="7"/>
  <c r="N71" i="7"/>
  <c r="AI73" i="7"/>
  <c r="N85" i="7"/>
  <c r="W96" i="7"/>
  <c r="Y99" i="7"/>
  <c r="F99" i="7" s="1"/>
  <c r="Q112" i="7"/>
  <c r="P110" i="7"/>
  <c r="V107" i="7"/>
  <c r="AI110" i="7"/>
  <c r="AH110" i="7"/>
  <c r="AG110" i="7"/>
  <c r="Y110" i="7"/>
  <c r="Z121" i="7"/>
  <c r="P120" i="7"/>
  <c r="Z124" i="7"/>
  <c r="G124" i="7" s="1"/>
  <c r="X38" i="7"/>
  <c r="AE71" i="7"/>
  <c r="N35" i="7"/>
  <c r="AH62" i="7"/>
  <c r="AG62" i="7"/>
  <c r="Y63" i="7"/>
  <c r="Y107" i="7"/>
  <c r="Y108" i="7"/>
  <c r="AI112" i="7"/>
  <c r="D34" i="7"/>
  <c r="D46" i="7" s="1"/>
  <c r="AH35" i="7"/>
  <c r="AH36" i="7"/>
  <c r="T37" i="7"/>
  <c r="AC37" i="7" s="1"/>
  <c r="AH38" i="7"/>
  <c r="P48" i="7"/>
  <c r="O48" i="7"/>
  <c r="N48" i="7"/>
  <c r="W47" i="7"/>
  <c r="N59" i="7"/>
  <c r="Y61" i="7"/>
  <c r="Y62" i="7"/>
  <c r="Q85" i="7"/>
  <c r="P85" i="7"/>
  <c r="Y83" i="7"/>
  <c r="W83" i="7"/>
  <c r="V83" i="7"/>
  <c r="AI83" i="7"/>
  <c r="U83" i="7"/>
  <c r="B83" i="7" s="1"/>
  <c r="AH83" i="7"/>
  <c r="AG83" i="7"/>
  <c r="AF83" i="7"/>
  <c r="O85" i="7"/>
  <c r="Y95" i="7"/>
  <c r="X95" i="7"/>
  <c r="Y96" i="7"/>
  <c r="AH97" i="7"/>
  <c r="Z110" i="7"/>
  <c r="G159" i="7"/>
  <c r="F34" i="7"/>
  <c r="F46" i="7" s="1"/>
  <c r="V35" i="7"/>
  <c r="C35" i="7" s="1"/>
  <c r="A36" i="7"/>
  <c r="A48" i="7" s="1"/>
  <c r="Q50" i="7"/>
  <c r="X48" i="7"/>
  <c r="AH48" i="7"/>
  <c r="AG48" i="7"/>
  <c r="AF48" i="7"/>
  <c r="P51" i="7"/>
  <c r="U59" i="7"/>
  <c r="AF61" i="7"/>
  <c r="AI62" i="7"/>
  <c r="G62" i="7" s="1"/>
  <c r="Z75" i="7"/>
  <c r="V71" i="7"/>
  <c r="C71" i="7" s="1"/>
  <c r="M72" i="7"/>
  <c r="C72" i="7" s="1"/>
  <c r="P74" i="7"/>
  <c r="F74" i="7" s="1"/>
  <c r="AI75" i="7"/>
  <c r="Y85" i="7"/>
  <c r="Y97" i="7"/>
  <c r="Z40" i="7"/>
  <c r="G40" i="7" s="1"/>
  <c r="E34" i="7"/>
  <c r="E46" i="7" s="1"/>
  <c r="AI35" i="7"/>
  <c r="AI39" i="7"/>
  <c r="G39" i="7" s="1"/>
  <c r="Y47" i="7"/>
  <c r="AH47" i="7"/>
  <c r="AG47" i="7"/>
  <c r="AF47" i="7"/>
  <c r="Q86" i="7"/>
  <c r="O86" i="7"/>
  <c r="X84" i="7"/>
  <c r="V84" i="7"/>
  <c r="C84" i="7" s="1"/>
  <c r="AI84" i="7"/>
  <c r="AH84" i="7"/>
  <c r="AG84" i="7"/>
  <c r="AF84" i="7"/>
  <c r="Z109" i="7"/>
  <c r="G109" i="7" s="1"/>
  <c r="X109" i="7"/>
  <c r="W109" i="7"/>
  <c r="W35" i="7"/>
  <c r="V36" i="7"/>
  <c r="C36" i="7" s="1"/>
  <c r="O38" i="7"/>
  <c r="AG61" i="7"/>
  <c r="X71" i="7"/>
  <c r="N73" i="7"/>
  <c r="Q88" i="7"/>
  <c r="P83" i="7"/>
  <c r="AI86" i="7"/>
  <c r="AH86" i="7"/>
  <c r="AG86" i="7"/>
  <c r="W84" i="7"/>
  <c r="Y87" i="7"/>
  <c r="F87" i="7" s="1"/>
  <c r="AI98" i="7"/>
  <c r="G98" i="7" s="1"/>
  <c r="AH98" i="7"/>
  <c r="AG98" i="7"/>
  <c r="Z111" i="7"/>
  <c r="G111" i="7" s="1"/>
  <c r="G172" i="7"/>
  <c r="AI36" i="7"/>
  <c r="Q49" i="7"/>
  <c r="P49" i="7"/>
  <c r="X47" i="7"/>
  <c r="O59" i="7"/>
  <c r="Z61" i="7"/>
  <c r="U71" i="7"/>
  <c r="B71" i="7" s="1"/>
  <c r="X96" i="7"/>
  <c r="X35" i="7"/>
  <c r="W36" i="7"/>
  <c r="Z37" i="7"/>
  <c r="P38" i="7"/>
  <c r="AH50" i="7"/>
  <c r="AG50" i="7"/>
  <c r="AD47" i="7"/>
  <c r="N49" i="7"/>
  <c r="E50" i="7"/>
  <c r="P60" i="7"/>
  <c r="AH61" i="7"/>
  <c r="O73" i="7"/>
  <c r="X83" i="7"/>
  <c r="Y84" i="7"/>
  <c r="F84" i="7" s="1"/>
  <c r="X98" i="7"/>
  <c r="Y111" i="7"/>
  <c r="U35" i="7"/>
  <c r="M48" i="7"/>
  <c r="C48" i="7" s="1"/>
  <c r="Y35" i="7"/>
  <c r="X36" i="7"/>
  <c r="AH51" i="7"/>
  <c r="Z51" i="7"/>
  <c r="M47" i="7"/>
  <c r="AE47" i="7"/>
  <c r="W48" i="7"/>
  <c r="O49" i="7"/>
  <c r="P50" i="7"/>
  <c r="Y51" i="7"/>
  <c r="Q61" i="7"/>
  <c r="P61" i="7"/>
  <c r="Y59" i="7"/>
  <c r="AH59" i="7"/>
  <c r="AG59" i="7"/>
  <c r="AF59" i="7"/>
  <c r="X59" i="7"/>
  <c r="M60" i="7"/>
  <c r="C60" i="7" s="1"/>
  <c r="AI61" i="7"/>
  <c r="P63" i="7"/>
  <c r="W72" i="7"/>
  <c r="W73" i="7"/>
  <c r="Y74" i="7"/>
  <c r="X85" i="7"/>
  <c r="W85" i="7"/>
  <c r="Z83" i="7"/>
  <c r="G83" i="7" s="1"/>
  <c r="Z84" i="7"/>
  <c r="AI85" i="7"/>
  <c r="X97" i="7"/>
  <c r="W97" i="7"/>
  <c r="D97" i="7" s="1"/>
  <c r="Y98" i="7"/>
  <c r="AF109" i="7"/>
  <c r="O120" i="7"/>
  <c r="N120" i="7"/>
  <c r="M120" i="7"/>
  <c r="L120" i="7"/>
  <c r="Q136" i="7"/>
  <c r="G136" i="7" s="1"/>
  <c r="P136" i="7"/>
  <c r="F136" i="7" s="1"/>
  <c r="G184" i="7"/>
  <c r="Z48" i="7"/>
  <c r="G48" i="7" s="1"/>
  <c r="Y71" i="7"/>
  <c r="W71" i="7"/>
  <c r="AH71" i="7"/>
  <c r="AG71" i="7"/>
  <c r="AF71" i="7"/>
  <c r="AI49" i="7"/>
  <c r="N47" i="7"/>
  <c r="AI47" i="7"/>
  <c r="Y48" i="7"/>
  <c r="AI51" i="7"/>
  <c r="X60" i="7"/>
  <c r="AH60" i="7"/>
  <c r="AG60" i="7"/>
  <c r="AF60" i="7"/>
  <c r="Z59" i="7"/>
  <c r="G59" i="7" s="1"/>
  <c r="P72" i="7"/>
  <c r="AD71" i="7"/>
  <c r="Y72" i="7"/>
  <c r="X73" i="7"/>
  <c r="Z74" i="7"/>
  <c r="P86" i="7"/>
  <c r="Z88" i="7"/>
  <c r="Z112" i="7"/>
  <c r="M121" i="7"/>
  <c r="Q121" i="7"/>
  <c r="O121" i="7"/>
  <c r="G195" i="7"/>
  <c r="U120" i="7"/>
  <c r="AI120" i="7"/>
  <c r="G208" i="7"/>
  <c r="P59" i="7"/>
  <c r="N60" i="7"/>
  <c r="Z63" i="7"/>
  <c r="G63" i="7" s="1"/>
  <c r="N72" i="7"/>
  <c r="N84" i="7"/>
  <c r="P95" i="7"/>
  <c r="AF95" i="7"/>
  <c r="N96" i="7"/>
  <c r="AF96" i="7"/>
  <c r="P97" i="7"/>
  <c r="P107" i="7"/>
  <c r="AF107" i="7"/>
  <c r="N108" i="7"/>
  <c r="AF108" i="7"/>
  <c r="P109" i="7"/>
  <c r="F109" i="7" s="1"/>
  <c r="Q123" i="7"/>
  <c r="G123" i="7" s="1"/>
  <c r="P123" i="7"/>
  <c r="F123" i="7" s="1"/>
  <c r="X121" i="7"/>
  <c r="W121" i="7"/>
  <c r="D121" i="7" s="1"/>
  <c r="V120" i="7"/>
  <c r="AH124" i="7"/>
  <c r="F124" i="7" s="1"/>
  <c r="N157" i="7"/>
  <c r="N169" i="7"/>
  <c r="N181" i="7"/>
  <c r="N193" i="7"/>
  <c r="O60" i="7"/>
  <c r="O72" i="7"/>
  <c r="E72" i="7" s="1"/>
  <c r="O84" i="7"/>
  <c r="AG95" i="7"/>
  <c r="O96" i="7"/>
  <c r="AG96" i="7"/>
  <c r="AG107" i="7"/>
  <c r="O108" i="7"/>
  <c r="AG108" i="7"/>
  <c r="Z122" i="7"/>
  <c r="W120" i="7"/>
  <c r="V121" i="7"/>
  <c r="AI122" i="7"/>
  <c r="AG123" i="7"/>
  <c r="M145" i="7"/>
  <c r="Q145" i="7"/>
  <c r="O145" i="7"/>
  <c r="P145" i="7"/>
  <c r="AH95" i="7"/>
  <c r="AH96" i="7"/>
  <c r="AH107" i="7"/>
  <c r="AH108" i="7"/>
  <c r="Q125" i="7"/>
  <c r="X120" i="7"/>
  <c r="Y121" i="7"/>
  <c r="F121" i="7" s="1"/>
  <c r="O146" i="7"/>
  <c r="N146" i="7"/>
  <c r="Q146" i="7"/>
  <c r="AE144" i="7"/>
  <c r="AD144" i="7"/>
  <c r="Z144" i="7"/>
  <c r="Y144" i="7"/>
  <c r="F144" i="7" s="1"/>
  <c r="X144" i="7"/>
  <c r="W144" i="7"/>
  <c r="V144" i="7"/>
  <c r="AG144" i="7"/>
  <c r="U95" i="7"/>
  <c r="B95" i="7" s="1"/>
  <c r="AI95" i="7"/>
  <c r="AI96" i="7"/>
  <c r="G96" i="7" s="1"/>
  <c r="U107" i="7"/>
  <c r="B107" i="7" s="1"/>
  <c r="AI107" i="7"/>
  <c r="G107" i="7" s="1"/>
  <c r="AI108" i="7"/>
  <c r="G108" i="7" s="1"/>
  <c r="Y120" i="7"/>
  <c r="Z125" i="7"/>
  <c r="V95" i="7"/>
  <c r="C95" i="7" s="1"/>
  <c r="Z120" i="7"/>
  <c r="G120" i="7" s="1"/>
  <c r="G148" i="7"/>
  <c r="W95" i="7"/>
  <c r="V96" i="7"/>
  <c r="C96" i="7" s="1"/>
  <c r="O98" i="7"/>
  <c r="W107" i="7"/>
  <c r="D107" i="7" s="1"/>
  <c r="V108" i="7"/>
  <c r="C108" i="7" s="1"/>
  <c r="O110" i="7"/>
  <c r="AE121" i="7"/>
  <c r="O132" i="7"/>
  <c r="Z147" i="7"/>
  <c r="G147" i="7" s="1"/>
  <c r="P146" i="7"/>
  <c r="AD120" i="7"/>
  <c r="M133" i="7"/>
  <c r="O133" i="7"/>
  <c r="P133" i="7"/>
  <c r="M157" i="7"/>
  <c r="Q157" i="7"/>
  <c r="O157" i="7"/>
  <c r="M169" i="7"/>
  <c r="Q169" i="7"/>
  <c r="O169" i="7"/>
  <c r="M181" i="7"/>
  <c r="C181" i="7" s="1"/>
  <c r="Q181" i="7"/>
  <c r="O181" i="7"/>
  <c r="M193" i="7"/>
  <c r="Q193" i="7"/>
  <c r="O193" i="7"/>
  <c r="AG121" i="7"/>
  <c r="W122" i="7"/>
  <c r="O123" i="7"/>
  <c r="O134" i="7"/>
  <c r="N134" i="7"/>
  <c r="Q134" i="7"/>
  <c r="AE132" i="7"/>
  <c r="AD132" i="7"/>
  <c r="Z132" i="7"/>
  <c r="Y132" i="7"/>
  <c r="F132" i="7" s="1"/>
  <c r="X132" i="7"/>
  <c r="W132" i="7"/>
  <c r="V132" i="7"/>
  <c r="AG132" i="7"/>
  <c r="Q133" i="7"/>
  <c r="Q132" i="7"/>
  <c r="AG133" i="7"/>
  <c r="AG135" i="7"/>
  <c r="Q144" i="7"/>
  <c r="AG145" i="7"/>
  <c r="AG147" i="7"/>
  <c r="Q156" i="7"/>
  <c r="AG156" i="7"/>
  <c r="AG157" i="7"/>
  <c r="Q158" i="7"/>
  <c r="AG159" i="7"/>
  <c r="Q168" i="7"/>
  <c r="AG168" i="7"/>
  <c r="AG169" i="7"/>
  <c r="Q170" i="7"/>
  <c r="AG171" i="7"/>
  <c r="Q180" i="7"/>
  <c r="AG180" i="7"/>
  <c r="AG181" i="7"/>
  <c r="Q182" i="7"/>
  <c r="AG183" i="7"/>
  <c r="Q192" i="7"/>
  <c r="AG192" i="7"/>
  <c r="Q194" i="7"/>
  <c r="Q204" i="7"/>
  <c r="AG204" i="7"/>
  <c r="Q206" i="7"/>
  <c r="U156" i="7"/>
  <c r="AI156" i="7"/>
  <c r="U168" i="7"/>
  <c r="AI168" i="7"/>
  <c r="U180" i="7"/>
  <c r="AI180" i="7"/>
  <c r="U192" i="7"/>
  <c r="AI192" i="7"/>
  <c r="U204" i="7"/>
  <c r="AI204" i="7"/>
  <c r="X134" i="7"/>
  <c r="X146" i="7"/>
  <c r="V156" i="7"/>
  <c r="X158" i="7"/>
  <c r="V168" i="7"/>
  <c r="X170" i="7"/>
  <c r="V180" i="7"/>
  <c r="X182" i="7"/>
  <c r="V192" i="7"/>
  <c r="X194" i="7"/>
  <c r="V204" i="7"/>
  <c r="X206" i="7"/>
  <c r="V133" i="7"/>
  <c r="Y134" i="7"/>
  <c r="O135" i="7"/>
  <c r="V145" i="7"/>
  <c r="Y146" i="7"/>
  <c r="O147" i="7"/>
  <c r="W156" i="7"/>
  <c r="V157" i="7"/>
  <c r="Y158" i="7"/>
  <c r="O159" i="7"/>
  <c r="W168" i="7"/>
  <c r="V169" i="7"/>
  <c r="Y170" i="7"/>
  <c r="O171" i="7"/>
  <c r="W180" i="7"/>
  <c r="V181" i="7"/>
  <c r="Y182" i="7"/>
  <c r="O183" i="7"/>
  <c r="W192" i="7"/>
  <c r="V193" i="7"/>
  <c r="Y194" i="7"/>
  <c r="O195" i="7"/>
  <c r="W204" i="7"/>
  <c r="V205" i="7"/>
  <c r="Y206" i="7"/>
  <c r="O207" i="7"/>
  <c r="W133" i="7"/>
  <c r="D133" i="7" s="1"/>
  <c r="Z134" i="7"/>
  <c r="P135" i="7"/>
  <c r="W145" i="7"/>
  <c r="D145" i="7" s="1"/>
  <c r="Z146" i="7"/>
  <c r="P147" i="7"/>
  <c r="X156" i="7"/>
  <c r="E156" i="7" s="1"/>
  <c r="W157" i="7"/>
  <c r="Z158" i="7"/>
  <c r="P159" i="7"/>
  <c r="X168" i="7"/>
  <c r="W169" i="7"/>
  <c r="Z170" i="7"/>
  <c r="P171" i="7"/>
  <c r="X180" i="7"/>
  <c r="W181" i="7"/>
  <c r="Z182" i="7"/>
  <c r="P183" i="7"/>
  <c r="X192" i="7"/>
  <c r="W193" i="7"/>
  <c r="Z194" i="7"/>
  <c r="P195" i="7"/>
  <c r="X204" i="7"/>
  <c r="W205" i="7"/>
  <c r="Z206" i="7"/>
  <c r="P207" i="7"/>
  <c r="X133" i="7"/>
  <c r="X145" i="7"/>
  <c r="Y156" i="7"/>
  <c r="F156" i="7" s="1"/>
  <c r="X157" i="7"/>
  <c r="Y168" i="7"/>
  <c r="F168" i="7" s="1"/>
  <c r="X169" i="7"/>
  <c r="Y180" i="7"/>
  <c r="F180" i="7" s="1"/>
  <c r="X181" i="7"/>
  <c r="Y192" i="7"/>
  <c r="F192" i="7" s="1"/>
  <c r="X193" i="7"/>
  <c r="Y204" i="7"/>
  <c r="X205" i="7"/>
  <c r="L132" i="7"/>
  <c r="Y133" i="7"/>
  <c r="AF134" i="7"/>
  <c r="L144" i="7"/>
  <c r="Y145" i="7"/>
  <c r="AF146" i="7"/>
  <c r="P148" i="7"/>
  <c r="F148" i="7" s="1"/>
  <c r="L156" i="7"/>
  <c r="Z156" i="7"/>
  <c r="Y157" i="7"/>
  <c r="F157" i="7" s="1"/>
  <c r="AF158" i="7"/>
  <c r="P160" i="7"/>
  <c r="F160" i="7" s="1"/>
  <c r="L168" i="7"/>
  <c r="Z168" i="7"/>
  <c r="Y169" i="7"/>
  <c r="F169" i="7" s="1"/>
  <c r="AF170" i="7"/>
  <c r="P172" i="7"/>
  <c r="F172" i="7" s="1"/>
  <c r="L180" i="7"/>
  <c r="Z180" i="7"/>
  <c r="Y181" i="7"/>
  <c r="F181" i="7" s="1"/>
  <c r="AF182" i="7"/>
  <c r="P184" i="7"/>
  <c r="F184" i="7" s="1"/>
  <c r="L192" i="7"/>
  <c r="Z192" i="7"/>
  <c r="Y193" i="7"/>
  <c r="F193" i="7" s="1"/>
  <c r="AF194" i="7"/>
  <c r="P196" i="7"/>
  <c r="F196" i="7" s="1"/>
  <c r="L204" i="7"/>
  <c r="Z204" i="7"/>
  <c r="Y205" i="7"/>
  <c r="AF206" i="7"/>
  <c r="P208" i="7"/>
  <c r="F208" i="7" s="1"/>
  <c r="M132" i="7"/>
  <c r="Z133" i="7"/>
  <c r="AG134" i="7"/>
  <c r="X135" i="7"/>
  <c r="Z137" i="7"/>
  <c r="G137" i="7" s="1"/>
  <c r="M144" i="7"/>
  <c r="Z145" i="7"/>
  <c r="AG146" i="7"/>
  <c r="X147" i="7"/>
  <c r="Z149" i="7"/>
  <c r="G149" i="7" s="1"/>
  <c r="M156" i="7"/>
  <c r="Z157" i="7"/>
  <c r="AG158" i="7"/>
  <c r="X159" i="7"/>
  <c r="Z161" i="7"/>
  <c r="M168" i="7"/>
  <c r="Z169" i="7"/>
  <c r="AG170" i="7"/>
  <c r="X171" i="7"/>
  <c r="Z173" i="7"/>
  <c r="G173" i="7" s="1"/>
  <c r="M180" i="7"/>
  <c r="C180" i="7" s="1"/>
  <c r="Z181" i="7"/>
  <c r="AG182" i="7"/>
  <c r="X183" i="7"/>
  <c r="Z185" i="7"/>
  <c r="M192" i="7"/>
  <c r="Z193" i="7"/>
  <c r="AG194" i="7"/>
  <c r="X195" i="7"/>
  <c r="Z197" i="7"/>
  <c r="G197" i="7" s="1"/>
  <c r="M204" i="7"/>
  <c r="Z205" i="7"/>
  <c r="AG206" i="7"/>
  <c r="X207" i="7"/>
  <c r="Z209" i="7"/>
  <c r="G209" i="7" s="1"/>
  <c r="N132" i="7"/>
  <c r="AH134" i="7"/>
  <c r="Y135" i="7"/>
  <c r="N144" i="7"/>
  <c r="D144" i="7" s="1"/>
  <c r="AH146" i="7"/>
  <c r="Y147" i="7"/>
  <c r="N156" i="7"/>
  <c r="AD156" i="7"/>
  <c r="N158" i="7"/>
  <c r="AH158" i="7"/>
  <c r="Y159" i="7"/>
  <c r="N168" i="7"/>
  <c r="D168" i="7" s="1"/>
  <c r="AD168" i="7"/>
  <c r="N170" i="7"/>
  <c r="AH170" i="7"/>
  <c r="Y171" i="7"/>
  <c r="N180" i="7"/>
  <c r="AD180" i="7"/>
  <c r="N182" i="7"/>
  <c r="AH182" i="7"/>
  <c r="Y183" i="7"/>
  <c r="N192" i="7"/>
  <c r="D192" i="7" s="1"/>
  <c r="AD192" i="7"/>
  <c r="N194" i="7"/>
  <c r="AH194" i="7"/>
  <c r="Y195" i="7"/>
  <c r="N204" i="7"/>
  <c r="AD204" i="7"/>
  <c r="N206" i="7"/>
  <c r="AH206" i="7"/>
  <c r="Y207" i="7"/>
  <c r="Q120" i="6"/>
  <c r="O123" i="6"/>
  <c r="O135" i="6"/>
  <c r="N157" i="6"/>
  <c r="Z184" i="6"/>
  <c r="W132" i="6"/>
  <c r="P135" i="6"/>
  <c r="Q159" i="6"/>
  <c r="O157" i="6"/>
  <c r="Z172" i="6"/>
  <c r="O180" i="6"/>
  <c r="O194" i="6"/>
  <c r="O206" i="6"/>
  <c r="Q125" i="6"/>
  <c r="G125" i="6" s="1"/>
  <c r="Z136" i="6"/>
  <c r="P157" i="6"/>
  <c r="U132" i="6"/>
  <c r="Q161" i="6"/>
  <c r="P206" i="6"/>
  <c r="Z207" i="6"/>
  <c r="P133" i="6"/>
  <c r="P144" i="6"/>
  <c r="Q171" i="6"/>
  <c r="Q184" i="6"/>
  <c r="G184" i="6" s="1"/>
  <c r="Y196" i="6"/>
  <c r="Y208" i="6"/>
  <c r="Q145" i="6"/>
  <c r="Q185" i="6"/>
  <c r="O134" i="6"/>
  <c r="P156" i="6"/>
  <c r="Y184" i="6"/>
  <c r="Y172" i="6"/>
  <c r="P192" i="6"/>
  <c r="P204" i="6"/>
  <c r="Z160" i="6"/>
  <c r="Q64" i="6"/>
  <c r="Y75" i="6"/>
  <c r="Q71" i="6"/>
  <c r="G71" i="6" s="1"/>
  <c r="Z75" i="6"/>
  <c r="M108" i="6"/>
  <c r="U71" i="6"/>
  <c r="N108" i="6"/>
  <c r="G49" i="6"/>
  <c r="W71" i="6"/>
  <c r="Y87" i="6"/>
  <c r="O108" i="6"/>
  <c r="Q38" i="6"/>
  <c r="Z37" i="6"/>
  <c r="Z85" i="6"/>
  <c r="O97" i="6"/>
  <c r="P109" i="6"/>
  <c r="X107" i="6"/>
  <c r="O35" i="6"/>
  <c r="O72" i="6"/>
  <c r="Y99" i="6"/>
  <c r="O95" i="6"/>
  <c r="E95" i="6" s="1"/>
  <c r="O96" i="6"/>
  <c r="L35" i="6"/>
  <c r="P51" i="6"/>
  <c r="Z47" i="6"/>
  <c r="Q84" i="6"/>
  <c r="O84" i="6"/>
  <c r="Z99" i="6"/>
  <c r="G99" i="6" s="1"/>
  <c r="Q35" i="6"/>
  <c r="Z35" i="6"/>
  <c r="P38" i="6"/>
  <c r="Z51" i="6"/>
  <c r="G51" i="6" s="1"/>
  <c r="V59" i="6"/>
  <c r="N73" i="6"/>
  <c r="N85" i="6"/>
  <c r="P95" i="6"/>
  <c r="Z39" i="6"/>
  <c r="V35" i="6"/>
  <c r="W49" i="6"/>
  <c r="Q59" i="6"/>
  <c r="G59" i="6" s="1"/>
  <c r="Q75" i="6"/>
  <c r="G75" i="6" s="1"/>
  <c r="Q72" i="6"/>
  <c r="Q86" i="6"/>
  <c r="Z84" i="6"/>
  <c r="O107" i="6"/>
  <c r="E107" i="6" s="1"/>
  <c r="O60" i="6"/>
  <c r="X74" i="6"/>
  <c r="Q87" i="6"/>
  <c r="G87" i="6" s="1"/>
  <c r="N97" i="6"/>
  <c r="M96" i="6"/>
  <c r="Q107" i="6"/>
  <c r="O109" i="6"/>
  <c r="P36" i="6"/>
  <c r="Q61" i="6"/>
  <c r="G61" i="6" s="1"/>
  <c r="X61" i="6"/>
  <c r="Q88" i="6"/>
  <c r="N96" i="6"/>
  <c r="Q109" i="6"/>
  <c r="G109" i="6" s="1"/>
  <c r="D58" i="6"/>
  <c r="N46" i="6"/>
  <c r="W46" i="6" s="1"/>
  <c r="AF46" i="6" s="1"/>
  <c r="A62" i="6"/>
  <c r="K50" i="6"/>
  <c r="T50" i="6" s="1"/>
  <c r="AC50" i="6" s="1"/>
  <c r="C58" i="6"/>
  <c r="M46" i="6"/>
  <c r="V46" i="6" s="1"/>
  <c r="AE46" i="6" s="1"/>
  <c r="K52" i="6"/>
  <c r="T52" i="6" s="1"/>
  <c r="AC52" i="6" s="1"/>
  <c r="A64" i="6"/>
  <c r="T39" i="6"/>
  <c r="AC39" i="6" s="1"/>
  <c r="A39" i="6"/>
  <c r="A51" i="6" s="1"/>
  <c r="F58" i="6"/>
  <c r="P46" i="6"/>
  <c r="Y46" i="6" s="1"/>
  <c r="AH46" i="6" s="1"/>
  <c r="Q46" i="6"/>
  <c r="Z46" i="6" s="1"/>
  <c r="AI46" i="6" s="1"/>
  <c r="G58" i="6"/>
  <c r="A59" i="6"/>
  <c r="K47" i="6"/>
  <c r="T47" i="6" s="1"/>
  <c r="AC47" i="6" s="1"/>
  <c r="A61" i="6"/>
  <c r="K49" i="6"/>
  <c r="T49" i="6" s="1"/>
  <c r="AC49" i="6" s="1"/>
  <c r="Q37" i="6"/>
  <c r="G37" i="6" s="1"/>
  <c r="P37" i="6"/>
  <c r="O37" i="6"/>
  <c r="E37" i="6" s="1"/>
  <c r="N37" i="6"/>
  <c r="M35" i="6"/>
  <c r="B58" i="6"/>
  <c r="L46" i="6"/>
  <c r="U46" i="6" s="1"/>
  <c r="AD46" i="6" s="1"/>
  <c r="O48" i="6"/>
  <c r="N48" i="6"/>
  <c r="M48" i="6"/>
  <c r="L47" i="6"/>
  <c r="P48" i="6"/>
  <c r="Q48" i="6"/>
  <c r="Y98" i="6"/>
  <c r="X98" i="6"/>
  <c r="AI98" i="6"/>
  <c r="W97" i="6"/>
  <c r="AH98" i="6"/>
  <c r="E34" i="6"/>
  <c r="E46" i="6" s="1"/>
  <c r="U35" i="6"/>
  <c r="AI35" i="6"/>
  <c r="G35" i="6" s="1"/>
  <c r="Q36" i="6"/>
  <c r="AI36" i="6"/>
  <c r="AI38" i="6"/>
  <c r="U47" i="6"/>
  <c r="AI47" i="6"/>
  <c r="G47" i="6" s="1"/>
  <c r="AI48" i="6"/>
  <c r="AI50" i="6"/>
  <c r="U59" i="6"/>
  <c r="AI59" i="6"/>
  <c r="Q60" i="6"/>
  <c r="AI60" i="6"/>
  <c r="AI62" i="6"/>
  <c r="P71" i="6"/>
  <c r="AI74" i="6"/>
  <c r="AG83" i="6"/>
  <c r="Z97" i="6"/>
  <c r="G97" i="6" s="1"/>
  <c r="AG73" i="6"/>
  <c r="X73" i="6"/>
  <c r="W35" i="6"/>
  <c r="V36" i="6"/>
  <c r="Y37" i="6"/>
  <c r="O38" i="6"/>
  <c r="W47" i="6"/>
  <c r="V48" i="6"/>
  <c r="Y49" i="6"/>
  <c r="O50" i="6"/>
  <c r="Q63" i="6"/>
  <c r="G63" i="6" s="1"/>
  <c r="W59" i="6"/>
  <c r="V60" i="6"/>
  <c r="Y61" i="6"/>
  <c r="O62" i="6"/>
  <c r="Z76" i="6"/>
  <c r="G76" i="6" s="1"/>
  <c r="W72" i="6"/>
  <c r="P75" i="6"/>
  <c r="W96" i="6"/>
  <c r="Q122" i="6"/>
  <c r="P122" i="6"/>
  <c r="O122" i="6"/>
  <c r="N122" i="6"/>
  <c r="M120" i="6"/>
  <c r="AH120" i="6"/>
  <c r="AG120" i="6"/>
  <c r="AF120" i="6"/>
  <c r="AE120" i="6"/>
  <c r="AD120" i="6"/>
  <c r="Z120" i="6"/>
  <c r="G120" i="6" s="1"/>
  <c r="Y120" i="6"/>
  <c r="F120" i="6" s="1"/>
  <c r="X120" i="6"/>
  <c r="W133" i="6"/>
  <c r="D133" i="6" s="1"/>
  <c r="X35" i="6"/>
  <c r="E35" i="6" s="1"/>
  <c r="W36" i="6"/>
  <c r="X47" i="6"/>
  <c r="W48" i="6"/>
  <c r="P50" i="6"/>
  <c r="X59" i="6"/>
  <c r="W60" i="6"/>
  <c r="P62" i="6"/>
  <c r="O73" i="6"/>
  <c r="AD83" i="6"/>
  <c r="Z83" i="6"/>
  <c r="Y83" i="6"/>
  <c r="W83" i="6"/>
  <c r="V83" i="6"/>
  <c r="N120" i="6"/>
  <c r="Q123" i="6"/>
  <c r="AH121" i="6"/>
  <c r="AG121" i="6"/>
  <c r="AF121" i="6"/>
  <c r="AE121" i="6"/>
  <c r="Z121" i="6"/>
  <c r="G121" i="6" s="1"/>
  <c r="Y121" i="6"/>
  <c r="F121" i="6" s="1"/>
  <c r="X121" i="6"/>
  <c r="W121" i="6"/>
  <c r="V121" i="6"/>
  <c r="P60" i="6"/>
  <c r="O71" i="6"/>
  <c r="AH73" i="6"/>
  <c r="V72" i="6"/>
  <c r="N83" i="6"/>
  <c r="M83" i="6"/>
  <c r="L83" i="6"/>
  <c r="Y35" i="6"/>
  <c r="F35" i="6" s="1"/>
  <c r="X36" i="6"/>
  <c r="E36" i="6" s="1"/>
  <c r="Y47" i="6"/>
  <c r="X48" i="6"/>
  <c r="Q52" i="6"/>
  <c r="Y59" i="6"/>
  <c r="X60" i="6"/>
  <c r="E60" i="6" s="1"/>
  <c r="V71" i="6"/>
  <c r="P73" i="6"/>
  <c r="O83" i="6"/>
  <c r="M84" i="6"/>
  <c r="O85" i="6"/>
  <c r="AF96" i="6"/>
  <c r="P98" i="6"/>
  <c r="F98" i="6" s="1"/>
  <c r="P124" i="6"/>
  <c r="Q124" i="6"/>
  <c r="AF122" i="6"/>
  <c r="AI122" i="6"/>
  <c r="AH122" i="6"/>
  <c r="AG122" i="6"/>
  <c r="Z122" i="6"/>
  <c r="AI121" i="6"/>
  <c r="Y135" i="6"/>
  <c r="W134" i="6"/>
  <c r="Z137" i="6"/>
  <c r="Z134" i="6"/>
  <c r="G134" i="6" s="1"/>
  <c r="AI136" i="6"/>
  <c r="O146" i="6"/>
  <c r="Q146" i="6"/>
  <c r="P146" i="6"/>
  <c r="N146" i="6"/>
  <c r="AE144" i="6"/>
  <c r="Z144" i="6"/>
  <c r="Y144" i="6"/>
  <c r="X144" i="6"/>
  <c r="W144" i="6"/>
  <c r="V144" i="6"/>
  <c r="U144" i="6"/>
  <c r="AI144" i="6"/>
  <c r="AH144" i="6"/>
  <c r="Y36" i="6"/>
  <c r="F36" i="6" s="1"/>
  <c r="AF37" i="6"/>
  <c r="T38" i="6"/>
  <c r="AC38" i="6" s="1"/>
  <c r="P39" i="6"/>
  <c r="Y48" i="6"/>
  <c r="AF49" i="6"/>
  <c r="L59" i="6"/>
  <c r="Y60" i="6"/>
  <c r="AF61" i="6"/>
  <c r="P63" i="6"/>
  <c r="AI64" i="6"/>
  <c r="G64" i="6" s="1"/>
  <c r="AE72" i="6"/>
  <c r="P83" i="6"/>
  <c r="P85" i="6"/>
  <c r="Z98" i="6"/>
  <c r="N107" i="6"/>
  <c r="M107" i="6"/>
  <c r="L107" i="6"/>
  <c r="Q147" i="6"/>
  <c r="P147" i="6"/>
  <c r="N145" i="6"/>
  <c r="D145" i="6" s="1"/>
  <c r="O147" i="6"/>
  <c r="N144" i="6"/>
  <c r="AE145" i="6"/>
  <c r="Z145" i="6"/>
  <c r="Y145" i="6"/>
  <c r="X145" i="6"/>
  <c r="W145" i="6"/>
  <c r="V145" i="6"/>
  <c r="AI145" i="6"/>
  <c r="AH145" i="6"/>
  <c r="Z36" i="6"/>
  <c r="X38" i="6"/>
  <c r="Q39" i="6"/>
  <c r="G39" i="6" s="1"/>
  <c r="Z40" i="6"/>
  <c r="G40" i="6" s="1"/>
  <c r="M47" i="6"/>
  <c r="Z48" i="6"/>
  <c r="X50" i="6"/>
  <c r="Z52" i="6"/>
  <c r="M59" i="6"/>
  <c r="Z60" i="6"/>
  <c r="X62" i="6"/>
  <c r="X71" i="6"/>
  <c r="AF72" i="6"/>
  <c r="Y86" i="6"/>
  <c r="X86" i="6"/>
  <c r="Q83" i="6"/>
  <c r="Q85" i="6"/>
  <c r="G85" i="6" s="1"/>
  <c r="AG86" i="6"/>
  <c r="N95" i="6"/>
  <c r="M95" i="6"/>
  <c r="L95" i="6"/>
  <c r="Q148" i="6"/>
  <c r="G148" i="6" s="1"/>
  <c r="P148" i="6"/>
  <c r="AI146" i="6"/>
  <c r="AG146" i="6"/>
  <c r="AF146" i="6"/>
  <c r="Z146" i="6"/>
  <c r="X146" i="6"/>
  <c r="Y146" i="6"/>
  <c r="W146" i="6"/>
  <c r="N35" i="6"/>
  <c r="AD35" i="6"/>
  <c r="K36" i="6"/>
  <c r="AH37" i="6"/>
  <c r="Y38" i="6"/>
  <c r="F38" i="6" s="1"/>
  <c r="N47" i="6"/>
  <c r="AD47" i="6"/>
  <c r="N49" i="6"/>
  <c r="D49" i="6" s="1"/>
  <c r="AH49" i="6"/>
  <c r="Y50" i="6"/>
  <c r="N59" i="6"/>
  <c r="AD59" i="6"/>
  <c r="N61" i="6"/>
  <c r="AH61" i="6"/>
  <c r="Y62" i="6"/>
  <c r="Y63" i="6"/>
  <c r="M72" i="6"/>
  <c r="AG72" i="6"/>
  <c r="W73" i="6"/>
  <c r="Y74" i="6"/>
  <c r="F74" i="6" s="1"/>
  <c r="AH75" i="6"/>
  <c r="P84" i="6"/>
  <c r="AH86" i="6"/>
  <c r="Q96" i="6"/>
  <c r="P96" i="6"/>
  <c r="AG98" i="6"/>
  <c r="Z110" i="6"/>
  <c r="U120" i="6"/>
  <c r="W122" i="6"/>
  <c r="X133" i="6"/>
  <c r="F135" i="6"/>
  <c r="AD144" i="6"/>
  <c r="O168" i="6"/>
  <c r="N168" i="6"/>
  <c r="M168" i="6"/>
  <c r="L168" i="6"/>
  <c r="Q168" i="6"/>
  <c r="P168" i="6"/>
  <c r="AE35" i="6"/>
  <c r="M36" i="6"/>
  <c r="AE36" i="6"/>
  <c r="Z38" i="6"/>
  <c r="Y39" i="6"/>
  <c r="O47" i="6"/>
  <c r="E47" i="6" s="1"/>
  <c r="AE47" i="6"/>
  <c r="AE48" i="6"/>
  <c r="O49" i="6"/>
  <c r="E49" i="6" s="1"/>
  <c r="Z50" i="6"/>
  <c r="G50" i="6" s="1"/>
  <c r="Y51" i="6"/>
  <c r="F51" i="6" s="1"/>
  <c r="O59" i="6"/>
  <c r="AE59" i="6"/>
  <c r="M60" i="6"/>
  <c r="AE60" i="6"/>
  <c r="O61" i="6"/>
  <c r="E61" i="6" s="1"/>
  <c r="Z62" i="6"/>
  <c r="AD71" i="6"/>
  <c r="N72" i="6"/>
  <c r="D72" i="6" s="1"/>
  <c r="AH72" i="6"/>
  <c r="Y73" i="6"/>
  <c r="Z74" i="6"/>
  <c r="Z88" i="6"/>
  <c r="U83" i="6"/>
  <c r="W85" i="6"/>
  <c r="AI86" i="6"/>
  <c r="G86" i="6" s="1"/>
  <c r="AF95" i="6"/>
  <c r="Z108" i="6"/>
  <c r="G108" i="6" s="1"/>
  <c r="V120" i="6"/>
  <c r="X122" i="6"/>
  <c r="Z133" i="6"/>
  <c r="AF144" i="6"/>
  <c r="M169" i="6"/>
  <c r="O169" i="6"/>
  <c r="Q169" i="6"/>
  <c r="P169" i="6"/>
  <c r="N169" i="6"/>
  <c r="AF35" i="6"/>
  <c r="N36" i="6"/>
  <c r="AF36" i="6"/>
  <c r="P47" i="6"/>
  <c r="AF47" i="6"/>
  <c r="AF48" i="6"/>
  <c r="P49" i="6"/>
  <c r="F49" i="6" s="1"/>
  <c r="P59" i="6"/>
  <c r="F59" i="6" s="1"/>
  <c r="AF59" i="6"/>
  <c r="N60" i="6"/>
  <c r="AF60" i="6"/>
  <c r="P61" i="6"/>
  <c r="Y71" i="6"/>
  <c r="L71" i="6"/>
  <c r="AE71" i="6"/>
  <c r="Z73" i="6"/>
  <c r="G73" i="6" s="1"/>
  <c r="X83" i="6"/>
  <c r="W84" i="6"/>
  <c r="D84" i="6" s="1"/>
  <c r="G98" i="6"/>
  <c r="Z96" i="6"/>
  <c r="G111" i="6"/>
  <c r="W120" i="6"/>
  <c r="Y122" i="6"/>
  <c r="AG144" i="6"/>
  <c r="AH63" i="6"/>
  <c r="Q74" i="6"/>
  <c r="O74" i="6"/>
  <c r="Z72" i="6"/>
  <c r="G72" i="6" s="1"/>
  <c r="X72" i="6"/>
  <c r="E72" i="6" s="1"/>
  <c r="N71" i="6"/>
  <c r="P72" i="6"/>
  <c r="AF73" i="6"/>
  <c r="AG74" i="6"/>
  <c r="AE83" i="6"/>
  <c r="P97" i="6"/>
  <c r="Q112" i="6"/>
  <c r="P110" i="6"/>
  <c r="Y110" i="6"/>
  <c r="AH95" i="6"/>
  <c r="AH107" i="6"/>
  <c r="P108" i="6"/>
  <c r="AH110" i="6"/>
  <c r="AH111" i="6"/>
  <c r="X132" i="6"/>
  <c r="Z147" i="6"/>
  <c r="X147" i="6"/>
  <c r="Q157" i="6"/>
  <c r="O170" i="6"/>
  <c r="N170" i="6"/>
  <c r="Q170" i="6"/>
  <c r="AE168" i="6"/>
  <c r="AD168" i="6"/>
  <c r="Z168" i="6"/>
  <c r="Y168" i="6"/>
  <c r="X168" i="6"/>
  <c r="W168" i="6"/>
  <c r="V168" i="6"/>
  <c r="AG168" i="6"/>
  <c r="U95" i="6"/>
  <c r="AI95" i="6"/>
  <c r="U107" i="6"/>
  <c r="AI107" i="6"/>
  <c r="W109" i="6"/>
  <c r="AI110" i="6"/>
  <c r="X123" i="6"/>
  <c r="Y132" i="6"/>
  <c r="Y148" i="6"/>
  <c r="AH168" i="6"/>
  <c r="M181" i="6"/>
  <c r="Q181" i="6"/>
  <c r="P181" i="6"/>
  <c r="O181" i="6"/>
  <c r="X85" i="6"/>
  <c r="V95" i="6"/>
  <c r="X97" i="6"/>
  <c r="V107" i="6"/>
  <c r="X109" i="6"/>
  <c r="E109" i="6" s="1"/>
  <c r="L120" i="6"/>
  <c r="Y123" i="6"/>
  <c r="Y124" i="6"/>
  <c r="O132" i="6"/>
  <c r="L132" i="6"/>
  <c r="B132" i="6" s="1"/>
  <c r="X134" i="6"/>
  <c r="G172" i="6"/>
  <c r="AI168" i="6"/>
  <c r="O182" i="6"/>
  <c r="N182" i="6"/>
  <c r="Q182" i="6"/>
  <c r="AE180" i="6"/>
  <c r="AD180" i="6"/>
  <c r="Z180" i="6"/>
  <c r="Y180" i="6"/>
  <c r="X180" i="6"/>
  <c r="W180" i="6"/>
  <c r="V180" i="6"/>
  <c r="AI180" i="6"/>
  <c r="U180" i="6"/>
  <c r="AH180" i="6"/>
  <c r="AG180" i="6"/>
  <c r="G196" i="6"/>
  <c r="V84" i="6"/>
  <c r="Y85" i="6"/>
  <c r="O86" i="6"/>
  <c r="E86" i="6" s="1"/>
  <c r="W95" i="6"/>
  <c r="V96" i="6"/>
  <c r="Y97" i="6"/>
  <c r="O98" i="6"/>
  <c r="W107" i="6"/>
  <c r="V108" i="6"/>
  <c r="C108" i="6" s="1"/>
  <c r="Y109" i="6"/>
  <c r="F109" i="6" s="1"/>
  <c r="O110" i="6"/>
  <c r="Z123" i="6"/>
  <c r="Z124" i="6"/>
  <c r="M133" i="6"/>
  <c r="O133" i="6"/>
  <c r="E133" i="6" s="1"/>
  <c r="Y134" i="6"/>
  <c r="F134" i="6" s="1"/>
  <c r="AG135" i="6"/>
  <c r="Y147" i="6"/>
  <c r="O156" i="6"/>
  <c r="N156" i="6"/>
  <c r="M156" i="6"/>
  <c r="L156" i="6"/>
  <c r="Z171" i="6"/>
  <c r="Z195" i="6"/>
  <c r="G195" i="6" s="1"/>
  <c r="W108" i="6"/>
  <c r="D108" i="6" s="1"/>
  <c r="AE132" i="6"/>
  <c r="Z132" i="6"/>
  <c r="M132" i="6"/>
  <c r="AF132" i="6"/>
  <c r="G144" i="6"/>
  <c r="X84" i="6"/>
  <c r="E84" i="6" s="1"/>
  <c r="Y95" i="6"/>
  <c r="X96" i="6"/>
  <c r="E96" i="6" s="1"/>
  <c r="Y107" i="6"/>
  <c r="F107" i="6" s="1"/>
  <c r="X108" i="6"/>
  <c r="E108" i="6" s="1"/>
  <c r="O120" i="6"/>
  <c r="E120" i="6" s="1"/>
  <c r="M121" i="6"/>
  <c r="C121" i="6" s="1"/>
  <c r="AG123" i="6"/>
  <c r="AH124" i="6"/>
  <c r="Q135" i="6"/>
  <c r="AE133" i="6"/>
  <c r="Y133" i="6"/>
  <c r="F133" i="6" s="1"/>
  <c r="N132" i="6"/>
  <c r="AG132" i="6"/>
  <c r="Q133" i="6"/>
  <c r="Z149" i="6"/>
  <c r="G149" i="6" s="1"/>
  <c r="O145" i="6"/>
  <c r="AG147" i="6"/>
  <c r="O158" i="6"/>
  <c r="N158" i="6"/>
  <c r="AE156" i="6"/>
  <c r="AD156" i="6"/>
  <c r="Z156" i="6"/>
  <c r="G156" i="6" s="1"/>
  <c r="Y156" i="6"/>
  <c r="X156" i="6"/>
  <c r="W156" i="6"/>
  <c r="V156" i="6"/>
  <c r="AF156" i="6"/>
  <c r="P158" i="6"/>
  <c r="Z183" i="6"/>
  <c r="G183" i="6" s="1"/>
  <c r="AF180" i="6"/>
  <c r="Y84" i="6"/>
  <c r="AF85" i="6"/>
  <c r="P87" i="6"/>
  <c r="Z95" i="6"/>
  <c r="G95" i="6" s="1"/>
  <c r="Y96" i="6"/>
  <c r="AF97" i="6"/>
  <c r="D97" i="6" s="1"/>
  <c r="P99" i="6"/>
  <c r="F99" i="6" s="1"/>
  <c r="Z107" i="6"/>
  <c r="G107" i="6" s="1"/>
  <c r="Y108" i="6"/>
  <c r="AF109" i="6"/>
  <c r="P111" i="6"/>
  <c r="N121" i="6"/>
  <c r="D121" i="6" s="1"/>
  <c r="AH123" i="6"/>
  <c r="Q136" i="6"/>
  <c r="G136" i="6" s="1"/>
  <c r="P136" i="6"/>
  <c r="AI134" i="6"/>
  <c r="AG134" i="6"/>
  <c r="AF134" i="6"/>
  <c r="P132" i="6"/>
  <c r="AH132" i="6"/>
  <c r="P145" i="6"/>
  <c r="F145" i="6" s="1"/>
  <c r="AH147" i="6"/>
  <c r="Z173" i="6"/>
  <c r="G173" i="6" s="1"/>
  <c r="N181" i="6"/>
  <c r="Z197" i="6"/>
  <c r="G197" i="6" s="1"/>
  <c r="AG85" i="6"/>
  <c r="AG97" i="6"/>
  <c r="X110" i="6"/>
  <c r="Z112" i="6"/>
  <c r="O121" i="6"/>
  <c r="Q137" i="6"/>
  <c r="Z135" i="6"/>
  <c r="X135" i="6"/>
  <c r="E135" i="6" s="1"/>
  <c r="Q132" i="6"/>
  <c r="AI132" i="6"/>
  <c r="V133" i="6"/>
  <c r="O144" i="6"/>
  <c r="E144" i="6" s="1"/>
  <c r="M144" i="6"/>
  <c r="C144" i="6" s="1"/>
  <c r="L144" i="6"/>
  <c r="AI147" i="6"/>
  <c r="Q160" i="6"/>
  <c r="P160" i="6"/>
  <c r="AI158" i="6"/>
  <c r="AH158" i="6"/>
  <c r="AG158" i="6"/>
  <c r="AF158" i="6"/>
  <c r="Z158" i="6"/>
  <c r="Y158" i="6"/>
  <c r="V157" i="6"/>
  <c r="C157" i="6" s="1"/>
  <c r="X158" i="6"/>
  <c r="AH156" i="6"/>
  <c r="G207" i="6"/>
  <c r="Y136" i="6"/>
  <c r="M145" i="6"/>
  <c r="C145" i="6" s="1"/>
  <c r="Z159" i="6"/>
  <c r="G159" i="6" s="1"/>
  <c r="W158" i="6"/>
  <c r="Z185" i="6"/>
  <c r="G185" i="6" s="1"/>
  <c r="Q180" i="6"/>
  <c r="G180" i="6" s="1"/>
  <c r="Q192" i="6"/>
  <c r="AG192" i="6"/>
  <c r="O193" i="6"/>
  <c r="Q194" i="6"/>
  <c r="Q204" i="6"/>
  <c r="AG204" i="6"/>
  <c r="O205" i="6"/>
  <c r="Q206" i="6"/>
  <c r="AH192" i="6"/>
  <c r="P193" i="6"/>
  <c r="AH204" i="6"/>
  <c r="P205" i="6"/>
  <c r="U192" i="6"/>
  <c r="AI192" i="6"/>
  <c r="Q193" i="6"/>
  <c r="U204" i="6"/>
  <c r="AI204" i="6"/>
  <c r="Q205" i="6"/>
  <c r="X170" i="6"/>
  <c r="X182" i="6"/>
  <c r="V192" i="6"/>
  <c r="X194" i="6"/>
  <c r="V204" i="6"/>
  <c r="X206" i="6"/>
  <c r="O159" i="6"/>
  <c r="V169" i="6"/>
  <c r="Y170" i="6"/>
  <c r="O171" i="6"/>
  <c r="V181" i="6"/>
  <c r="Y182" i="6"/>
  <c r="O183" i="6"/>
  <c r="W192" i="6"/>
  <c r="V193" i="6"/>
  <c r="C193" i="6" s="1"/>
  <c r="Y194" i="6"/>
  <c r="O195" i="6"/>
  <c r="W204" i="6"/>
  <c r="V205" i="6"/>
  <c r="C205" i="6" s="1"/>
  <c r="Y206" i="6"/>
  <c r="O207" i="6"/>
  <c r="W157" i="6"/>
  <c r="D157" i="6" s="1"/>
  <c r="P159" i="6"/>
  <c r="W169" i="6"/>
  <c r="Z170" i="6"/>
  <c r="P171" i="6"/>
  <c r="W181" i="6"/>
  <c r="Z182" i="6"/>
  <c r="P183" i="6"/>
  <c r="X192" i="6"/>
  <c r="E192" i="6" s="1"/>
  <c r="W193" i="6"/>
  <c r="Z194" i="6"/>
  <c r="P195" i="6"/>
  <c r="X204" i="6"/>
  <c r="E204" i="6" s="1"/>
  <c r="W205" i="6"/>
  <c r="D205" i="6" s="1"/>
  <c r="Z206" i="6"/>
  <c r="P207" i="6"/>
  <c r="X157" i="6"/>
  <c r="E157" i="6" s="1"/>
  <c r="X169" i="6"/>
  <c r="X181" i="6"/>
  <c r="Y192" i="6"/>
  <c r="F192" i="6" s="1"/>
  <c r="X193" i="6"/>
  <c r="Y204" i="6"/>
  <c r="F204" i="6" s="1"/>
  <c r="X205" i="6"/>
  <c r="Y157" i="6"/>
  <c r="F157" i="6" s="1"/>
  <c r="Y169" i="6"/>
  <c r="AF170" i="6"/>
  <c r="P172" i="6"/>
  <c r="F172" i="6" s="1"/>
  <c r="L180" i="6"/>
  <c r="Y181" i="6"/>
  <c r="AF182" i="6"/>
  <c r="P184" i="6"/>
  <c r="F184" i="6" s="1"/>
  <c r="L192" i="6"/>
  <c r="Z192" i="6"/>
  <c r="Y193" i="6"/>
  <c r="AF194" i="6"/>
  <c r="P196" i="6"/>
  <c r="F196" i="6" s="1"/>
  <c r="L204" i="6"/>
  <c r="Z204" i="6"/>
  <c r="Y205" i="6"/>
  <c r="AF206" i="6"/>
  <c r="P208" i="6"/>
  <c r="F208" i="6" s="1"/>
  <c r="Z157" i="6"/>
  <c r="X159" i="6"/>
  <c r="Z161" i="6"/>
  <c r="G161" i="6" s="1"/>
  <c r="Z169" i="6"/>
  <c r="AG170" i="6"/>
  <c r="X171" i="6"/>
  <c r="M180" i="6"/>
  <c r="Z181" i="6"/>
  <c r="AG182" i="6"/>
  <c r="X183" i="6"/>
  <c r="M192" i="6"/>
  <c r="Z193" i="6"/>
  <c r="AG194" i="6"/>
  <c r="X195" i="6"/>
  <c r="M204" i="6"/>
  <c r="C204" i="6" s="1"/>
  <c r="Z205" i="6"/>
  <c r="AG206" i="6"/>
  <c r="X207" i="6"/>
  <c r="Z209" i="6"/>
  <c r="G209" i="6" s="1"/>
  <c r="Y159" i="6"/>
  <c r="AH170" i="6"/>
  <c r="Y171" i="6"/>
  <c r="N180" i="6"/>
  <c r="D180" i="6" s="1"/>
  <c r="AH182" i="6"/>
  <c r="Y183" i="6"/>
  <c r="N192" i="6"/>
  <c r="D192" i="6" s="1"/>
  <c r="AD192" i="6"/>
  <c r="N194" i="6"/>
  <c r="D194" i="6" s="1"/>
  <c r="AH194" i="6"/>
  <c r="Y195" i="6"/>
  <c r="N204" i="6"/>
  <c r="AD204" i="6"/>
  <c r="N206" i="6"/>
  <c r="AH206" i="6"/>
  <c r="Y207" i="6"/>
  <c r="M169" i="5"/>
  <c r="O169" i="5"/>
  <c r="Q185" i="5"/>
  <c r="Z183" i="5"/>
  <c r="Q194" i="5"/>
  <c r="Q132" i="5"/>
  <c r="Z160" i="5"/>
  <c r="O170" i="5"/>
  <c r="P182" i="5"/>
  <c r="W122" i="5"/>
  <c r="N157" i="5"/>
  <c r="Z208" i="5"/>
  <c r="L120" i="5"/>
  <c r="P133" i="5"/>
  <c r="Y147" i="5"/>
  <c r="O158" i="5"/>
  <c r="O157" i="5"/>
  <c r="Q170" i="5"/>
  <c r="P180" i="5"/>
  <c r="N205" i="5"/>
  <c r="M120" i="5"/>
  <c r="Q159" i="5"/>
  <c r="Y172" i="5"/>
  <c r="O205" i="5"/>
  <c r="Q160" i="5"/>
  <c r="Z184" i="5"/>
  <c r="O206" i="5"/>
  <c r="Q120" i="5"/>
  <c r="P120" i="5"/>
  <c r="Q161" i="5"/>
  <c r="P158" i="5"/>
  <c r="Y171" i="5"/>
  <c r="O194" i="5"/>
  <c r="N193" i="5"/>
  <c r="Q207" i="5"/>
  <c r="P121" i="5"/>
  <c r="Y160" i="5"/>
  <c r="Q195" i="5"/>
  <c r="P206" i="5"/>
  <c r="Q122" i="5"/>
  <c r="Q121" i="5"/>
  <c r="O182" i="5"/>
  <c r="N181" i="5"/>
  <c r="Q196" i="5"/>
  <c r="Q209" i="5"/>
  <c r="Q206" i="5"/>
  <c r="X121" i="5"/>
  <c r="Y159" i="5"/>
  <c r="Z172" i="5"/>
  <c r="Q183" i="5"/>
  <c r="O181" i="5"/>
  <c r="Q197" i="5"/>
  <c r="Z195" i="5"/>
  <c r="Y208" i="5"/>
  <c r="Q49" i="5"/>
  <c r="O74" i="5"/>
  <c r="Y87" i="5"/>
  <c r="M96" i="5"/>
  <c r="Z112" i="5"/>
  <c r="Q48" i="5"/>
  <c r="P37" i="5"/>
  <c r="O48" i="5"/>
  <c r="Y61" i="5"/>
  <c r="Q76" i="5"/>
  <c r="X71" i="5"/>
  <c r="V83" i="5"/>
  <c r="Z98" i="5"/>
  <c r="W37" i="5"/>
  <c r="O97" i="5"/>
  <c r="W97" i="5"/>
  <c r="G112" i="5"/>
  <c r="Q52" i="5"/>
  <c r="X48" i="5"/>
  <c r="N59" i="5"/>
  <c r="Z76" i="5"/>
  <c r="V107" i="5"/>
  <c r="X49" i="5"/>
  <c r="O59" i="5"/>
  <c r="M84" i="5"/>
  <c r="Q107" i="5"/>
  <c r="W107" i="5"/>
  <c r="Z100" i="5"/>
  <c r="G100" i="5" s="1"/>
  <c r="Q108" i="5"/>
  <c r="M108" i="5"/>
  <c r="P36" i="5"/>
  <c r="L47" i="5"/>
  <c r="Q109" i="5"/>
  <c r="P47" i="5"/>
  <c r="W71" i="5"/>
  <c r="N36" i="5"/>
  <c r="Z51" i="5"/>
  <c r="Q71" i="5"/>
  <c r="M72" i="5"/>
  <c r="O109" i="5"/>
  <c r="W109" i="5"/>
  <c r="T40" i="5"/>
  <c r="AC40" i="5" s="1"/>
  <c r="A40" i="5"/>
  <c r="A52" i="5" s="1"/>
  <c r="Q46" i="5"/>
  <c r="Z46" i="5" s="1"/>
  <c r="AI46" i="5" s="1"/>
  <c r="G58" i="5"/>
  <c r="B58" i="5"/>
  <c r="L46" i="5"/>
  <c r="U46" i="5" s="1"/>
  <c r="AD46" i="5" s="1"/>
  <c r="O46" i="5"/>
  <c r="X46" i="5" s="1"/>
  <c r="AG46" i="5" s="1"/>
  <c r="E58" i="5"/>
  <c r="P46" i="5"/>
  <c r="Y46" i="5" s="1"/>
  <c r="AH46" i="5" s="1"/>
  <c r="F58" i="5"/>
  <c r="T36" i="5"/>
  <c r="AC36" i="5" s="1"/>
  <c r="A36" i="5"/>
  <c r="A48" i="5" s="1"/>
  <c r="C58" i="5"/>
  <c r="M46" i="5"/>
  <c r="V46" i="5" s="1"/>
  <c r="AE46" i="5" s="1"/>
  <c r="D58" i="5"/>
  <c r="N46" i="5"/>
  <c r="W46" i="5" s="1"/>
  <c r="AF46" i="5" s="1"/>
  <c r="A59" i="5"/>
  <c r="K47" i="5"/>
  <c r="T47" i="5" s="1"/>
  <c r="AC47" i="5" s="1"/>
  <c r="V35" i="5"/>
  <c r="K38" i="5"/>
  <c r="A39" i="5"/>
  <c r="A51" i="5" s="1"/>
  <c r="V47" i="5"/>
  <c r="Q62" i="5"/>
  <c r="AI60" i="5"/>
  <c r="AH60" i="5"/>
  <c r="AG60" i="5"/>
  <c r="AF60" i="5"/>
  <c r="Z60" i="5"/>
  <c r="Y60" i="5"/>
  <c r="X60" i="5"/>
  <c r="Q75" i="5"/>
  <c r="P75" i="5"/>
  <c r="W73" i="5"/>
  <c r="AH73" i="5"/>
  <c r="AG73" i="5"/>
  <c r="AF73" i="5"/>
  <c r="Y73" i="5"/>
  <c r="W35" i="5"/>
  <c r="V36" i="5"/>
  <c r="Y37" i="5"/>
  <c r="O38" i="5"/>
  <c r="W47" i="5"/>
  <c r="V48" i="5"/>
  <c r="Y49" i="5"/>
  <c r="O50" i="5"/>
  <c r="Q63" i="5"/>
  <c r="P63" i="5"/>
  <c r="W61" i="5"/>
  <c r="AG61" i="5"/>
  <c r="AF61" i="5"/>
  <c r="Z61" i="5"/>
  <c r="AI74" i="5"/>
  <c r="AH74" i="5"/>
  <c r="AG74" i="5"/>
  <c r="Y74" i="5"/>
  <c r="X74" i="5"/>
  <c r="E74" i="5" s="1"/>
  <c r="Z73" i="5"/>
  <c r="AI47" i="5"/>
  <c r="AI72" i="5"/>
  <c r="AH72" i="5"/>
  <c r="AG72" i="5"/>
  <c r="AF72" i="5"/>
  <c r="AD71" i="5"/>
  <c r="Z72" i="5"/>
  <c r="G72" i="5" s="1"/>
  <c r="Y72" i="5"/>
  <c r="X72" i="5"/>
  <c r="AI125" i="5"/>
  <c r="Z125" i="5"/>
  <c r="AH121" i="5"/>
  <c r="X35" i="5"/>
  <c r="W36" i="5"/>
  <c r="Z37" i="5"/>
  <c r="G37" i="5" s="1"/>
  <c r="P38" i="5"/>
  <c r="X47" i="5"/>
  <c r="W48" i="5"/>
  <c r="D48" i="5" s="1"/>
  <c r="Z49" i="5"/>
  <c r="G49" i="5" s="1"/>
  <c r="Q64" i="5"/>
  <c r="AI62" i="5"/>
  <c r="AH62" i="5"/>
  <c r="AG62" i="5"/>
  <c r="X62" i="5"/>
  <c r="V59" i="5"/>
  <c r="V60" i="5"/>
  <c r="AH61" i="5"/>
  <c r="AI73" i="5"/>
  <c r="Q61" i="5"/>
  <c r="P61" i="5"/>
  <c r="Y35" i="5"/>
  <c r="Q38" i="5"/>
  <c r="Y47" i="5"/>
  <c r="Q50" i="5"/>
  <c r="AI63" i="5"/>
  <c r="AH63" i="5"/>
  <c r="Z63" i="5"/>
  <c r="W59" i="5"/>
  <c r="Y123" i="5"/>
  <c r="L35" i="5"/>
  <c r="Z35" i="5"/>
  <c r="Y36" i="5"/>
  <c r="F36" i="5" s="1"/>
  <c r="P39" i="5"/>
  <c r="Z47" i="5"/>
  <c r="Y48" i="5"/>
  <c r="F48" i="5" s="1"/>
  <c r="P51" i="5"/>
  <c r="Z64" i="5"/>
  <c r="X59" i="5"/>
  <c r="V72" i="5"/>
  <c r="N85" i="5"/>
  <c r="N83" i="5"/>
  <c r="Q86" i="5"/>
  <c r="P86" i="5"/>
  <c r="O86" i="5"/>
  <c r="AI84" i="5"/>
  <c r="AH84" i="5"/>
  <c r="AG84" i="5"/>
  <c r="AF84" i="5"/>
  <c r="AD83" i="5"/>
  <c r="Z84" i="5"/>
  <c r="Y84" i="5"/>
  <c r="X84" i="5"/>
  <c r="W84" i="5"/>
  <c r="V84" i="5"/>
  <c r="AE84" i="5"/>
  <c r="M35" i="5"/>
  <c r="Z36" i="5"/>
  <c r="G36" i="5" s="1"/>
  <c r="K37" i="5"/>
  <c r="AG37" i="5"/>
  <c r="X38" i="5"/>
  <c r="Z40" i="5"/>
  <c r="G40" i="5" s="1"/>
  <c r="M47" i="5"/>
  <c r="Z48" i="5"/>
  <c r="G48" i="5" s="1"/>
  <c r="AG49" i="5"/>
  <c r="X50" i="5"/>
  <c r="Q51" i="5"/>
  <c r="Z52" i="5"/>
  <c r="G52" i="5" s="1"/>
  <c r="AD59" i="5"/>
  <c r="AE60" i="5"/>
  <c r="O62" i="5"/>
  <c r="W72" i="5"/>
  <c r="Z74" i="5"/>
  <c r="Q87" i="5"/>
  <c r="P87" i="5"/>
  <c r="W85" i="5"/>
  <c r="AH85" i="5"/>
  <c r="AG85" i="5"/>
  <c r="AF85" i="5"/>
  <c r="Z85" i="5"/>
  <c r="G85" i="5" s="1"/>
  <c r="Y85" i="5"/>
  <c r="N35" i="5"/>
  <c r="AD35" i="5"/>
  <c r="N37" i="5"/>
  <c r="D37" i="5" s="1"/>
  <c r="AH37" i="5"/>
  <c r="Y38" i="5"/>
  <c r="N47" i="5"/>
  <c r="AD47" i="5"/>
  <c r="B47" i="5" s="1"/>
  <c r="N49" i="5"/>
  <c r="D49" i="5" s="1"/>
  <c r="AH49" i="5"/>
  <c r="Y50" i="5"/>
  <c r="F50" i="5" s="1"/>
  <c r="P62" i="5"/>
  <c r="AI64" i="5"/>
  <c r="O71" i="5"/>
  <c r="AE72" i="5"/>
  <c r="O85" i="5"/>
  <c r="N97" i="5"/>
  <c r="N95" i="5"/>
  <c r="Q98" i="5"/>
  <c r="G98" i="5" s="1"/>
  <c r="P98" i="5"/>
  <c r="O98" i="5"/>
  <c r="AI96" i="5"/>
  <c r="AH96" i="5"/>
  <c r="AG96" i="5"/>
  <c r="AF96" i="5"/>
  <c r="AE96" i="5"/>
  <c r="AD95" i="5"/>
  <c r="Z96" i="5"/>
  <c r="Y96" i="5"/>
  <c r="X96" i="5"/>
  <c r="W96" i="5"/>
  <c r="V96" i="5"/>
  <c r="C96" i="5" s="1"/>
  <c r="G107" i="5"/>
  <c r="Y120" i="5"/>
  <c r="F120" i="5" s="1"/>
  <c r="U35" i="5"/>
  <c r="AI59" i="5"/>
  <c r="U59" i="5"/>
  <c r="AH59" i="5"/>
  <c r="AG59" i="5"/>
  <c r="Z59" i="5"/>
  <c r="Y59" i="5"/>
  <c r="O35" i="5"/>
  <c r="AE35" i="5"/>
  <c r="M36" i="5"/>
  <c r="AE36" i="5"/>
  <c r="O37" i="5"/>
  <c r="E37" i="5" s="1"/>
  <c r="Z38" i="5"/>
  <c r="Y39" i="5"/>
  <c r="O47" i="5"/>
  <c r="AE47" i="5"/>
  <c r="M48" i="5"/>
  <c r="AE48" i="5"/>
  <c r="O49" i="5"/>
  <c r="Z50" i="5"/>
  <c r="Y51" i="5"/>
  <c r="AF59" i="5"/>
  <c r="D59" i="5" s="1"/>
  <c r="Y62" i="5"/>
  <c r="V71" i="5"/>
  <c r="P35" i="5"/>
  <c r="AF35" i="5"/>
  <c r="AF47" i="5"/>
  <c r="P49" i="5"/>
  <c r="Z88" i="5"/>
  <c r="G88" i="5" s="1"/>
  <c r="Z122" i="5"/>
  <c r="O134" i="5"/>
  <c r="M132" i="5"/>
  <c r="Q134" i="5"/>
  <c r="P134" i="5"/>
  <c r="N134" i="5"/>
  <c r="AE132" i="5"/>
  <c r="Y132" i="5"/>
  <c r="X132" i="5"/>
  <c r="AI132" i="5"/>
  <c r="AH132" i="5"/>
  <c r="AG132" i="5"/>
  <c r="AF132" i="5"/>
  <c r="AD132" i="5"/>
  <c r="Z132" i="5"/>
  <c r="G132" i="5" s="1"/>
  <c r="W132" i="5"/>
  <c r="V132" i="5"/>
  <c r="U132" i="5"/>
  <c r="B132" i="5" s="1"/>
  <c r="AI35" i="5"/>
  <c r="N73" i="5"/>
  <c r="D73" i="5" s="1"/>
  <c r="N71" i="5"/>
  <c r="Q74" i="5"/>
  <c r="P74" i="5"/>
  <c r="F74" i="5" s="1"/>
  <c r="AG35" i="5"/>
  <c r="O36" i="5"/>
  <c r="AG36" i="5"/>
  <c r="AG38" i="5"/>
  <c r="AG47" i="5"/>
  <c r="AG48" i="5"/>
  <c r="E48" i="5" s="1"/>
  <c r="AG50" i="5"/>
  <c r="Q59" i="5"/>
  <c r="M59" i="5"/>
  <c r="C59" i="5" s="1"/>
  <c r="L59" i="5"/>
  <c r="N61" i="5"/>
  <c r="N109" i="5"/>
  <c r="Q110" i="5"/>
  <c r="G110" i="5" s="1"/>
  <c r="P110" i="5"/>
  <c r="O110" i="5"/>
  <c r="AI108" i="5"/>
  <c r="AH108" i="5"/>
  <c r="AG108" i="5"/>
  <c r="AF108" i="5"/>
  <c r="AE108" i="5"/>
  <c r="AD107" i="5"/>
  <c r="Z108" i="5"/>
  <c r="Y108" i="5"/>
  <c r="X108" i="5"/>
  <c r="W108" i="5"/>
  <c r="V108" i="5"/>
  <c r="G125" i="5"/>
  <c r="Q60" i="5"/>
  <c r="G60" i="5" s="1"/>
  <c r="P60" i="5"/>
  <c r="O60" i="5"/>
  <c r="E60" i="5" s="1"/>
  <c r="N60" i="5"/>
  <c r="D60" i="5" s="1"/>
  <c r="O61" i="5"/>
  <c r="E61" i="5" s="1"/>
  <c r="AE71" i="5"/>
  <c r="O73" i="5"/>
  <c r="E73" i="5" s="1"/>
  <c r="Y124" i="5"/>
  <c r="Y121" i="5"/>
  <c r="Y97" i="5"/>
  <c r="Y109" i="5"/>
  <c r="Z121" i="5"/>
  <c r="Q135" i="5"/>
  <c r="P135" i="5"/>
  <c r="AE133" i="5"/>
  <c r="X133" i="5"/>
  <c r="W133" i="5"/>
  <c r="AG133" i="5"/>
  <c r="X83" i="5"/>
  <c r="X95" i="5"/>
  <c r="Z97" i="5"/>
  <c r="X107" i="5"/>
  <c r="Z109" i="5"/>
  <c r="AD120" i="5"/>
  <c r="N122" i="5"/>
  <c r="D122" i="5" s="1"/>
  <c r="AH122" i="5"/>
  <c r="AH124" i="5"/>
  <c r="Q136" i="5"/>
  <c r="G136" i="5" s="1"/>
  <c r="P136" i="5"/>
  <c r="AI134" i="5"/>
  <c r="AG134" i="5"/>
  <c r="AF134" i="5"/>
  <c r="Z134" i="5"/>
  <c r="X134" i="5"/>
  <c r="AH133" i="5"/>
  <c r="O168" i="5"/>
  <c r="N168" i="5"/>
  <c r="D168" i="5" s="1"/>
  <c r="M168" i="5"/>
  <c r="L168" i="5"/>
  <c r="Y71" i="5"/>
  <c r="Y83" i="5"/>
  <c r="Y95" i="5"/>
  <c r="Y107" i="5"/>
  <c r="O120" i="5"/>
  <c r="AE120" i="5"/>
  <c r="M121" i="5"/>
  <c r="AE121" i="5"/>
  <c r="O122" i="5"/>
  <c r="AI122" i="5"/>
  <c r="AG123" i="5"/>
  <c r="AI124" i="5"/>
  <c r="G124" i="5" s="1"/>
  <c r="Z135" i="5"/>
  <c r="AI133" i="5"/>
  <c r="L71" i="5"/>
  <c r="Z71" i="5"/>
  <c r="G71" i="5" s="1"/>
  <c r="L83" i="5"/>
  <c r="Z83" i="5"/>
  <c r="G83" i="5" s="1"/>
  <c r="L95" i="5"/>
  <c r="Z95" i="5"/>
  <c r="G95" i="5" s="1"/>
  <c r="AF97" i="5"/>
  <c r="P99" i="5"/>
  <c r="L107" i="5"/>
  <c r="AF109" i="5"/>
  <c r="P111" i="5"/>
  <c r="AF120" i="5"/>
  <c r="N121" i="5"/>
  <c r="P122" i="5"/>
  <c r="AH123" i="5"/>
  <c r="Y136" i="5"/>
  <c r="N133" i="5"/>
  <c r="O135" i="5"/>
  <c r="M71" i="5"/>
  <c r="M83" i="5"/>
  <c r="X86" i="5"/>
  <c r="M95" i="5"/>
  <c r="AG97" i="5"/>
  <c r="E97" i="5" s="1"/>
  <c r="X98" i="5"/>
  <c r="Q99" i="5"/>
  <c r="M107" i="5"/>
  <c r="AG109" i="5"/>
  <c r="E109" i="5" s="1"/>
  <c r="X110" i="5"/>
  <c r="Q111" i="5"/>
  <c r="AG120" i="5"/>
  <c r="O121" i="5"/>
  <c r="AG121" i="5"/>
  <c r="AI123" i="5"/>
  <c r="AI137" i="5"/>
  <c r="Z137" i="5"/>
  <c r="AH136" i="5"/>
  <c r="AH135" i="5"/>
  <c r="O133" i="5"/>
  <c r="O144" i="5"/>
  <c r="N144" i="5"/>
  <c r="M144" i="5"/>
  <c r="L144" i="5"/>
  <c r="O156" i="5"/>
  <c r="N156" i="5"/>
  <c r="D156" i="5" s="1"/>
  <c r="M156" i="5"/>
  <c r="L156" i="5"/>
  <c r="P168" i="5"/>
  <c r="O204" i="5"/>
  <c r="N204" i="5"/>
  <c r="M204" i="5"/>
  <c r="L204" i="5"/>
  <c r="Y86" i="5"/>
  <c r="AH97" i="5"/>
  <c r="N107" i="5"/>
  <c r="AH109" i="5"/>
  <c r="Y110" i="5"/>
  <c r="AH120" i="5"/>
  <c r="X135" i="5"/>
  <c r="M145" i="5"/>
  <c r="Q168" i="5"/>
  <c r="O95" i="5"/>
  <c r="AE95" i="5"/>
  <c r="AI97" i="5"/>
  <c r="O107" i="5"/>
  <c r="AE107" i="5"/>
  <c r="AI109" i="5"/>
  <c r="U120" i="5"/>
  <c r="B120" i="5" s="1"/>
  <c r="AI120" i="5"/>
  <c r="G120" i="5" s="1"/>
  <c r="O146" i="5"/>
  <c r="N146" i="5"/>
  <c r="AE144" i="5"/>
  <c r="AD144" i="5"/>
  <c r="Z144" i="5"/>
  <c r="G144" i="5" s="1"/>
  <c r="Y144" i="5"/>
  <c r="X144" i="5"/>
  <c r="W144" i="5"/>
  <c r="V144" i="5"/>
  <c r="AI144" i="5"/>
  <c r="U144" i="5"/>
  <c r="AH144" i="5"/>
  <c r="Z171" i="5"/>
  <c r="G171" i="5" s="1"/>
  <c r="P71" i="5"/>
  <c r="AF71" i="5"/>
  <c r="N72" i="5"/>
  <c r="D72" i="5" s="1"/>
  <c r="P73" i="5"/>
  <c r="Z75" i="5"/>
  <c r="P83" i="5"/>
  <c r="AF83" i="5"/>
  <c r="N84" i="5"/>
  <c r="P85" i="5"/>
  <c r="Z87" i="5"/>
  <c r="P95" i="5"/>
  <c r="AF95" i="5"/>
  <c r="N96" i="5"/>
  <c r="D96" i="5" s="1"/>
  <c r="P97" i="5"/>
  <c r="Z99" i="5"/>
  <c r="P107" i="5"/>
  <c r="AF107" i="5"/>
  <c r="N108" i="5"/>
  <c r="P109" i="5"/>
  <c r="Z111" i="5"/>
  <c r="Q123" i="5"/>
  <c r="P123" i="5"/>
  <c r="V120" i="5"/>
  <c r="C120" i="5" s="1"/>
  <c r="X122" i="5"/>
  <c r="P124" i="5"/>
  <c r="V133" i="5"/>
  <c r="AE145" i="5"/>
  <c r="P146" i="5"/>
  <c r="P156" i="5"/>
  <c r="O192" i="5"/>
  <c r="N192" i="5"/>
  <c r="D192" i="5" s="1"/>
  <c r="M192" i="5"/>
  <c r="L192" i="5"/>
  <c r="P204" i="5"/>
  <c r="AG71" i="5"/>
  <c r="O72" i="5"/>
  <c r="AG83" i="5"/>
  <c r="O84" i="5"/>
  <c r="E84" i="5" s="1"/>
  <c r="AG86" i="5"/>
  <c r="AG95" i="5"/>
  <c r="O96" i="5"/>
  <c r="AG98" i="5"/>
  <c r="AG107" i="5"/>
  <c r="O108" i="5"/>
  <c r="AG110" i="5"/>
  <c r="W120" i="5"/>
  <c r="V121" i="5"/>
  <c r="Y122" i="5"/>
  <c r="O123" i="5"/>
  <c r="Y133" i="5"/>
  <c r="F133" i="5" s="1"/>
  <c r="Q148" i="5"/>
  <c r="G148" i="5" s="1"/>
  <c r="P148" i="5"/>
  <c r="O147" i="5"/>
  <c r="AI146" i="5"/>
  <c r="AH146" i="5"/>
  <c r="AG146" i="5"/>
  <c r="AF146" i="5"/>
  <c r="Z146" i="5"/>
  <c r="Y146" i="5"/>
  <c r="V145" i="5"/>
  <c r="X146" i="5"/>
  <c r="W146" i="5"/>
  <c r="Q146" i="5"/>
  <c r="G160" i="5"/>
  <c r="AH71" i="5"/>
  <c r="P72" i="5"/>
  <c r="AH75" i="5"/>
  <c r="AH83" i="5"/>
  <c r="P84" i="5"/>
  <c r="F84" i="5" s="1"/>
  <c r="AH86" i="5"/>
  <c r="AH87" i="5"/>
  <c r="AH95" i="5"/>
  <c r="P96" i="5"/>
  <c r="AH98" i="5"/>
  <c r="AH99" i="5"/>
  <c r="AH107" i="5"/>
  <c r="P108" i="5"/>
  <c r="AH110" i="5"/>
  <c r="AH111" i="5"/>
  <c r="X120" i="5"/>
  <c r="W121" i="5"/>
  <c r="O132" i="5"/>
  <c r="N132" i="5"/>
  <c r="D132" i="5" s="1"/>
  <c r="Z133" i="5"/>
  <c r="W134" i="5"/>
  <c r="Z147" i="5"/>
  <c r="Z159" i="5"/>
  <c r="G159" i="5" s="1"/>
  <c r="Z207" i="5"/>
  <c r="U71" i="5"/>
  <c r="U83" i="5"/>
  <c r="U95" i="5"/>
  <c r="U107" i="5"/>
  <c r="M133" i="5"/>
  <c r="P132" i="5"/>
  <c r="Y134" i="5"/>
  <c r="Y148" i="5"/>
  <c r="P144" i="5"/>
  <c r="F144" i="5" s="1"/>
  <c r="O180" i="5"/>
  <c r="N180" i="5"/>
  <c r="D180" i="5" s="1"/>
  <c r="M180" i="5"/>
  <c r="L180" i="5"/>
  <c r="P145" i="5"/>
  <c r="AH145" i="5"/>
  <c r="AH147" i="5"/>
  <c r="AH148" i="5"/>
  <c r="AH156" i="5"/>
  <c r="P157" i="5"/>
  <c r="AH157" i="5"/>
  <c r="AH159" i="5"/>
  <c r="AH160" i="5"/>
  <c r="AH168" i="5"/>
  <c r="P169" i="5"/>
  <c r="AH169" i="5"/>
  <c r="AH171" i="5"/>
  <c r="AH172" i="5"/>
  <c r="AH180" i="5"/>
  <c r="P181" i="5"/>
  <c r="AH181" i="5"/>
  <c r="AH183" i="5"/>
  <c r="AH184" i="5"/>
  <c r="AH192" i="5"/>
  <c r="P193" i="5"/>
  <c r="AH193" i="5"/>
  <c r="AH195" i="5"/>
  <c r="AH196" i="5"/>
  <c r="AH204" i="5"/>
  <c r="P205" i="5"/>
  <c r="AH205" i="5"/>
  <c r="AH207" i="5"/>
  <c r="AH208" i="5"/>
  <c r="Q145" i="5"/>
  <c r="AI147" i="5"/>
  <c r="U156" i="5"/>
  <c r="AI156" i="5"/>
  <c r="Q157" i="5"/>
  <c r="AI157" i="5"/>
  <c r="W158" i="5"/>
  <c r="AI159" i="5"/>
  <c r="U168" i="5"/>
  <c r="AI168" i="5"/>
  <c r="Q169" i="5"/>
  <c r="AI169" i="5"/>
  <c r="W170" i="5"/>
  <c r="AI172" i="5"/>
  <c r="G172" i="5" s="1"/>
  <c r="U180" i="5"/>
  <c r="AI180" i="5"/>
  <c r="Q181" i="5"/>
  <c r="AI181" i="5"/>
  <c r="W182" i="5"/>
  <c r="AI183" i="5"/>
  <c r="G183" i="5" s="1"/>
  <c r="AI184" i="5"/>
  <c r="G184" i="5" s="1"/>
  <c r="U192" i="5"/>
  <c r="AI192" i="5"/>
  <c r="Q193" i="5"/>
  <c r="AI193" i="5"/>
  <c r="W194" i="5"/>
  <c r="AI195" i="5"/>
  <c r="G195" i="5" s="1"/>
  <c r="AI196" i="5"/>
  <c r="U204" i="5"/>
  <c r="AI204" i="5"/>
  <c r="Q205" i="5"/>
  <c r="AI205" i="5"/>
  <c r="W206" i="5"/>
  <c r="AI207" i="5"/>
  <c r="AI208" i="5"/>
  <c r="V156" i="5"/>
  <c r="X158" i="5"/>
  <c r="V168" i="5"/>
  <c r="X170" i="5"/>
  <c r="V180" i="5"/>
  <c r="X182" i="5"/>
  <c r="V192" i="5"/>
  <c r="X194" i="5"/>
  <c r="V204" i="5"/>
  <c r="X206" i="5"/>
  <c r="V157" i="5"/>
  <c r="C157" i="5" s="1"/>
  <c r="Y158" i="5"/>
  <c r="O159" i="5"/>
  <c r="V169" i="5"/>
  <c r="C169" i="5" s="1"/>
  <c r="Y170" i="5"/>
  <c r="O171" i="5"/>
  <c r="V181" i="5"/>
  <c r="C181" i="5" s="1"/>
  <c r="Y182" i="5"/>
  <c r="O183" i="5"/>
  <c r="E183" i="5" s="1"/>
  <c r="V193" i="5"/>
  <c r="C193" i="5" s="1"/>
  <c r="Y194" i="5"/>
  <c r="O195" i="5"/>
  <c r="W204" i="5"/>
  <c r="V205" i="5"/>
  <c r="C205" i="5" s="1"/>
  <c r="Y206" i="5"/>
  <c r="O207" i="5"/>
  <c r="W145" i="5"/>
  <c r="D145" i="5" s="1"/>
  <c r="P147" i="5"/>
  <c r="X156" i="5"/>
  <c r="W157" i="5"/>
  <c r="D157" i="5" s="1"/>
  <c r="Z158" i="5"/>
  <c r="G158" i="5" s="1"/>
  <c r="P159" i="5"/>
  <c r="X168" i="5"/>
  <c r="W169" i="5"/>
  <c r="D169" i="5" s="1"/>
  <c r="Z170" i="5"/>
  <c r="G170" i="5" s="1"/>
  <c r="P171" i="5"/>
  <c r="F171" i="5" s="1"/>
  <c r="X180" i="5"/>
  <c r="W181" i="5"/>
  <c r="D181" i="5" s="1"/>
  <c r="Z182" i="5"/>
  <c r="G182" i="5" s="1"/>
  <c r="P183" i="5"/>
  <c r="X192" i="5"/>
  <c r="W193" i="5"/>
  <c r="D193" i="5" s="1"/>
  <c r="Z194" i="5"/>
  <c r="G194" i="5" s="1"/>
  <c r="P195" i="5"/>
  <c r="X204" i="5"/>
  <c r="W205" i="5"/>
  <c r="D205" i="5" s="1"/>
  <c r="Z206" i="5"/>
  <c r="G206" i="5" s="1"/>
  <c r="P207" i="5"/>
  <c r="X145" i="5"/>
  <c r="E145" i="5" s="1"/>
  <c r="Y156" i="5"/>
  <c r="X157" i="5"/>
  <c r="E157" i="5" s="1"/>
  <c r="Y168" i="5"/>
  <c r="X169" i="5"/>
  <c r="E169" i="5" s="1"/>
  <c r="Y180" i="5"/>
  <c r="X181" i="5"/>
  <c r="Y192" i="5"/>
  <c r="X193" i="5"/>
  <c r="Y204" i="5"/>
  <c r="X205" i="5"/>
  <c r="Y145" i="5"/>
  <c r="Z156" i="5"/>
  <c r="Y157" i="5"/>
  <c r="AF158" i="5"/>
  <c r="P160" i="5"/>
  <c r="Z168" i="5"/>
  <c r="Y169" i="5"/>
  <c r="AF170" i="5"/>
  <c r="P172" i="5"/>
  <c r="Z180" i="5"/>
  <c r="Y181" i="5"/>
  <c r="AF182" i="5"/>
  <c r="P184" i="5"/>
  <c r="F184" i="5" s="1"/>
  <c r="Z192" i="5"/>
  <c r="Y193" i="5"/>
  <c r="AF194" i="5"/>
  <c r="P196" i="5"/>
  <c r="Z204" i="5"/>
  <c r="G204" i="5" s="1"/>
  <c r="Y205" i="5"/>
  <c r="AF206" i="5"/>
  <c r="P208" i="5"/>
  <c r="Z145" i="5"/>
  <c r="X147" i="5"/>
  <c r="Z149" i="5"/>
  <c r="G149" i="5" s="1"/>
  <c r="Z157" i="5"/>
  <c r="AG158" i="5"/>
  <c r="X159" i="5"/>
  <c r="Z161" i="5"/>
  <c r="Z169" i="5"/>
  <c r="AG170" i="5"/>
  <c r="X171" i="5"/>
  <c r="Z173" i="5"/>
  <c r="G173" i="5" s="1"/>
  <c r="Z181" i="5"/>
  <c r="AG182" i="5"/>
  <c r="Z185" i="5"/>
  <c r="G185" i="5" s="1"/>
  <c r="Z193" i="5"/>
  <c r="AG194" i="5"/>
  <c r="X195" i="5"/>
  <c r="Z197" i="5"/>
  <c r="G197" i="5" s="1"/>
  <c r="Z205" i="5"/>
  <c r="AG206" i="5"/>
  <c r="X207" i="5"/>
  <c r="Z209" i="5"/>
  <c r="G209" i="5" s="1"/>
  <c r="AD156" i="5"/>
  <c r="N158" i="5"/>
  <c r="AH158" i="5"/>
  <c r="AD168" i="5"/>
  <c r="N170" i="5"/>
  <c r="AH170" i="5"/>
  <c r="AD180" i="5"/>
  <c r="N182" i="5"/>
  <c r="AH182" i="5"/>
  <c r="Y183" i="5"/>
  <c r="AD192" i="5"/>
  <c r="N194" i="5"/>
  <c r="AH194" i="5"/>
  <c r="Y195" i="5"/>
  <c r="AD204" i="5"/>
  <c r="N206" i="5"/>
  <c r="AH206" i="5"/>
  <c r="Y207" i="5"/>
  <c r="O158" i="4"/>
  <c r="Q196" i="4"/>
  <c r="P158" i="4"/>
  <c r="Z184" i="4"/>
  <c r="Q197" i="4"/>
  <c r="P134" i="4"/>
  <c r="Z208" i="4"/>
  <c r="Z148" i="4"/>
  <c r="Z159" i="4"/>
  <c r="O204" i="4"/>
  <c r="W120" i="4"/>
  <c r="O144" i="4"/>
  <c r="Y160" i="4"/>
  <c r="P182" i="4"/>
  <c r="Z192" i="4"/>
  <c r="N205" i="4"/>
  <c r="Q120" i="4"/>
  <c r="G120" i="4" s="1"/>
  <c r="Q183" i="4"/>
  <c r="O206" i="4"/>
  <c r="O121" i="4"/>
  <c r="O146" i="4"/>
  <c r="P146" i="4"/>
  <c r="O168" i="4"/>
  <c r="N169" i="4"/>
  <c r="Q184" i="4"/>
  <c r="Q207" i="4"/>
  <c r="P122" i="4"/>
  <c r="W121" i="4"/>
  <c r="Q134" i="4"/>
  <c r="Q147" i="4"/>
  <c r="O170" i="4"/>
  <c r="Y184" i="4"/>
  <c r="O192" i="4"/>
  <c r="Z207" i="4"/>
  <c r="P206" i="4"/>
  <c r="Q149" i="4"/>
  <c r="Q171" i="4"/>
  <c r="P193" i="4"/>
  <c r="Y208" i="4"/>
  <c r="Y148" i="4"/>
  <c r="O156" i="4"/>
  <c r="N157" i="4"/>
  <c r="Q172" i="4"/>
  <c r="P170" i="4"/>
  <c r="O194" i="4"/>
  <c r="G76" i="4"/>
  <c r="O36" i="4"/>
  <c r="P60" i="4"/>
  <c r="X84" i="4"/>
  <c r="Q99" i="4"/>
  <c r="Z99" i="4"/>
  <c r="Q108" i="4"/>
  <c r="N36" i="4"/>
  <c r="Z60" i="4"/>
  <c r="M60" i="4"/>
  <c r="P85" i="4"/>
  <c r="Z36" i="4"/>
  <c r="Z38" i="4"/>
  <c r="X74" i="4"/>
  <c r="N85" i="4"/>
  <c r="O47" i="4"/>
  <c r="O60" i="4"/>
  <c r="Y74" i="4"/>
  <c r="O96" i="4"/>
  <c r="N108" i="4"/>
  <c r="O48" i="4"/>
  <c r="Q73" i="4"/>
  <c r="Y38" i="4"/>
  <c r="O35" i="4"/>
  <c r="Y50" i="4"/>
  <c r="F50" i="4" s="1"/>
  <c r="P47" i="4"/>
  <c r="Q60" i="4"/>
  <c r="Q71" i="4"/>
  <c r="P111" i="4"/>
  <c r="V60" i="4"/>
  <c r="P72" i="4"/>
  <c r="P96" i="4"/>
  <c r="Z111" i="4"/>
  <c r="G111" i="4" s="1"/>
  <c r="W35" i="4"/>
  <c r="D35" i="4" s="1"/>
  <c r="O37" i="4"/>
  <c r="Q48" i="4"/>
  <c r="Z63" i="4"/>
  <c r="Q72" i="4"/>
  <c r="P37" i="4"/>
  <c r="O49" i="4"/>
  <c r="Z64" i="4"/>
  <c r="N61" i="4"/>
  <c r="P75" i="4"/>
  <c r="N84" i="4"/>
  <c r="N96" i="4"/>
  <c r="Z110" i="4"/>
  <c r="Z40" i="4"/>
  <c r="G40" i="4" s="1"/>
  <c r="Q37" i="4"/>
  <c r="Z48" i="4"/>
  <c r="G48" i="4" s="1"/>
  <c r="O61" i="4"/>
  <c r="O84" i="4"/>
  <c r="P99" i="4"/>
  <c r="T36" i="4"/>
  <c r="AC36" i="4" s="1"/>
  <c r="A36" i="4"/>
  <c r="A48" i="4" s="1"/>
  <c r="K50" i="4"/>
  <c r="T50" i="4" s="1"/>
  <c r="AC50" i="4" s="1"/>
  <c r="A62" i="4"/>
  <c r="P46" i="4"/>
  <c r="Y46" i="4" s="1"/>
  <c r="AH46" i="4" s="1"/>
  <c r="F58" i="4"/>
  <c r="G39" i="4"/>
  <c r="A59" i="4"/>
  <c r="K47" i="4"/>
  <c r="T47" i="4" s="1"/>
  <c r="AC47" i="4" s="1"/>
  <c r="T39" i="4"/>
  <c r="AC39" i="4" s="1"/>
  <c r="A39" i="4"/>
  <c r="A51" i="4" s="1"/>
  <c r="T40" i="4"/>
  <c r="AC40" i="4" s="1"/>
  <c r="A40" i="4"/>
  <c r="A52" i="4" s="1"/>
  <c r="Q46" i="4"/>
  <c r="Z46" i="4" s="1"/>
  <c r="AI46" i="4" s="1"/>
  <c r="G58" i="4"/>
  <c r="K49" i="4"/>
  <c r="T49" i="4" s="1"/>
  <c r="AC49" i="4" s="1"/>
  <c r="A61" i="4"/>
  <c r="D58" i="4"/>
  <c r="N46" i="4"/>
  <c r="W46" i="4" s="1"/>
  <c r="AF46" i="4" s="1"/>
  <c r="L46" i="4"/>
  <c r="U46" i="4" s="1"/>
  <c r="AD46" i="4" s="1"/>
  <c r="B58" i="4"/>
  <c r="M46" i="4"/>
  <c r="V46" i="4" s="1"/>
  <c r="AE46" i="4" s="1"/>
  <c r="C58" i="4"/>
  <c r="P95" i="4"/>
  <c r="O95" i="4"/>
  <c r="N95" i="4"/>
  <c r="M95" i="4"/>
  <c r="L95" i="4"/>
  <c r="Z52" i="4"/>
  <c r="G52" i="4" s="1"/>
  <c r="Z86" i="4"/>
  <c r="AG86" i="4"/>
  <c r="P109" i="4"/>
  <c r="O109" i="4"/>
  <c r="M108" i="4"/>
  <c r="N109" i="4"/>
  <c r="AF107" i="4"/>
  <c r="AE107" i="4"/>
  <c r="AD107" i="4"/>
  <c r="Z107" i="4"/>
  <c r="Y107" i="4"/>
  <c r="X107" i="4"/>
  <c r="W107" i="4"/>
  <c r="V107" i="4"/>
  <c r="AH107" i="4"/>
  <c r="AH35" i="4"/>
  <c r="P36" i="4"/>
  <c r="AH36" i="4"/>
  <c r="AH38" i="4"/>
  <c r="AH39" i="4"/>
  <c r="AH47" i="4"/>
  <c r="P48" i="4"/>
  <c r="AH48" i="4"/>
  <c r="W49" i="4"/>
  <c r="O50" i="4"/>
  <c r="Q51" i="4"/>
  <c r="AI61" i="4"/>
  <c r="AI62" i="4"/>
  <c r="AG71" i="4"/>
  <c r="X72" i="4"/>
  <c r="W73" i="4"/>
  <c r="U83" i="4"/>
  <c r="AI86" i="4"/>
  <c r="Y39" i="4"/>
  <c r="Q35" i="4"/>
  <c r="P97" i="4"/>
  <c r="O97" i="4"/>
  <c r="M96" i="4"/>
  <c r="N97" i="4"/>
  <c r="E34" i="4"/>
  <c r="E46" i="4" s="1"/>
  <c r="U35" i="4"/>
  <c r="AI35" i="4"/>
  <c r="Q36" i="4"/>
  <c r="AI36" i="4"/>
  <c r="W37" i="4"/>
  <c r="AI38" i="4"/>
  <c r="U47" i="4"/>
  <c r="AI47" i="4"/>
  <c r="AI48" i="4"/>
  <c r="Q50" i="4"/>
  <c r="M59" i="4"/>
  <c r="C59" i="4" s="1"/>
  <c r="M71" i="4"/>
  <c r="AI71" i="4"/>
  <c r="Z72" i="4"/>
  <c r="G72" i="4" s="1"/>
  <c r="X73" i="4"/>
  <c r="AG74" i="4"/>
  <c r="V83" i="4"/>
  <c r="Q87" i="4"/>
  <c r="AI97" i="4"/>
  <c r="Y49" i="4"/>
  <c r="Y51" i="4"/>
  <c r="F51" i="4" s="1"/>
  <c r="N59" i="4"/>
  <c r="Q84" i="4"/>
  <c r="G84" i="4" s="1"/>
  <c r="W85" i="4"/>
  <c r="U107" i="4"/>
  <c r="P107" i="4"/>
  <c r="O107" i="4"/>
  <c r="N107" i="4"/>
  <c r="M107" i="4"/>
  <c r="L107" i="4"/>
  <c r="AF95" i="4"/>
  <c r="AE95" i="4"/>
  <c r="AD95" i="4"/>
  <c r="Z95" i="4"/>
  <c r="Y95" i="4"/>
  <c r="X95" i="4"/>
  <c r="W95" i="4"/>
  <c r="V95" i="4"/>
  <c r="AH95" i="4"/>
  <c r="V36" i="4"/>
  <c r="C36" i="4" s="1"/>
  <c r="Y37" i="4"/>
  <c r="O38" i="4"/>
  <c r="E38" i="4" s="1"/>
  <c r="AF49" i="4"/>
  <c r="Z49" i="4"/>
  <c r="V48" i="4"/>
  <c r="C48" i="4" s="1"/>
  <c r="O59" i="4"/>
  <c r="AI59" i="4"/>
  <c r="X60" i="4"/>
  <c r="AG73" i="4"/>
  <c r="O83" i="4"/>
  <c r="L83" i="4"/>
  <c r="AG85" i="4"/>
  <c r="Z87" i="4"/>
  <c r="Q95" i="4"/>
  <c r="AG107" i="4"/>
  <c r="X35" i="4"/>
  <c r="W36" i="4"/>
  <c r="D36" i="4" s="1"/>
  <c r="Z37" i="4"/>
  <c r="G37" i="4" s="1"/>
  <c r="P38" i="4"/>
  <c r="F38" i="4" s="1"/>
  <c r="X47" i="4"/>
  <c r="E47" i="4" s="1"/>
  <c r="W48" i="4"/>
  <c r="AG49" i="4"/>
  <c r="E49" i="4" s="1"/>
  <c r="Z50" i="4"/>
  <c r="Z59" i="4"/>
  <c r="X59" i="4"/>
  <c r="AH59" i="4"/>
  <c r="P59" i="4"/>
  <c r="P61" i="4"/>
  <c r="Q63" i="4"/>
  <c r="U95" i="4"/>
  <c r="AI107" i="4"/>
  <c r="G107" i="4" s="1"/>
  <c r="Q83" i="4"/>
  <c r="Q97" i="4"/>
  <c r="Y35" i="4"/>
  <c r="X36" i="4"/>
  <c r="E36" i="4" s="1"/>
  <c r="Y47" i="4"/>
  <c r="X48" i="4"/>
  <c r="E48" i="4" s="1"/>
  <c r="AH49" i="4"/>
  <c r="AH51" i="4"/>
  <c r="F62" i="4"/>
  <c r="Y60" i="4"/>
  <c r="W60" i="4"/>
  <c r="D60" i="4" s="1"/>
  <c r="AH60" i="4"/>
  <c r="Q59" i="4"/>
  <c r="O62" i="4"/>
  <c r="O71" i="4"/>
  <c r="L71" i="4"/>
  <c r="U71" i="4"/>
  <c r="Q75" i="4"/>
  <c r="O85" i="4"/>
  <c r="M84" i="4"/>
  <c r="AE83" i="4"/>
  <c r="Z83" i="4"/>
  <c r="X83" i="4"/>
  <c r="W83" i="4"/>
  <c r="D83" i="4" s="1"/>
  <c r="AH83" i="4"/>
  <c r="F83" i="4" s="1"/>
  <c r="AF83" i="4"/>
  <c r="Z98" i="4"/>
  <c r="Y98" i="4"/>
  <c r="X98" i="4"/>
  <c r="AI100" i="4"/>
  <c r="Z100" i="4"/>
  <c r="Z96" i="4"/>
  <c r="AG95" i="4"/>
  <c r="AI98" i="4"/>
  <c r="Q123" i="4"/>
  <c r="AI73" i="4"/>
  <c r="AF73" i="4"/>
  <c r="D73" i="4" s="1"/>
  <c r="Z73" i="4"/>
  <c r="Y73" i="4"/>
  <c r="F73" i="4" s="1"/>
  <c r="P35" i="4"/>
  <c r="L35" i="4"/>
  <c r="Z35" i="4"/>
  <c r="Y36" i="4"/>
  <c r="AF37" i="4"/>
  <c r="P39" i="4"/>
  <c r="L47" i="4"/>
  <c r="Z47" i="4"/>
  <c r="Y48" i="4"/>
  <c r="AI49" i="4"/>
  <c r="AG50" i="4"/>
  <c r="AF61" i="4"/>
  <c r="Z61" i="4"/>
  <c r="U59" i="4"/>
  <c r="B59" i="4" s="1"/>
  <c r="AE60" i="4"/>
  <c r="W61" i="4"/>
  <c r="Q62" i="4"/>
  <c r="Y63" i="4"/>
  <c r="F63" i="4" s="1"/>
  <c r="Q86" i="4"/>
  <c r="P86" i="4"/>
  <c r="F86" i="4" s="1"/>
  <c r="O86" i="4"/>
  <c r="AE84" i="4"/>
  <c r="Y84" i="4"/>
  <c r="W84" i="4"/>
  <c r="D84" i="4" s="1"/>
  <c r="V84" i="4"/>
  <c r="AH84" i="4"/>
  <c r="AG83" i="4"/>
  <c r="Z88" i="4"/>
  <c r="AI95" i="4"/>
  <c r="G108" i="4"/>
  <c r="Q124" i="4"/>
  <c r="P124" i="4"/>
  <c r="W122" i="4"/>
  <c r="V120" i="4"/>
  <c r="Z122" i="4"/>
  <c r="Y122" i="4"/>
  <c r="F122" i="4" s="1"/>
  <c r="X122" i="4"/>
  <c r="AE120" i="4"/>
  <c r="AI122" i="4"/>
  <c r="AG122" i="4"/>
  <c r="AH122" i="4"/>
  <c r="Y136" i="4"/>
  <c r="AI136" i="4"/>
  <c r="AG132" i="4"/>
  <c r="AH136" i="4"/>
  <c r="Z136" i="4"/>
  <c r="M145" i="4"/>
  <c r="Q145" i="4"/>
  <c r="O145" i="4"/>
  <c r="P145" i="4"/>
  <c r="N145" i="4"/>
  <c r="Y87" i="4"/>
  <c r="X85" i="4"/>
  <c r="AH87" i="4"/>
  <c r="M181" i="4"/>
  <c r="Q181" i="4"/>
  <c r="O181" i="4"/>
  <c r="P181" i="4"/>
  <c r="N181" i="4"/>
  <c r="Q47" i="4"/>
  <c r="M35" i="4"/>
  <c r="C35" i="4" s="1"/>
  <c r="AG37" i="4"/>
  <c r="M47" i="4"/>
  <c r="N49" i="4"/>
  <c r="X61" i="4"/>
  <c r="E61" i="4" s="1"/>
  <c r="X62" i="4"/>
  <c r="O73" i="4"/>
  <c r="E73" i="4" s="1"/>
  <c r="M72" i="4"/>
  <c r="AE71" i="4"/>
  <c r="Z71" i="4"/>
  <c r="G71" i="4" s="1"/>
  <c r="X71" i="4"/>
  <c r="AH71" i="4"/>
  <c r="W71" i="4"/>
  <c r="D71" i="4" s="1"/>
  <c r="AI85" i="4"/>
  <c r="AI83" i="4"/>
  <c r="Y75" i="4"/>
  <c r="F75" i="4" s="1"/>
  <c r="AH75" i="4"/>
  <c r="W59" i="4"/>
  <c r="AG60" i="4"/>
  <c r="Y61" i="4"/>
  <c r="P74" i="4"/>
  <c r="F74" i="4" s="1"/>
  <c r="O74" i="4"/>
  <c r="E74" i="4" s="1"/>
  <c r="AE72" i="4"/>
  <c r="Y72" i="4"/>
  <c r="F72" i="4" s="1"/>
  <c r="W72" i="4"/>
  <c r="D72" i="4" s="1"/>
  <c r="AH72" i="4"/>
  <c r="Y71" i="4"/>
  <c r="O72" i="4"/>
  <c r="M83" i="4"/>
  <c r="AG84" i="4"/>
  <c r="X86" i="4"/>
  <c r="G96" i="4"/>
  <c r="Q122" i="4"/>
  <c r="Q125" i="4"/>
  <c r="AI124" i="4"/>
  <c r="Z124" i="4"/>
  <c r="Y124" i="4"/>
  <c r="AG120" i="4"/>
  <c r="AG123" i="4"/>
  <c r="AH96" i="4"/>
  <c r="AH99" i="4"/>
  <c r="AH108" i="4"/>
  <c r="AH111" i="4"/>
  <c r="X123" i="4"/>
  <c r="AI123" i="4"/>
  <c r="X120" i="4"/>
  <c r="X121" i="4"/>
  <c r="X97" i="4"/>
  <c r="X109" i="4"/>
  <c r="AI125" i="4"/>
  <c r="Z125" i="4"/>
  <c r="L120" i="4"/>
  <c r="Z121" i="4"/>
  <c r="N122" i="4"/>
  <c r="AH123" i="4"/>
  <c r="N193" i="4"/>
  <c r="Y85" i="4"/>
  <c r="F85" i="4" s="1"/>
  <c r="V96" i="4"/>
  <c r="Y97" i="4"/>
  <c r="O98" i="4"/>
  <c r="V108" i="4"/>
  <c r="Y109" i="4"/>
  <c r="O110" i="4"/>
  <c r="M120" i="4"/>
  <c r="O122" i="4"/>
  <c r="Z144" i="4"/>
  <c r="Z147" i="4"/>
  <c r="M169" i="4"/>
  <c r="Q169" i="4"/>
  <c r="O169" i="4"/>
  <c r="Z180" i="4"/>
  <c r="Z183" i="4"/>
  <c r="Z85" i="4"/>
  <c r="W96" i="4"/>
  <c r="D96" i="4" s="1"/>
  <c r="Z97" i="4"/>
  <c r="P98" i="4"/>
  <c r="W108" i="4"/>
  <c r="D108" i="4" s="1"/>
  <c r="Z109" i="4"/>
  <c r="G109" i="4" s="1"/>
  <c r="P110" i="4"/>
  <c r="N120" i="4"/>
  <c r="AD120" i="4"/>
  <c r="AE121" i="4"/>
  <c r="M205" i="4"/>
  <c r="Q205" i="4"/>
  <c r="O205" i="4"/>
  <c r="X96" i="4"/>
  <c r="E96" i="4" s="1"/>
  <c r="Q98" i="4"/>
  <c r="Q100" i="4"/>
  <c r="X108" i="4"/>
  <c r="E108" i="4" s="1"/>
  <c r="Q110" i="4"/>
  <c r="G110" i="4" s="1"/>
  <c r="Q112" i="4"/>
  <c r="O120" i="4"/>
  <c r="M121" i="4"/>
  <c r="AF121" i="4"/>
  <c r="O132" i="4"/>
  <c r="N132" i="4"/>
  <c r="M132" i="4"/>
  <c r="L132" i="4"/>
  <c r="Q132" i="4"/>
  <c r="P132" i="4"/>
  <c r="AF85" i="4"/>
  <c r="Y96" i="4"/>
  <c r="F96" i="4" s="1"/>
  <c r="AF97" i="4"/>
  <c r="Y108" i="4"/>
  <c r="AF109" i="4"/>
  <c r="P120" i="4"/>
  <c r="AF120" i="4"/>
  <c r="N121" i="4"/>
  <c r="D121" i="4" s="1"/>
  <c r="AG121" i="4"/>
  <c r="M133" i="4"/>
  <c r="Q133" i="4"/>
  <c r="O133" i="4"/>
  <c r="AG97" i="4"/>
  <c r="AG109" i="4"/>
  <c r="X110" i="4"/>
  <c r="Z112" i="4"/>
  <c r="O123" i="4"/>
  <c r="M157" i="4"/>
  <c r="Q157" i="4"/>
  <c r="O157" i="4"/>
  <c r="Z168" i="4"/>
  <c r="Z171" i="4"/>
  <c r="M193" i="4"/>
  <c r="Q193" i="4"/>
  <c r="O193" i="4"/>
  <c r="Y110" i="4"/>
  <c r="Q121" i="4"/>
  <c r="AH120" i="4"/>
  <c r="P121" i="4"/>
  <c r="P123" i="4"/>
  <c r="Q135" i="4"/>
  <c r="P135" i="4"/>
  <c r="O135" i="4"/>
  <c r="AE96" i="4"/>
  <c r="Y99" i="4"/>
  <c r="AE108" i="4"/>
  <c r="Y111" i="4"/>
  <c r="U120" i="4"/>
  <c r="Q136" i="4"/>
  <c r="P136" i="4"/>
  <c r="AI134" i="4"/>
  <c r="AE132" i="4"/>
  <c r="AH134" i="4"/>
  <c r="AG134" i="4"/>
  <c r="AF134" i="4"/>
  <c r="Z134" i="4"/>
  <c r="Y134" i="4"/>
  <c r="F134" i="4" s="1"/>
  <c r="X134" i="4"/>
  <c r="W134" i="4"/>
  <c r="N133" i="4"/>
  <c r="V121" i="4"/>
  <c r="Y123" i="4"/>
  <c r="Q137" i="4"/>
  <c r="Z132" i="4"/>
  <c r="Y132" i="4"/>
  <c r="X132" i="4"/>
  <c r="W132" i="4"/>
  <c r="V132" i="4"/>
  <c r="Z135" i="4"/>
  <c r="Y135" i="4"/>
  <c r="X135" i="4"/>
  <c r="AI135" i="4"/>
  <c r="AG135" i="4"/>
  <c r="P133" i="4"/>
  <c r="AG133" i="4"/>
  <c r="Q144" i="4"/>
  <c r="AG144" i="4"/>
  <c r="AG145" i="4"/>
  <c r="Q146" i="4"/>
  <c r="AG147" i="4"/>
  <c r="Q156" i="4"/>
  <c r="G156" i="4" s="1"/>
  <c r="AG156" i="4"/>
  <c r="AG157" i="4"/>
  <c r="Q158" i="4"/>
  <c r="AG159" i="4"/>
  <c r="Q168" i="4"/>
  <c r="AG168" i="4"/>
  <c r="AG169" i="4"/>
  <c r="Q170" i="4"/>
  <c r="AG171" i="4"/>
  <c r="Q180" i="4"/>
  <c r="AG180" i="4"/>
  <c r="AG181" i="4"/>
  <c r="Q182" i="4"/>
  <c r="AG183" i="4"/>
  <c r="Q192" i="4"/>
  <c r="AG193" i="4"/>
  <c r="Q194" i="4"/>
  <c r="AG195" i="4"/>
  <c r="Q204" i="4"/>
  <c r="AG205" i="4"/>
  <c r="Q206" i="4"/>
  <c r="AG207" i="4"/>
  <c r="U132" i="4"/>
  <c r="AI133" i="4"/>
  <c r="U144" i="4"/>
  <c r="AI145" i="4"/>
  <c r="W146" i="4"/>
  <c r="AI147" i="4"/>
  <c r="AI148" i="4"/>
  <c r="G148" i="4" s="1"/>
  <c r="U156" i="4"/>
  <c r="AI157" i="4"/>
  <c r="W158" i="4"/>
  <c r="AI159" i="4"/>
  <c r="AI160" i="4"/>
  <c r="G160" i="4" s="1"/>
  <c r="U168" i="4"/>
  <c r="AI168" i="4"/>
  <c r="AI169" i="4"/>
  <c r="W170" i="4"/>
  <c r="AI171" i="4"/>
  <c r="AI172" i="4"/>
  <c r="G172" i="4" s="1"/>
  <c r="U180" i="4"/>
  <c r="AI180" i="4"/>
  <c r="AI181" i="4"/>
  <c r="W182" i="4"/>
  <c r="AI183" i="4"/>
  <c r="AI184" i="4"/>
  <c r="G184" i="4" s="1"/>
  <c r="U192" i="4"/>
  <c r="AI192" i="4"/>
  <c r="AI193" i="4"/>
  <c r="W194" i="4"/>
  <c r="AI195" i="4"/>
  <c r="G195" i="4" s="1"/>
  <c r="AI196" i="4"/>
  <c r="G196" i="4" s="1"/>
  <c r="U204" i="4"/>
  <c r="AI204" i="4"/>
  <c r="AI205" i="4"/>
  <c r="W206" i="4"/>
  <c r="AI207" i="4"/>
  <c r="AI208" i="4"/>
  <c r="V144" i="4"/>
  <c r="X146" i="4"/>
  <c r="V156" i="4"/>
  <c r="X158" i="4"/>
  <c r="V168" i="4"/>
  <c r="X170" i="4"/>
  <c r="V180" i="4"/>
  <c r="X182" i="4"/>
  <c r="V192" i="4"/>
  <c r="X194" i="4"/>
  <c r="V204" i="4"/>
  <c r="X206" i="4"/>
  <c r="V133" i="4"/>
  <c r="W144" i="4"/>
  <c r="V145" i="4"/>
  <c r="Y146" i="4"/>
  <c r="O147" i="4"/>
  <c r="W156" i="4"/>
  <c r="V157" i="4"/>
  <c r="Y158" i="4"/>
  <c r="O159" i="4"/>
  <c r="W168" i="4"/>
  <c r="V169" i="4"/>
  <c r="Y170" i="4"/>
  <c r="O171" i="4"/>
  <c r="W180" i="4"/>
  <c r="V181" i="4"/>
  <c r="Y182" i="4"/>
  <c r="O183" i="4"/>
  <c r="V193" i="4"/>
  <c r="Y194" i="4"/>
  <c r="O195" i="4"/>
  <c r="W204" i="4"/>
  <c r="V205" i="4"/>
  <c r="Y206" i="4"/>
  <c r="O207" i="4"/>
  <c r="W133" i="4"/>
  <c r="X144" i="4"/>
  <c r="W145" i="4"/>
  <c r="Z146" i="4"/>
  <c r="P147" i="4"/>
  <c r="X156" i="4"/>
  <c r="W157" i="4"/>
  <c r="D157" i="4" s="1"/>
  <c r="Z158" i="4"/>
  <c r="P159" i="4"/>
  <c r="X168" i="4"/>
  <c r="E168" i="4" s="1"/>
  <c r="W169" i="4"/>
  <c r="D169" i="4" s="1"/>
  <c r="Z170" i="4"/>
  <c r="P171" i="4"/>
  <c r="X180" i="4"/>
  <c r="E180" i="4" s="1"/>
  <c r="W181" i="4"/>
  <c r="Z182" i="4"/>
  <c r="P183" i="4"/>
  <c r="X192" i="4"/>
  <c r="E192" i="4" s="1"/>
  <c r="W193" i="4"/>
  <c r="Z194" i="4"/>
  <c r="P195" i="4"/>
  <c r="X204" i="4"/>
  <c r="W205" i="4"/>
  <c r="D205" i="4" s="1"/>
  <c r="Z206" i="4"/>
  <c r="P207" i="4"/>
  <c r="X133" i="4"/>
  <c r="Y144" i="4"/>
  <c r="F144" i="4" s="1"/>
  <c r="X145" i="4"/>
  <c r="Y156" i="4"/>
  <c r="X157" i="4"/>
  <c r="Y168" i="4"/>
  <c r="F168" i="4" s="1"/>
  <c r="X169" i="4"/>
  <c r="Y180" i="4"/>
  <c r="X181" i="4"/>
  <c r="Y192" i="4"/>
  <c r="F192" i="4" s="1"/>
  <c r="X193" i="4"/>
  <c r="Y204" i="4"/>
  <c r="F204" i="4" s="1"/>
  <c r="X205" i="4"/>
  <c r="Y133" i="4"/>
  <c r="L144" i="4"/>
  <c r="Y145" i="4"/>
  <c r="AF146" i="4"/>
  <c r="P148" i="4"/>
  <c r="F148" i="4" s="1"/>
  <c r="L156" i="4"/>
  <c r="Y157" i="4"/>
  <c r="F157" i="4" s="1"/>
  <c r="AF158" i="4"/>
  <c r="P160" i="4"/>
  <c r="F160" i="4" s="1"/>
  <c r="L168" i="4"/>
  <c r="Y169" i="4"/>
  <c r="AF170" i="4"/>
  <c r="P172" i="4"/>
  <c r="F172" i="4" s="1"/>
  <c r="L180" i="4"/>
  <c r="Y181" i="4"/>
  <c r="AF182" i="4"/>
  <c r="P184" i="4"/>
  <c r="F184" i="4" s="1"/>
  <c r="L192" i="4"/>
  <c r="Y193" i="4"/>
  <c r="F193" i="4" s="1"/>
  <c r="AF194" i="4"/>
  <c r="P196" i="4"/>
  <c r="L204" i="4"/>
  <c r="Z204" i="4"/>
  <c r="Y205" i="4"/>
  <c r="F205" i="4" s="1"/>
  <c r="AF206" i="4"/>
  <c r="P208" i="4"/>
  <c r="F208" i="4" s="1"/>
  <c r="Z133" i="4"/>
  <c r="Z137" i="4"/>
  <c r="M144" i="4"/>
  <c r="Z145" i="4"/>
  <c r="AG146" i="4"/>
  <c r="X147" i="4"/>
  <c r="Z149" i="4"/>
  <c r="G149" i="4" s="1"/>
  <c r="M156" i="4"/>
  <c r="C156" i="4" s="1"/>
  <c r="Z157" i="4"/>
  <c r="AG158" i="4"/>
  <c r="X159" i="4"/>
  <c r="Z161" i="4"/>
  <c r="G161" i="4" s="1"/>
  <c r="M168" i="4"/>
  <c r="C168" i="4" s="1"/>
  <c r="Z169" i="4"/>
  <c r="AG170" i="4"/>
  <c r="X171" i="4"/>
  <c r="Z173" i="4"/>
  <c r="G173" i="4" s="1"/>
  <c r="M180" i="4"/>
  <c r="Z181" i="4"/>
  <c r="AG182" i="4"/>
  <c r="E182" i="4" s="1"/>
  <c r="X183" i="4"/>
  <c r="Z185" i="4"/>
  <c r="G185" i="4" s="1"/>
  <c r="M192" i="4"/>
  <c r="Z193" i="4"/>
  <c r="AG194" i="4"/>
  <c r="X195" i="4"/>
  <c r="Z197" i="4"/>
  <c r="M204" i="4"/>
  <c r="Z205" i="4"/>
  <c r="AG206" i="4"/>
  <c r="X207" i="4"/>
  <c r="Z209" i="4"/>
  <c r="G209" i="4" s="1"/>
  <c r="AD132" i="4"/>
  <c r="N134" i="4"/>
  <c r="N144" i="4"/>
  <c r="AD144" i="4"/>
  <c r="N146" i="4"/>
  <c r="AH146" i="4"/>
  <c r="Y147" i="4"/>
  <c r="N156" i="4"/>
  <c r="AD156" i="4"/>
  <c r="N158" i="4"/>
  <c r="D158" i="4" s="1"/>
  <c r="AH158" i="4"/>
  <c r="F158" i="4" s="1"/>
  <c r="Y159" i="4"/>
  <c r="N168" i="4"/>
  <c r="AD168" i="4"/>
  <c r="N170" i="4"/>
  <c r="AH170" i="4"/>
  <c r="Y171" i="4"/>
  <c r="N180" i="4"/>
  <c r="AD180" i="4"/>
  <c r="N182" i="4"/>
  <c r="AH182" i="4"/>
  <c r="Y183" i="4"/>
  <c r="N192" i="4"/>
  <c r="D192" i="4" s="1"/>
  <c r="AD192" i="4"/>
  <c r="N194" i="4"/>
  <c r="AH194" i="4"/>
  <c r="Y195" i="4"/>
  <c r="N204" i="4"/>
  <c r="AD204" i="4"/>
  <c r="N206" i="4"/>
  <c r="AH206" i="4"/>
  <c r="Y207" i="4"/>
  <c r="AE144" i="4"/>
  <c r="AE156" i="4"/>
  <c r="P121" i="3"/>
  <c r="Q147" i="3"/>
  <c r="G147" i="3" s="1"/>
  <c r="Q160" i="3"/>
  <c r="Z136" i="3"/>
  <c r="Q161" i="3"/>
  <c r="Z159" i="3"/>
  <c r="G159" i="3" s="1"/>
  <c r="Q171" i="3"/>
  <c r="Q195" i="3"/>
  <c r="Y160" i="3"/>
  <c r="W194" i="3"/>
  <c r="P133" i="3"/>
  <c r="Y148" i="3"/>
  <c r="G184" i="3"/>
  <c r="Z195" i="3"/>
  <c r="O122" i="3"/>
  <c r="M132" i="3"/>
  <c r="Y172" i="3"/>
  <c r="W170" i="3"/>
  <c r="Z183" i="3"/>
  <c r="G183" i="3" s="1"/>
  <c r="Y196" i="3"/>
  <c r="Y208" i="3"/>
  <c r="X147" i="3"/>
  <c r="Y184" i="3"/>
  <c r="X206" i="3"/>
  <c r="W206" i="3"/>
  <c r="W122" i="3"/>
  <c r="Z185" i="3"/>
  <c r="G185" i="3" s="1"/>
  <c r="P192" i="3"/>
  <c r="P204" i="3"/>
  <c r="O156" i="3"/>
  <c r="P180" i="3"/>
  <c r="O120" i="3"/>
  <c r="Z172" i="3"/>
  <c r="N181" i="3"/>
  <c r="Z208" i="3"/>
  <c r="Z123" i="3"/>
  <c r="P120" i="3"/>
  <c r="F120" i="3" s="1"/>
  <c r="O168" i="3"/>
  <c r="O192" i="3"/>
  <c r="O204" i="3"/>
  <c r="N37" i="3"/>
  <c r="O83" i="3"/>
  <c r="O38" i="3"/>
  <c r="W35" i="3"/>
  <c r="P37" i="3"/>
  <c r="P49" i="3"/>
  <c r="Y60" i="3"/>
  <c r="X60" i="3"/>
  <c r="P83" i="3"/>
  <c r="M95" i="3"/>
  <c r="X108" i="3"/>
  <c r="W49" i="3"/>
  <c r="Y50" i="3"/>
  <c r="W73" i="3"/>
  <c r="O95" i="3"/>
  <c r="M107" i="3"/>
  <c r="N95" i="3"/>
  <c r="Q39" i="3"/>
  <c r="M84" i="3"/>
  <c r="P95" i="3"/>
  <c r="N107" i="3"/>
  <c r="P51" i="3"/>
  <c r="B59" i="3"/>
  <c r="O85" i="3"/>
  <c r="O107" i="3"/>
  <c r="Z37" i="3"/>
  <c r="G37" i="3" s="1"/>
  <c r="Y36" i="3"/>
  <c r="Z35" i="3"/>
  <c r="L47" i="3"/>
  <c r="M59" i="3"/>
  <c r="L71" i="3"/>
  <c r="P85" i="3"/>
  <c r="O96" i="3"/>
  <c r="P108" i="3"/>
  <c r="P107" i="3"/>
  <c r="O109" i="3"/>
  <c r="N59" i="3"/>
  <c r="Z74" i="3"/>
  <c r="G74" i="3" s="1"/>
  <c r="X85" i="3"/>
  <c r="Z88" i="3"/>
  <c r="M96" i="3"/>
  <c r="X107" i="3"/>
  <c r="P109" i="3"/>
  <c r="Q51" i="3"/>
  <c r="Q47" i="3"/>
  <c r="N47" i="3"/>
  <c r="Q71" i="3"/>
  <c r="P71" i="3"/>
  <c r="Q96" i="3"/>
  <c r="Z99" i="3"/>
  <c r="N96" i="3"/>
  <c r="P110" i="3"/>
  <c r="W108" i="3"/>
  <c r="D108" i="3" s="1"/>
  <c r="Q48" i="3"/>
  <c r="P75" i="3"/>
  <c r="N97" i="3"/>
  <c r="Q35" i="3"/>
  <c r="Q49" i="3"/>
  <c r="W47" i="3"/>
  <c r="Q76" i="3"/>
  <c r="L83" i="3"/>
  <c r="O97" i="3"/>
  <c r="Q36" i="3"/>
  <c r="P36" i="3"/>
  <c r="O50" i="3"/>
  <c r="V48" i="3"/>
  <c r="P63" i="3"/>
  <c r="Z83" i="3"/>
  <c r="P87" i="3"/>
  <c r="Y99" i="3"/>
  <c r="P97" i="3"/>
  <c r="M108" i="3"/>
  <c r="Q110" i="3"/>
  <c r="G110" i="3" s="1"/>
  <c r="G58" i="3"/>
  <c r="Q46" i="3"/>
  <c r="Z46" i="3" s="1"/>
  <c r="AI46" i="3" s="1"/>
  <c r="E58" i="3"/>
  <c r="O46" i="3"/>
  <c r="X46" i="3" s="1"/>
  <c r="AG46" i="3" s="1"/>
  <c r="F58" i="3"/>
  <c r="P46" i="3"/>
  <c r="Y46" i="3" s="1"/>
  <c r="AH46" i="3" s="1"/>
  <c r="A63" i="3"/>
  <c r="K51" i="3"/>
  <c r="T51" i="3" s="1"/>
  <c r="AC51" i="3" s="1"/>
  <c r="B58" i="3"/>
  <c r="L46" i="3"/>
  <c r="U46" i="3" s="1"/>
  <c r="AD46" i="3" s="1"/>
  <c r="C58" i="3"/>
  <c r="M46" i="3"/>
  <c r="V46" i="3" s="1"/>
  <c r="AE46" i="3" s="1"/>
  <c r="D49" i="3"/>
  <c r="A38" i="3"/>
  <c r="A50" i="3" s="1"/>
  <c r="T38" i="3"/>
  <c r="AC38" i="3" s="1"/>
  <c r="P86" i="3"/>
  <c r="O86" i="3"/>
  <c r="X35" i="3"/>
  <c r="W36" i="3"/>
  <c r="K40" i="3"/>
  <c r="X47" i="3"/>
  <c r="W48" i="3"/>
  <c r="Z49" i="3"/>
  <c r="P50" i="3"/>
  <c r="AI62" i="3"/>
  <c r="AH62" i="3"/>
  <c r="AG62" i="3"/>
  <c r="Z59" i="3"/>
  <c r="Q64" i="3"/>
  <c r="Z76" i="3"/>
  <c r="Y71" i="3"/>
  <c r="X72" i="3"/>
  <c r="Q86" i="3"/>
  <c r="X97" i="3"/>
  <c r="V95" i="3"/>
  <c r="Z100" i="3"/>
  <c r="Y98" i="3"/>
  <c r="O146" i="3"/>
  <c r="N146" i="3"/>
  <c r="M144" i="3"/>
  <c r="Q146" i="3"/>
  <c r="P146" i="3"/>
  <c r="AE144" i="3"/>
  <c r="AD144" i="3"/>
  <c r="Z144" i="3"/>
  <c r="Y144" i="3"/>
  <c r="F144" i="3" s="1"/>
  <c r="X144" i="3"/>
  <c r="W144" i="3"/>
  <c r="V144" i="3"/>
  <c r="AG144" i="3"/>
  <c r="AI144" i="3"/>
  <c r="AH144" i="3"/>
  <c r="AF144" i="3"/>
  <c r="U144" i="3"/>
  <c r="X36" i="3"/>
  <c r="Q38" i="3"/>
  <c r="Q40" i="3"/>
  <c r="X48" i="3"/>
  <c r="Q50" i="3"/>
  <c r="Q52" i="3"/>
  <c r="AI63" i="3"/>
  <c r="AH63" i="3"/>
  <c r="X62" i="3"/>
  <c r="X74" i="3"/>
  <c r="Z71" i="3"/>
  <c r="Y72" i="3"/>
  <c r="X98" i="3"/>
  <c r="Z98" i="3"/>
  <c r="Y62" i="3"/>
  <c r="Q148" i="3"/>
  <c r="G148" i="3" s="1"/>
  <c r="P148" i="3"/>
  <c r="F148" i="3" s="1"/>
  <c r="O182" i="3"/>
  <c r="N182" i="3"/>
  <c r="Q182" i="3"/>
  <c r="P182" i="3"/>
  <c r="AE180" i="3"/>
  <c r="AD180" i="3"/>
  <c r="Z180" i="3"/>
  <c r="Y180" i="3"/>
  <c r="X180" i="3"/>
  <c r="E180" i="3" s="1"/>
  <c r="W180" i="3"/>
  <c r="V180" i="3"/>
  <c r="AG180" i="3"/>
  <c r="AI180" i="3"/>
  <c r="AH180" i="3"/>
  <c r="AF180" i="3"/>
  <c r="U180" i="3"/>
  <c r="M35" i="3"/>
  <c r="K37" i="3"/>
  <c r="AG37" i="3"/>
  <c r="X38" i="3"/>
  <c r="Z40" i="3"/>
  <c r="AG49" i="3"/>
  <c r="X50" i="3"/>
  <c r="Z52" i="3"/>
  <c r="Z62" i="3"/>
  <c r="AI64" i="3"/>
  <c r="Y75" i="3"/>
  <c r="Z85" i="3"/>
  <c r="G85" i="3" s="1"/>
  <c r="AI88" i="3"/>
  <c r="G88" i="3" s="1"/>
  <c r="Z111" i="3"/>
  <c r="M121" i="3"/>
  <c r="O35" i="3"/>
  <c r="M36" i="3"/>
  <c r="AE36" i="3"/>
  <c r="O37" i="3"/>
  <c r="Z38" i="3"/>
  <c r="Y39" i="3"/>
  <c r="AI40" i="3"/>
  <c r="M48" i="3"/>
  <c r="O49" i="3"/>
  <c r="Z50" i="3"/>
  <c r="Y51" i="3"/>
  <c r="AI52" i="3"/>
  <c r="AI59" i="3"/>
  <c r="AF61" i="3"/>
  <c r="AI87" i="3"/>
  <c r="AH87" i="3"/>
  <c r="AG85" i="3"/>
  <c r="E85" i="3" s="1"/>
  <c r="V83" i="3"/>
  <c r="Z109" i="3"/>
  <c r="G109" i="3" s="1"/>
  <c r="P136" i="3"/>
  <c r="Q136" i="3"/>
  <c r="G136" i="3" s="1"/>
  <c r="AI134" i="3"/>
  <c r="AH134" i="3"/>
  <c r="AF134" i="3"/>
  <c r="Z134" i="3"/>
  <c r="AG134" i="3"/>
  <c r="Y134" i="3"/>
  <c r="F134" i="3" s="1"/>
  <c r="X134" i="3"/>
  <c r="V132" i="3"/>
  <c r="Y48" i="3"/>
  <c r="W84" i="3"/>
  <c r="V84" i="3"/>
  <c r="AI84" i="3"/>
  <c r="AH84" i="3"/>
  <c r="AG84" i="3"/>
  <c r="Z84" i="3"/>
  <c r="A35" i="3"/>
  <c r="A47" i="3" s="1"/>
  <c r="P35" i="3"/>
  <c r="AF35" i="3"/>
  <c r="D35" i="3" s="1"/>
  <c r="AF36" i="3"/>
  <c r="Z39" i="3"/>
  <c r="P47" i="3"/>
  <c r="AF47" i="3"/>
  <c r="AF48" i="3"/>
  <c r="Z51" i="3"/>
  <c r="AG61" i="3"/>
  <c r="E61" i="3" s="1"/>
  <c r="Y83" i="3"/>
  <c r="X84" i="3"/>
  <c r="Z107" i="3"/>
  <c r="L120" i="3"/>
  <c r="O121" i="3"/>
  <c r="Q121" i="3"/>
  <c r="G160" i="3"/>
  <c r="AH49" i="3"/>
  <c r="Q135" i="3"/>
  <c r="P135" i="3"/>
  <c r="AE133" i="3"/>
  <c r="Y133" i="3"/>
  <c r="X133" i="3"/>
  <c r="W133" i="3"/>
  <c r="AG133" i="3"/>
  <c r="AI133" i="3"/>
  <c r="AH133" i="3"/>
  <c r="AF133" i="3"/>
  <c r="Z133" i="3"/>
  <c r="V133" i="3"/>
  <c r="AG35" i="3"/>
  <c r="O36" i="3"/>
  <c r="AG36" i="3"/>
  <c r="AG38" i="3"/>
  <c r="AG47" i="3"/>
  <c r="O48" i="3"/>
  <c r="AG48" i="3"/>
  <c r="AG50" i="3"/>
  <c r="Q73" i="3"/>
  <c r="X71" i="3"/>
  <c r="X86" i="3"/>
  <c r="Y84" i="3"/>
  <c r="X95" i="3"/>
  <c r="AH97" i="3"/>
  <c r="AI111" i="3"/>
  <c r="AH111" i="3"/>
  <c r="F111" i="3" s="1"/>
  <c r="AG110" i="3"/>
  <c r="AG109" i="3"/>
  <c r="N122" i="3"/>
  <c r="Q122" i="3"/>
  <c r="AD120" i="3"/>
  <c r="Z120" i="3"/>
  <c r="Y120" i="3"/>
  <c r="X120" i="3"/>
  <c r="W120" i="3"/>
  <c r="AG120" i="3"/>
  <c r="Y136" i="3"/>
  <c r="U132" i="3"/>
  <c r="G196" i="3"/>
  <c r="N84" i="3"/>
  <c r="D34" i="3"/>
  <c r="D46" i="3" s="1"/>
  <c r="AH35" i="3"/>
  <c r="AH36" i="3"/>
  <c r="F36" i="3" s="1"/>
  <c r="AH38" i="3"/>
  <c r="AH39" i="3"/>
  <c r="AH47" i="3"/>
  <c r="P48" i="3"/>
  <c r="AH48" i="3"/>
  <c r="AH50" i="3"/>
  <c r="AH51" i="3"/>
  <c r="Q60" i="3"/>
  <c r="P60" i="3"/>
  <c r="O60" i="3"/>
  <c r="P74" i="3"/>
  <c r="O74" i="3"/>
  <c r="W72" i="3"/>
  <c r="V72" i="3"/>
  <c r="C72" i="3" s="1"/>
  <c r="AI72" i="3"/>
  <c r="AH72" i="3"/>
  <c r="AG72" i="3"/>
  <c r="Z72" i="3"/>
  <c r="G72" i="3" s="1"/>
  <c r="N71" i="3"/>
  <c r="N73" i="3"/>
  <c r="Y74" i="3"/>
  <c r="AD83" i="3"/>
  <c r="AH85" i="3"/>
  <c r="P98" i="3"/>
  <c r="O98" i="3"/>
  <c r="W96" i="3"/>
  <c r="V96" i="3"/>
  <c r="AI96" i="3"/>
  <c r="AH96" i="3"/>
  <c r="AG96" i="3"/>
  <c r="E96" i="3" s="1"/>
  <c r="Z96" i="3"/>
  <c r="Y96" i="3"/>
  <c r="X109" i="3"/>
  <c r="E109" i="3" s="1"/>
  <c r="V107" i="3"/>
  <c r="C107" i="3" s="1"/>
  <c r="Z112" i="3"/>
  <c r="G112" i="3" s="1"/>
  <c r="Y110" i="3"/>
  <c r="F110" i="3" s="1"/>
  <c r="Q123" i="3"/>
  <c r="G123" i="3" s="1"/>
  <c r="P123" i="3"/>
  <c r="O123" i="3"/>
  <c r="E123" i="3" s="1"/>
  <c r="Z121" i="3"/>
  <c r="Y121" i="3"/>
  <c r="X121" i="3"/>
  <c r="W121" i="3"/>
  <c r="V121" i="3"/>
  <c r="AG121" i="3"/>
  <c r="U120" i="3"/>
  <c r="AE121" i="3"/>
  <c r="AI137" i="3"/>
  <c r="Z137" i="3"/>
  <c r="AH132" i="3"/>
  <c r="AH136" i="3"/>
  <c r="N85" i="3"/>
  <c r="AH37" i="3"/>
  <c r="U35" i="3"/>
  <c r="B35" i="3" s="1"/>
  <c r="AI35" i="3"/>
  <c r="G35" i="3" s="1"/>
  <c r="AI36" i="3"/>
  <c r="G36" i="3" s="1"/>
  <c r="W37" i="3"/>
  <c r="U47" i="3"/>
  <c r="B47" i="3" s="1"/>
  <c r="AI47" i="3"/>
  <c r="G47" i="3" s="1"/>
  <c r="AI48" i="3"/>
  <c r="Q61" i="3"/>
  <c r="X59" i="3"/>
  <c r="E59" i="3" s="1"/>
  <c r="AH59" i="3"/>
  <c r="AG59" i="3"/>
  <c r="V59" i="3"/>
  <c r="Y63" i="3"/>
  <c r="Z73" i="3"/>
  <c r="AI76" i="3"/>
  <c r="G76" i="3" s="1"/>
  <c r="AE84" i="3"/>
  <c r="C84" i="3" s="1"/>
  <c r="Y87" i="3"/>
  <c r="F87" i="3" s="1"/>
  <c r="Z97" i="3"/>
  <c r="Y95" i="3"/>
  <c r="X110" i="3"/>
  <c r="AF121" i="3"/>
  <c r="W132" i="3"/>
  <c r="X135" i="3"/>
  <c r="Y38" i="3"/>
  <c r="V35" i="3"/>
  <c r="A36" i="3"/>
  <c r="A48" i="3" s="1"/>
  <c r="X37" i="3"/>
  <c r="V47" i="3"/>
  <c r="C47" i="3" s="1"/>
  <c r="X49" i="3"/>
  <c r="P62" i="3"/>
  <c r="O62" i="3"/>
  <c r="W60" i="3"/>
  <c r="D60" i="3" s="1"/>
  <c r="V60" i="3"/>
  <c r="AI60" i="3"/>
  <c r="AH60" i="3"/>
  <c r="AG60" i="3"/>
  <c r="W59" i="3"/>
  <c r="Z63" i="3"/>
  <c r="AH74" i="3"/>
  <c r="N72" i="3"/>
  <c r="AF84" i="3"/>
  <c r="Z87" i="3"/>
  <c r="G87" i="3" s="1"/>
  <c r="AH98" i="3"/>
  <c r="AE96" i="3"/>
  <c r="Q98" i="3"/>
  <c r="Y123" i="3"/>
  <c r="AH121" i="3"/>
  <c r="N133" i="3"/>
  <c r="O144" i="3"/>
  <c r="Q63" i="3"/>
  <c r="Z61" i="3"/>
  <c r="Y61" i="3"/>
  <c r="F61" i="3" s="1"/>
  <c r="W61" i="3"/>
  <c r="Y59" i="3"/>
  <c r="M60" i="3"/>
  <c r="Q62" i="3"/>
  <c r="G62" i="3" s="1"/>
  <c r="AI75" i="3"/>
  <c r="G75" i="3" s="1"/>
  <c r="AH75" i="3"/>
  <c r="AG73" i="3"/>
  <c r="V71" i="3"/>
  <c r="X73" i="3"/>
  <c r="E73" i="3" s="1"/>
  <c r="Q83" i="3"/>
  <c r="AI99" i="3"/>
  <c r="AH99" i="3"/>
  <c r="F99" i="3" s="1"/>
  <c r="AG98" i="3"/>
  <c r="AG97" i="3"/>
  <c r="AD95" i="3"/>
  <c r="AF96" i="3"/>
  <c r="AI100" i="3"/>
  <c r="Z124" i="3"/>
  <c r="G124" i="3" s="1"/>
  <c r="AF120" i="3"/>
  <c r="AI121" i="3"/>
  <c r="M71" i="3"/>
  <c r="M83" i="3"/>
  <c r="Q99" i="3"/>
  <c r="Z108" i="3"/>
  <c r="G108" i="3" s="1"/>
  <c r="Q111" i="3"/>
  <c r="Q120" i="3"/>
  <c r="Z135" i="3"/>
  <c r="M145" i="3"/>
  <c r="O145" i="3"/>
  <c r="P145" i="3"/>
  <c r="M181" i="3"/>
  <c r="O181" i="3"/>
  <c r="P181" i="3"/>
  <c r="AG71" i="3"/>
  <c r="O72" i="3"/>
  <c r="E72" i="3" s="1"/>
  <c r="AG74" i="3"/>
  <c r="AG83" i="3"/>
  <c r="O84" i="3"/>
  <c r="AG86" i="3"/>
  <c r="AG95" i="3"/>
  <c r="AG107" i="3"/>
  <c r="AG108" i="3"/>
  <c r="E108" i="3" s="1"/>
  <c r="Y122" i="3"/>
  <c r="F122" i="3" s="1"/>
  <c r="Z125" i="3"/>
  <c r="M169" i="3"/>
  <c r="O169" i="3"/>
  <c r="P169" i="3"/>
  <c r="M205" i="3"/>
  <c r="O205" i="3"/>
  <c r="P205" i="3"/>
  <c r="AH71" i="3"/>
  <c r="F71" i="3" s="1"/>
  <c r="AH83" i="3"/>
  <c r="P84" i="3"/>
  <c r="AH86" i="3"/>
  <c r="AH95" i="3"/>
  <c r="AH107" i="3"/>
  <c r="AH108" i="3"/>
  <c r="Q125" i="3"/>
  <c r="Z122" i="3"/>
  <c r="P124" i="3"/>
  <c r="O170" i="3"/>
  <c r="N170" i="3"/>
  <c r="Q170" i="3"/>
  <c r="AE168" i="3"/>
  <c r="AD168" i="3"/>
  <c r="Z168" i="3"/>
  <c r="Y168" i="3"/>
  <c r="F168" i="3" s="1"/>
  <c r="X168" i="3"/>
  <c r="W168" i="3"/>
  <c r="V168" i="3"/>
  <c r="AG168" i="3"/>
  <c r="Q169" i="3"/>
  <c r="AH192" i="3"/>
  <c r="O206" i="3"/>
  <c r="N206" i="3"/>
  <c r="Q206" i="3"/>
  <c r="AE204" i="3"/>
  <c r="AD204" i="3"/>
  <c r="Z204" i="3"/>
  <c r="Y204" i="3"/>
  <c r="F204" i="3" s="1"/>
  <c r="X204" i="3"/>
  <c r="W204" i="3"/>
  <c r="V204" i="3"/>
  <c r="AG204" i="3"/>
  <c r="Q205" i="3"/>
  <c r="U71" i="3"/>
  <c r="B71" i="3" s="1"/>
  <c r="AI71" i="3"/>
  <c r="U83" i="3"/>
  <c r="AI83" i="3"/>
  <c r="W85" i="3"/>
  <c r="U95" i="3"/>
  <c r="AI95" i="3"/>
  <c r="W97" i="3"/>
  <c r="U107" i="3"/>
  <c r="B107" i="3" s="1"/>
  <c r="AI107" i="3"/>
  <c r="G107" i="3" s="1"/>
  <c r="AI108" i="3"/>
  <c r="W109" i="3"/>
  <c r="D109" i="3" s="1"/>
  <c r="O132" i="3"/>
  <c r="N132" i="3"/>
  <c r="L132" i="3"/>
  <c r="Q132" i="3"/>
  <c r="G172" i="3"/>
  <c r="G208" i="3"/>
  <c r="W71" i="3"/>
  <c r="Y73" i="3"/>
  <c r="F73" i="3" s="1"/>
  <c r="W83" i="3"/>
  <c r="D83" i="3" s="1"/>
  <c r="Y85" i="3"/>
  <c r="W95" i="3"/>
  <c r="D95" i="3" s="1"/>
  <c r="Y97" i="3"/>
  <c r="W107" i="3"/>
  <c r="D107" i="3" s="1"/>
  <c r="V108" i="3"/>
  <c r="C108" i="3" s="1"/>
  <c r="Y109" i="3"/>
  <c r="O110" i="3"/>
  <c r="M120" i="3"/>
  <c r="C120" i="3" s="1"/>
  <c r="AG122" i="3"/>
  <c r="E122" i="3" s="1"/>
  <c r="Y124" i="3"/>
  <c r="M133" i="3"/>
  <c r="O133" i="3"/>
  <c r="E133" i="3" s="1"/>
  <c r="M157" i="3"/>
  <c r="O157" i="3"/>
  <c r="P157" i="3"/>
  <c r="G173" i="3"/>
  <c r="Z171" i="3"/>
  <c r="G171" i="3" s="1"/>
  <c r="M193" i="3"/>
  <c r="O193" i="3"/>
  <c r="P193" i="3"/>
  <c r="Z207" i="3"/>
  <c r="G207" i="3" s="1"/>
  <c r="O134" i="3"/>
  <c r="N134" i="3"/>
  <c r="D134" i="3" s="1"/>
  <c r="Q134" i="3"/>
  <c r="G134" i="3" s="1"/>
  <c r="AE132" i="3"/>
  <c r="AD132" i="3"/>
  <c r="Z132" i="3"/>
  <c r="Y132" i="3"/>
  <c r="F132" i="3" s="1"/>
  <c r="X132" i="3"/>
  <c r="AG132" i="3"/>
  <c r="AI132" i="3"/>
  <c r="O158" i="3"/>
  <c r="N158" i="3"/>
  <c r="Q158" i="3"/>
  <c r="AE156" i="3"/>
  <c r="AD156" i="3"/>
  <c r="Z156" i="3"/>
  <c r="Y156" i="3"/>
  <c r="F156" i="3" s="1"/>
  <c r="X156" i="3"/>
  <c r="W156" i="3"/>
  <c r="V156" i="3"/>
  <c r="AG156" i="3"/>
  <c r="Q157" i="3"/>
  <c r="P170" i="3"/>
  <c r="O194" i="3"/>
  <c r="N194" i="3"/>
  <c r="Q194" i="3"/>
  <c r="AE192" i="3"/>
  <c r="AD192" i="3"/>
  <c r="Z192" i="3"/>
  <c r="Y192" i="3"/>
  <c r="F192" i="3" s="1"/>
  <c r="X192" i="3"/>
  <c r="W192" i="3"/>
  <c r="V192" i="3"/>
  <c r="AG192" i="3"/>
  <c r="Q193" i="3"/>
  <c r="P206" i="3"/>
  <c r="AG135" i="3"/>
  <c r="Q144" i="3"/>
  <c r="G144" i="3" s="1"/>
  <c r="AG145" i="3"/>
  <c r="Q156" i="3"/>
  <c r="AG157" i="3"/>
  <c r="Q168" i="3"/>
  <c r="AG169" i="3"/>
  <c r="Q180" i="3"/>
  <c r="G180" i="3" s="1"/>
  <c r="AG181" i="3"/>
  <c r="Q192" i="3"/>
  <c r="AG193" i="3"/>
  <c r="Q204" i="3"/>
  <c r="X146" i="3"/>
  <c r="X158" i="3"/>
  <c r="X170" i="3"/>
  <c r="X182" i="3"/>
  <c r="X194" i="3"/>
  <c r="V145" i="3"/>
  <c r="Y146" i="3"/>
  <c r="O147" i="3"/>
  <c r="E147" i="3" s="1"/>
  <c r="V157" i="3"/>
  <c r="Y158" i="3"/>
  <c r="O159" i="3"/>
  <c r="V169" i="3"/>
  <c r="Y170" i="3"/>
  <c r="O171" i="3"/>
  <c r="E171" i="3" s="1"/>
  <c r="V181" i="3"/>
  <c r="Y182" i="3"/>
  <c r="O183" i="3"/>
  <c r="E183" i="3" s="1"/>
  <c r="V193" i="3"/>
  <c r="Y194" i="3"/>
  <c r="O195" i="3"/>
  <c r="E195" i="3" s="1"/>
  <c r="V205" i="3"/>
  <c r="Y206" i="3"/>
  <c r="O207" i="3"/>
  <c r="W145" i="3"/>
  <c r="D145" i="3" s="1"/>
  <c r="Z146" i="3"/>
  <c r="P147" i="3"/>
  <c r="W157" i="3"/>
  <c r="D157" i="3" s="1"/>
  <c r="Z158" i="3"/>
  <c r="P159" i="3"/>
  <c r="W169" i="3"/>
  <c r="D169" i="3" s="1"/>
  <c r="Z170" i="3"/>
  <c r="P171" i="3"/>
  <c r="W181" i="3"/>
  <c r="Z182" i="3"/>
  <c r="P183" i="3"/>
  <c r="W193" i="3"/>
  <c r="D193" i="3" s="1"/>
  <c r="Z194" i="3"/>
  <c r="P195" i="3"/>
  <c r="W205" i="3"/>
  <c r="D205" i="3" s="1"/>
  <c r="Z206" i="3"/>
  <c r="P207" i="3"/>
  <c r="X145" i="3"/>
  <c r="X157" i="3"/>
  <c r="X169" i="3"/>
  <c r="X181" i="3"/>
  <c r="X193" i="3"/>
  <c r="X205" i="3"/>
  <c r="L144" i="3"/>
  <c r="Y145" i="3"/>
  <c r="AF146" i="3"/>
  <c r="L156" i="3"/>
  <c r="Y157" i="3"/>
  <c r="AF158" i="3"/>
  <c r="P160" i="3"/>
  <c r="F160" i="3" s="1"/>
  <c r="L168" i="3"/>
  <c r="B168" i="3" s="1"/>
  <c r="Y169" i="3"/>
  <c r="AF170" i="3"/>
  <c r="P172" i="3"/>
  <c r="F172" i="3" s="1"/>
  <c r="L180" i="3"/>
  <c r="Y181" i="3"/>
  <c r="AF182" i="3"/>
  <c r="P184" i="3"/>
  <c r="F184" i="3" s="1"/>
  <c r="L192" i="3"/>
  <c r="B192" i="3" s="1"/>
  <c r="Y193" i="3"/>
  <c r="AF194" i="3"/>
  <c r="P196" i="3"/>
  <c r="F196" i="3" s="1"/>
  <c r="L204" i="3"/>
  <c r="B204" i="3" s="1"/>
  <c r="Y205" i="3"/>
  <c r="AF206" i="3"/>
  <c r="P208" i="3"/>
  <c r="F208" i="3" s="1"/>
  <c r="Z145" i="3"/>
  <c r="G145" i="3" s="1"/>
  <c r="AG146" i="3"/>
  <c r="Z149" i="3"/>
  <c r="G149" i="3" s="1"/>
  <c r="M156" i="3"/>
  <c r="C156" i="3" s="1"/>
  <c r="Z157" i="3"/>
  <c r="AG158" i="3"/>
  <c r="Z161" i="3"/>
  <c r="G161" i="3" s="1"/>
  <c r="M168" i="3"/>
  <c r="Z169" i="3"/>
  <c r="AG170" i="3"/>
  <c r="M180" i="3"/>
  <c r="Z181" i="3"/>
  <c r="G181" i="3" s="1"/>
  <c r="AG182" i="3"/>
  <c r="M192" i="3"/>
  <c r="Z193" i="3"/>
  <c r="AG194" i="3"/>
  <c r="Z197" i="3"/>
  <c r="G197" i="3" s="1"/>
  <c r="M204" i="3"/>
  <c r="Z205" i="3"/>
  <c r="AG206" i="3"/>
  <c r="X207" i="3"/>
  <c r="Z209" i="3"/>
  <c r="G209" i="3" s="1"/>
  <c r="Y135" i="3"/>
  <c r="N144" i="3"/>
  <c r="D144" i="3" s="1"/>
  <c r="AH146" i="3"/>
  <c r="Y147" i="3"/>
  <c r="N156" i="3"/>
  <c r="AH158" i="3"/>
  <c r="F158" i="3" s="1"/>
  <c r="Y159" i="3"/>
  <c r="N168" i="3"/>
  <c r="AH170" i="3"/>
  <c r="Y171" i="3"/>
  <c r="N180" i="3"/>
  <c r="D180" i="3" s="1"/>
  <c r="AH182" i="3"/>
  <c r="Y183" i="3"/>
  <c r="N192" i="3"/>
  <c r="AH194" i="3"/>
  <c r="Y195" i="3"/>
  <c r="N204" i="3"/>
  <c r="D204" i="3" s="1"/>
  <c r="AH206" i="3"/>
  <c r="Y207" i="3"/>
  <c r="D169" i="2"/>
  <c r="P121" i="2"/>
  <c r="M181" i="2"/>
  <c r="M205" i="2"/>
  <c r="Z173" i="2"/>
  <c r="O182" i="2"/>
  <c r="Z197" i="2"/>
  <c r="O206" i="2"/>
  <c r="M168" i="2"/>
  <c r="M192" i="2"/>
  <c r="N133" i="2"/>
  <c r="W144" i="2"/>
  <c r="Q159" i="2"/>
  <c r="Z194" i="2"/>
  <c r="W204" i="2"/>
  <c r="X132" i="2"/>
  <c r="Y148" i="2"/>
  <c r="F148" i="2" s="1"/>
  <c r="O168" i="2"/>
  <c r="Y184" i="2"/>
  <c r="O192" i="2"/>
  <c r="Y208" i="2"/>
  <c r="Y136" i="2"/>
  <c r="F136" i="2" s="1"/>
  <c r="P157" i="2"/>
  <c r="M169" i="2"/>
  <c r="M193" i="2"/>
  <c r="Y160" i="2"/>
  <c r="Z124" i="2"/>
  <c r="Z136" i="2"/>
  <c r="M144" i="2"/>
  <c r="Q171" i="2"/>
  <c r="M180" i="2"/>
  <c r="Q195" i="2"/>
  <c r="N205" i="2"/>
  <c r="Y124" i="2"/>
  <c r="P144" i="2"/>
  <c r="Q172" i="2"/>
  <c r="Q196" i="2"/>
  <c r="Z148" i="2"/>
  <c r="Q148" i="2"/>
  <c r="Q173" i="2"/>
  <c r="G173" i="2" s="1"/>
  <c r="N181" i="2"/>
  <c r="D181" i="2" s="1"/>
  <c r="Q197" i="2"/>
  <c r="Z208" i="2"/>
  <c r="M71" i="2"/>
  <c r="O97" i="2"/>
  <c r="P97" i="2"/>
  <c r="Q83" i="2"/>
  <c r="Q84" i="2"/>
  <c r="Q35" i="2"/>
  <c r="Q85" i="2"/>
  <c r="Y36" i="2"/>
  <c r="P87" i="2"/>
  <c r="Z75" i="2"/>
  <c r="O50" i="2"/>
  <c r="W71" i="2"/>
  <c r="Q100" i="2"/>
  <c r="Y110" i="2"/>
  <c r="W95" i="2"/>
  <c r="O95" i="2"/>
  <c r="N97" i="2"/>
  <c r="O36" i="2"/>
  <c r="P62" i="2"/>
  <c r="L71" i="2"/>
  <c r="Q87" i="2"/>
  <c r="P95" i="2"/>
  <c r="Q109" i="2"/>
  <c r="Q64" i="2"/>
  <c r="Q73" i="2"/>
  <c r="N73" i="2"/>
  <c r="Z109" i="2"/>
  <c r="M83" i="2"/>
  <c r="Q48" i="2"/>
  <c r="W35" i="2"/>
  <c r="Z39" i="2"/>
  <c r="Z71" i="2"/>
  <c r="Z74" i="2"/>
  <c r="W83" i="2"/>
  <c r="Z83" i="2"/>
  <c r="Z98" i="2"/>
  <c r="Z110" i="2"/>
  <c r="G110" i="2" s="1"/>
  <c r="Z96" i="2"/>
  <c r="N47" i="2"/>
  <c r="O71" i="2"/>
  <c r="P83" i="2"/>
  <c r="Y87" i="2"/>
  <c r="Y99" i="2"/>
  <c r="Y107" i="2"/>
  <c r="Y98" i="2"/>
  <c r="Z108" i="2"/>
  <c r="P111" i="2"/>
  <c r="Q36" i="2"/>
  <c r="O109" i="2"/>
  <c r="Q50" i="2"/>
  <c r="Z48" i="2"/>
  <c r="P109" i="2"/>
  <c r="V48" i="2"/>
  <c r="X60" i="2"/>
  <c r="X83" i="2"/>
  <c r="Q96" i="2"/>
  <c r="Q52" i="2"/>
  <c r="Y50" i="2"/>
  <c r="P74" i="2"/>
  <c r="Z84" i="2"/>
  <c r="P85" i="2"/>
  <c r="Q107" i="2"/>
  <c r="U35" i="2"/>
  <c r="Z51" i="2"/>
  <c r="Q98" i="2"/>
  <c r="X96" i="2"/>
  <c r="N108" i="2"/>
  <c r="Q39" i="2"/>
  <c r="G39" i="2" s="1"/>
  <c r="Z36" i="2"/>
  <c r="N59" i="2"/>
  <c r="P73" i="2"/>
  <c r="Q99" i="2"/>
  <c r="G99" i="2" s="1"/>
  <c r="Z97" i="2"/>
  <c r="G97" i="2" s="1"/>
  <c r="Q40" i="2"/>
  <c r="Q110" i="2"/>
  <c r="O108" i="2"/>
  <c r="N46" i="2"/>
  <c r="W46" i="2" s="1"/>
  <c r="AF46" i="2" s="1"/>
  <c r="D58" i="2"/>
  <c r="O46" i="2"/>
  <c r="X46" i="2" s="1"/>
  <c r="AG46" i="2" s="1"/>
  <c r="E58" i="2"/>
  <c r="Q46" i="2"/>
  <c r="Z46" i="2" s="1"/>
  <c r="AI46" i="2" s="1"/>
  <c r="G58" i="2"/>
  <c r="Z61" i="2"/>
  <c r="W61" i="2"/>
  <c r="D61" i="2" s="1"/>
  <c r="Y61" i="2"/>
  <c r="X61" i="2"/>
  <c r="AH61" i="2"/>
  <c r="V60" i="2"/>
  <c r="AG61" i="2"/>
  <c r="AF61" i="2"/>
  <c r="Z35" i="2"/>
  <c r="Q86" i="2"/>
  <c r="P86" i="2"/>
  <c r="O86" i="2"/>
  <c r="N85" i="2"/>
  <c r="L47" i="2"/>
  <c r="O48" i="2"/>
  <c r="N48" i="2"/>
  <c r="M48" i="2"/>
  <c r="P46" i="2"/>
  <c r="Y46" i="2" s="1"/>
  <c r="AH46" i="2" s="1"/>
  <c r="F58" i="2"/>
  <c r="P63" i="2"/>
  <c r="Q63" i="2"/>
  <c r="N35" i="2"/>
  <c r="Q61" i="2"/>
  <c r="P61" i="2"/>
  <c r="O61" i="2"/>
  <c r="X59" i="2"/>
  <c r="AI59" i="2"/>
  <c r="AE59" i="2"/>
  <c r="AD59" i="2"/>
  <c r="Z59" i="2"/>
  <c r="Y59" i="2"/>
  <c r="V59" i="2"/>
  <c r="AH59" i="2"/>
  <c r="AG59" i="2"/>
  <c r="AF59" i="2"/>
  <c r="AH36" i="2"/>
  <c r="N49" i="2"/>
  <c r="Q49" i="2"/>
  <c r="P49" i="2"/>
  <c r="O49" i="2"/>
  <c r="AD47" i="2"/>
  <c r="Y47" i="2"/>
  <c r="X47" i="2"/>
  <c r="V47" i="2"/>
  <c r="AG47" i="2"/>
  <c r="AF47" i="2"/>
  <c r="Z47" i="2"/>
  <c r="AE47" i="2"/>
  <c r="P48" i="2"/>
  <c r="K47" i="2"/>
  <c r="T47" i="2" s="1"/>
  <c r="AC47" i="2" s="1"/>
  <c r="A59" i="2"/>
  <c r="U59" i="2"/>
  <c r="K62" i="2"/>
  <c r="T62" i="2" s="1"/>
  <c r="AC62" i="2" s="1"/>
  <c r="A74" i="2"/>
  <c r="Q75" i="2"/>
  <c r="P75" i="2"/>
  <c r="O73" i="2"/>
  <c r="Z73" i="2"/>
  <c r="W73" i="2"/>
  <c r="X73" i="2"/>
  <c r="AE72" i="2"/>
  <c r="V71" i="2"/>
  <c r="AI73" i="2"/>
  <c r="AF73" i="2"/>
  <c r="AE71" i="2"/>
  <c r="Y73" i="2"/>
  <c r="AH73" i="2"/>
  <c r="N37" i="2"/>
  <c r="Q37" i="2"/>
  <c r="P37" i="2"/>
  <c r="O37" i="2"/>
  <c r="T36" i="2"/>
  <c r="AC36" i="2" s="1"/>
  <c r="A36" i="2"/>
  <c r="A48" i="2" s="1"/>
  <c r="Y38" i="2"/>
  <c r="W59" i="2"/>
  <c r="AD35" i="2"/>
  <c r="Y35" i="2"/>
  <c r="X35" i="2"/>
  <c r="V35" i="2"/>
  <c r="AG35" i="2"/>
  <c r="AF35" i="2"/>
  <c r="AE35" i="2"/>
  <c r="AI61" i="2"/>
  <c r="AI122" i="2"/>
  <c r="AH122" i="2"/>
  <c r="AG122" i="2"/>
  <c r="AF122" i="2"/>
  <c r="Z122" i="2"/>
  <c r="X122" i="2"/>
  <c r="W122" i="2"/>
  <c r="A61" i="2"/>
  <c r="K49" i="2"/>
  <c r="T49" i="2" s="1"/>
  <c r="AC49" i="2" s="1"/>
  <c r="T37" i="2"/>
  <c r="AC37" i="2" s="1"/>
  <c r="P39" i="2"/>
  <c r="W37" i="2"/>
  <c r="Z52" i="2"/>
  <c r="Y48" i="2"/>
  <c r="AI52" i="2"/>
  <c r="T39" i="2"/>
  <c r="AC39" i="2" s="1"/>
  <c r="A39" i="2"/>
  <c r="A51" i="2" s="1"/>
  <c r="Y37" i="2"/>
  <c r="X84" i="2"/>
  <c r="W84" i="2"/>
  <c r="V84" i="2"/>
  <c r="AI84" i="2"/>
  <c r="AH84" i="2"/>
  <c r="AG84" i="2"/>
  <c r="AF84" i="2"/>
  <c r="AE84" i="2"/>
  <c r="Y84" i="2"/>
  <c r="AD83" i="2"/>
  <c r="Z40" i="2"/>
  <c r="AI40" i="2"/>
  <c r="P36" i="2"/>
  <c r="F36" i="2" s="1"/>
  <c r="U47" i="2"/>
  <c r="AI35" i="2"/>
  <c r="T40" i="2"/>
  <c r="AC40" i="2" s="1"/>
  <c r="W47" i="2"/>
  <c r="A64" i="2"/>
  <c r="AH49" i="2"/>
  <c r="AG49" i="2"/>
  <c r="Z49" i="2"/>
  <c r="X49" i="2"/>
  <c r="AF49" i="2"/>
  <c r="AI49" i="2"/>
  <c r="AH35" i="2"/>
  <c r="P124" i="2"/>
  <c r="Q124" i="2"/>
  <c r="AH37" i="2"/>
  <c r="AG37" i="2"/>
  <c r="Z37" i="2"/>
  <c r="X37" i="2"/>
  <c r="AI37" i="2"/>
  <c r="W49" i="2"/>
  <c r="L46" i="2"/>
  <c r="U46" i="2" s="1"/>
  <c r="AD46" i="2" s="1"/>
  <c r="B58" i="2"/>
  <c r="V36" i="2"/>
  <c r="AH47" i="2"/>
  <c r="Y49" i="2"/>
  <c r="V72" i="2"/>
  <c r="Q38" i="2"/>
  <c r="P38" i="2"/>
  <c r="Q51" i="2"/>
  <c r="P51" i="2"/>
  <c r="M46" i="2"/>
  <c r="V46" i="2" s="1"/>
  <c r="AE46" i="2" s="1"/>
  <c r="C58" i="2"/>
  <c r="O38" i="2"/>
  <c r="Q60" i="2"/>
  <c r="O60" i="2"/>
  <c r="N60" i="2"/>
  <c r="M60" i="2"/>
  <c r="L59" i="2"/>
  <c r="P60" i="2"/>
  <c r="F60" i="2" s="1"/>
  <c r="O35" i="2"/>
  <c r="M36" i="2"/>
  <c r="AE36" i="2"/>
  <c r="Z38" i="2"/>
  <c r="Y39" i="2"/>
  <c r="O47" i="2"/>
  <c r="E47" i="2" s="1"/>
  <c r="AE48" i="2"/>
  <c r="Z50" i="2"/>
  <c r="Y51" i="2"/>
  <c r="O59" i="2"/>
  <c r="Y62" i="2"/>
  <c r="F62" i="2" s="1"/>
  <c r="Z63" i="2"/>
  <c r="Q72" i="2"/>
  <c r="AD71" i="2"/>
  <c r="N72" i="2"/>
  <c r="O84" i="2"/>
  <c r="M95" i="2"/>
  <c r="L95" i="2"/>
  <c r="N95" i="2"/>
  <c r="D95" i="2" s="1"/>
  <c r="N96" i="2"/>
  <c r="X108" i="2"/>
  <c r="E108" i="2" s="1"/>
  <c r="M121" i="2"/>
  <c r="O121" i="2"/>
  <c r="N121" i="2"/>
  <c r="M107" i="2"/>
  <c r="L107" i="2"/>
  <c r="P35" i="2"/>
  <c r="N36" i="2"/>
  <c r="AF36" i="2"/>
  <c r="P47" i="2"/>
  <c r="AF48" i="2"/>
  <c r="P59" i="2"/>
  <c r="Z62" i="2"/>
  <c r="G62" i="2" s="1"/>
  <c r="X71" i="2"/>
  <c r="E71" i="2" s="1"/>
  <c r="O72" i="2"/>
  <c r="X74" i="2"/>
  <c r="Y75" i="2"/>
  <c r="P84" i="2"/>
  <c r="O96" i="2"/>
  <c r="G111" i="2"/>
  <c r="O122" i="2"/>
  <c r="N122" i="2"/>
  <c r="Q122" i="2"/>
  <c r="P122" i="2"/>
  <c r="AE120" i="2"/>
  <c r="AD120" i="2"/>
  <c r="Z120" i="2"/>
  <c r="Y120" i="2"/>
  <c r="X120" i="2"/>
  <c r="AG120" i="2"/>
  <c r="AF120" i="2"/>
  <c r="AI120" i="2"/>
  <c r="Q47" i="2"/>
  <c r="G47" i="2" s="1"/>
  <c r="Q59" i="2"/>
  <c r="AH63" i="2"/>
  <c r="W72" i="2"/>
  <c r="AI72" i="2"/>
  <c r="N71" i="2"/>
  <c r="D71" i="2" s="1"/>
  <c r="Y74" i="2"/>
  <c r="X95" i="2"/>
  <c r="Q123" i="2"/>
  <c r="G123" i="2" s="1"/>
  <c r="P123" i="2"/>
  <c r="AE121" i="2"/>
  <c r="Z121" i="2"/>
  <c r="G121" i="2" s="1"/>
  <c r="Y121" i="2"/>
  <c r="X121" i="2"/>
  <c r="W121" i="2"/>
  <c r="AG121" i="2"/>
  <c r="AF121" i="2"/>
  <c r="AI137" i="2"/>
  <c r="X135" i="2"/>
  <c r="Z146" i="2"/>
  <c r="Q160" i="2"/>
  <c r="P160" i="2"/>
  <c r="F160" i="2" s="1"/>
  <c r="O159" i="2"/>
  <c r="AI158" i="2"/>
  <c r="AH158" i="2"/>
  <c r="AG158" i="2"/>
  <c r="AF158" i="2"/>
  <c r="Y158" i="2"/>
  <c r="V157" i="2"/>
  <c r="X158" i="2"/>
  <c r="W158" i="2"/>
  <c r="Z158" i="2"/>
  <c r="Q161" i="2"/>
  <c r="P158" i="2"/>
  <c r="P156" i="2"/>
  <c r="P159" i="2"/>
  <c r="W156" i="2"/>
  <c r="V156" i="2"/>
  <c r="X156" i="2"/>
  <c r="Z159" i="2"/>
  <c r="Y159" i="2"/>
  <c r="X159" i="2"/>
  <c r="AI159" i="2"/>
  <c r="AH159" i="2"/>
  <c r="AG159" i="2"/>
  <c r="AF156" i="2"/>
  <c r="W157" i="2"/>
  <c r="W60" i="2"/>
  <c r="AI60" i="2"/>
  <c r="Z60" i="2"/>
  <c r="Q71" i="2"/>
  <c r="X72" i="2"/>
  <c r="AG74" i="2"/>
  <c r="Z85" i="2"/>
  <c r="Y85" i="2"/>
  <c r="X85" i="2"/>
  <c r="V83" i="2"/>
  <c r="C83" i="2" s="1"/>
  <c r="W85" i="2"/>
  <c r="AF85" i="2"/>
  <c r="L83" i="2"/>
  <c r="AI85" i="2"/>
  <c r="AF157" i="2"/>
  <c r="AH74" i="2"/>
  <c r="Y72" i="2"/>
  <c r="F72" i="2" s="1"/>
  <c r="W36" i="2"/>
  <c r="W48" i="2"/>
  <c r="P50" i="2"/>
  <c r="AE60" i="2"/>
  <c r="Z64" i="2"/>
  <c r="Z72" i="2"/>
  <c r="AI87" i="2"/>
  <c r="G87" i="2" s="1"/>
  <c r="N83" i="2"/>
  <c r="Y95" i="2"/>
  <c r="M108" i="2"/>
  <c r="V121" i="2"/>
  <c r="O123" i="2"/>
  <c r="X36" i="2"/>
  <c r="E36" i="2" s="1"/>
  <c r="X48" i="2"/>
  <c r="AF60" i="2"/>
  <c r="O62" i="2"/>
  <c r="Y83" i="2"/>
  <c r="Z88" i="2"/>
  <c r="O83" i="2"/>
  <c r="E83" i="2" s="1"/>
  <c r="AH87" i="2"/>
  <c r="Y111" i="2"/>
  <c r="F111" i="2" s="1"/>
  <c r="AH121" i="2"/>
  <c r="Z137" i="2"/>
  <c r="G137" i="2" s="1"/>
  <c r="D205" i="2"/>
  <c r="X86" i="2"/>
  <c r="N107" i="2"/>
  <c r="D107" i="2" s="1"/>
  <c r="M35" i="2"/>
  <c r="X38" i="2"/>
  <c r="M47" i="2"/>
  <c r="X50" i="2"/>
  <c r="E50" i="2" s="1"/>
  <c r="M59" i="2"/>
  <c r="C59" i="2" s="1"/>
  <c r="AH60" i="2"/>
  <c r="AF72" i="2"/>
  <c r="O74" i="2"/>
  <c r="M84" i="2"/>
  <c r="Y86" i="2"/>
  <c r="AI88" i="2"/>
  <c r="Q108" i="2"/>
  <c r="P108" i="2"/>
  <c r="O107" i="2"/>
  <c r="V120" i="2"/>
  <c r="Y71" i="2"/>
  <c r="F71" i="2" s="1"/>
  <c r="Z76" i="2"/>
  <c r="G76" i="2" s="1"/>
  <c r="X62" i="2"/>
  <c r="Y63" i="2"/>
  <c r="M72" i="2"/>
  <c r="AG72" i="2"/>
  <c r="Q74" i="2"/>
  <c r="G74" i="2" s="1"/>
  <c r="N84" i="2"/>
  <c r="O85" i="2"/>
  <c r="Z86" i="2"/>
  <c r="M96" i="2"/>
  <c r="X107" i="2"/>
  <c r="P107" i="2"/>
  <c r="F107" i="2" s="1"/>
  <c r="O120" i="2"/>
  <c r="W120" i="2"/>
  <c r="Z95" i="2"/>
  <c r="Y96" i="2"/>
  <c r="F96" i="2" s="1"/>
  <c r="P99" i="2"/>
  <c r="F99" i="2" s="1"/>
  <c r="Z107" i="2"/>
  <c r="Y108" i="2"/>
  <c r="P120" i="2"/>
  <c r="F120" i="2" s="1"/>
  <c r="AI134" i="2"/>
  <c r="AH134" i="2"/>
  <c r="AF134" i="2"/>
  <c r="W134" i="2"/>
  <c r="AI149" i="2"/>
  <c r="G149" i="2" s="1"/>
  <c r="O158" i="2"/>
  <c r="AE156" i="2"/>
  <c r="W168" i="2"/>
  <c r="V168" i="2"/>
  <c r="Z171" i="2"/>
  <c r="Y171" i="2"/>
  <c r="X171" i="2"/>
  <c r="AI171" i="2"/>
  <c r="AH171" i="2"/>
  <c r="AG171" i="2"/>
  <c r="X168" i="2"/>
  <c r="P171" i="2"/>
  <c r="G185" i="2"/>
  <c r="W180" i="2"/>
  <c r="V180" i="2"/>
  <c r="C180" i="2" s="1"/>
  <c r="Z183" i="2"/>
  <c r="G183" i="2" s="1"/>
  <c r="Y183" i="2"/>
  <c r="X183" i="2"/>
  <c r="AI183" i="2"/>
  <c r="AH183" i="2"/>
  <c r="AG183" i="2"/>
  <c r="X180" i="2"/>
  <c r="P183" i="2"/>
  <c r="G197" i="2"/>
  <c r="W192" i="2"/>
  <c r="V192" i="2"/>
  <c r="C192" i="2" s="1"/>
  <c r="Z195" i="2"/>
  <c r="Y195" i="2"/>
  <c r="X195" i="2"/>
  <c r="AI195" i="2"/>
  <c r="AH195" i="2"/>
  <c r="AG195" i="2"/>
  <c r="X192" i="2"/>
  <c r="E192" i="2" s="1"/>
  <c r="P195" i="2"/>
  <c r="Z207" i="2"/>
  <c r="Y207" i="2"/>
  <c r="X207" i="2"/>
  <c r="AI207" i="2"/>
  <c r="AH207" i="2"/>
  <c r="AG207" i="2"/>
  <c r="AF204" i="2"/>
  <c r="X98" i="2"/>
  <c r="Z100" i="2"/>
  <c r="X110" i="2"/>
  <c r="Z112" i="2"/>
  <c r="G112" i="2" s="1"/>
  <c r="Q120" i="2"/>
  <c r="G120" i="2" s="1"/>
  <c r="AG123" i="2"/>
  <c r="Z135" i="2"/>
  <c r="G135" i="2" s="1"/>
  <c r="Y135" i="2"/>
  <c r="F135" i="2" s="1"/>
  <c r="AI135" i="2"/>
  <c r="AG135" i="2"/>
  <c r="O135" i="2"/>
  <c r="G159" i="2"/>
  <c r="AE157" i="2"/>
  <c r="AF168" i="2"/>
  <c r="AF180" i="2"/>
  <c r="AF192" i="2"/>
  <c r="M145" i="2"/>
  <c r="Q145" i="2"/>
  <c r="O145" i="2"/>
  <c r="Z161" i="2"/>
  <c r="Z157" i="2"/>
  <c r="P206" i="2"/>
  <c r="U71" i="2"/>
  <c r="B71" i="2" s="1"/>
  <c r="AI71" i="2"/>
  <c r="U83" i="2"/>
  <c r="AI83" i="2"/>
  <c r="G83" i="2" s="1"/>
  <c r="U95" i="2"/>
  <c r="AI95" i="2"/>
  <c r="AI96" i="2"/>
  <c r="W97" i="2"/>
  <c r="D97" i="2" s="1"/>
  <c r="U107" i="2"/>
  <c r="AI107" i="2"/>
  <c r="AI108" i="2"/>
  <c r="W109" i="2"/>
  <c r="D109" i="2" s="1"/>
  <c r="V133" i="2"/>
  <c r="Y134" i="2"/>
  <c r="O146" i="2"/>
  <c r="AE144" i="2"/>
  <c r="Z145" i="2"/>
  <c r="Z206" i="2"/>
  <c r="V95" i="2"/>
  <c r="X97" i="2"/>
  <c r="E97" i="2" s="1"/>
  <c r="V107" i="2"/>
  <c r="X109" i="2"/>
  <c r="L120" i="2"/>
  <c r="O132" i="2"/>
  <c r="N132" i="2"/>
  <c r="L132" i="2"/>
  <c r="W133" i="2"/>
  <c r="D133" i="2" s="1"/>
  <c r="Z134" i="2"/>
  <c r="O147" i="2"/>
  <c r="V96" i="2"/>
  <c r="Y97" i="2"/>
  <c r="F97" i="2" s="1"/>
  <c r="O98" i="2"/>
  <c r="V108" i="2"/>
  <c r="Y109" i="2"/>
  <c r="F109" i="2" s="1"/>
  <c r="O110" i="2"/>
  <c r="M120" i="2"/>
  <c r="X123" i="2"/>
  <c r="M133" i="2"/>
  <c r="Q133" i="2"/>
  <c r="O133" i="2"/>
  <c r="AF132" i="2"/>
  <c r="Z133" i="2"/>
  <c r="AG134" i="2"/>
  <c r="Q136" i="2"/>
  <c r="AI146" i="2"/>
  <c r="AH146" i="2"/>
  <c r="F146" i="2" s="1"/>
  <c r="AF146" i="2"/>
  <c r="X146" i="2"/>
  <c r="W146" i="2"/>
  <c r="P147" i="2"/>
  <c r="P170" i="2"/>
  <c r="P182" i="2"/>
  <c r="P194" i="2"/>
  <c r="P207" i="2"/>
  <c r="W96" i="2"/>
  <c r="P98" i="2"/>
  <c r="F98" i="2" s="1"/>
  <c r="W108" i="2"/>
  <c r="D108" i="2" s="1"/>
  <c r="P110" i="2"/>
  <c r="N120" i="2"/>
  <c r="Y123" i="2"/>
  <c r="O134" i="2"/>
  <c r="N134" i="2"/>
  <c r="Q134" i="2"/>
  <c r="AE132" i="2"/>
  <c r="C132" i="2" s="1"/>
  <c r="V144" i="2"/>
  <c r="Z147" i="2"/>
  <c r="G147" i="2" s="1"/>
  <c r="Y147" i="2"/>
  <c r="AI147" i="2"/>
  <c r="AG147" i="2"/>
  <c r="AF144" i="2"/>
  <c r="X147" i="2"/>
  <c r="O156" i="2"/>
  <c r="P204" i="2"/>
  <c r="AE133" i="2"/>
  <c r="Y133" i="2"/>
  <c r="X133" i="2"/>
  <c r="AI133" i="2"/>
  <c r="AG133" i="2"/>
  <c r="AH133" i="2"/>
  <c r="M157" i="2"/>
  <c r="Q157" i="2"/>
  <c r="O157" i="2"/>
  <c r="P168" i="2"/>
  <c r="P180" i="2"/>
  <c r="P192" i="2"/>
  <c r="X204" i="2"/>
  <c r="Q144" i="2"/>
  <c r="AG144" i="2"/>
  <c r="E144" i="2" s="1"/>
  <c r="AG145" i="2"/>
  <c r="Q146" i="2"/>
  <c r="Q156" i="2"/>
  <c r="AG156" i="2"/>
  <c r="AG157" i="2"/>
  <c r="Q158" i="2"/>
  <c r="Q168" i="2"/>
  <c r="AG168" i="2"/>
  <c r="O169" i="2"/>
  <c r="AG169" i="2"/>
  <c r="Q170" i="2"/>
  <c r="G170" i="2" s="1"/>
  <c r="Q180" i="2"/>
  <c r="AG180" i="2"/>
  <c r="O181" i="2"/>
  <c r="AG181" i="2"/>
  <c r="Q182" i="2"/>
  <c r="G182" i="2" s="1"/>
  <c r="Q192" i="2"/>
  <c r="AG192" i="2"/>
  <c r="O193" i="2"/>
  <c r="AG193" i="2"/>
  <c r="Q194" i="2"/>
  <c r="G194" i="2" s="1"/>
  <c r="Q204" i="2"/>
  <c r="AG204" i="2"/>
  <c r="O205" i="2"/>
  <c r="AG205" i="2"/>
  <c r="Q206" i="2"/>
  <c r="P169" i="2"/>
  <c r="P181" i="2"/>
  <c r="P193" i="2"/>
  <c r="AH204" i="2"/>
  <c r="P205" i="2"/>
  <c r="AH205" i="2"/>
  <c r="AH208" i="2"/>
  <c r="U132" i="2"/>
  <c r="AI132" i="2"/>
  <c r="AI136" i="2"/>
  <c r="U144" i="2"/>
  <c r="AI144" i="2"/>
  <c r="AI145" i="2"/>
  <c r="AI148" i="2"/>
  <c r="G148" i="2" s="1"/>
  <c r="U156" i="2"/>
  <c r="AI156" i="2"/>
  <c r="AI157" i="2"/>
  <c r="AI160" i="2"/>
  <c r="U168" i="2"/>
  <c r="AI168" i="2"/>
  <c r="Q169" i="2"/>
  <c r="AI169" i="2"/>
  <c r="W170" i="2"/>
  <c r="AI172" i="2"/>
  <c r="G172" i="2" s="1"/>
  <c r="U180" i="2"/>
  <c r="AI180" i="2"/>
  <c r="Q181" i="2"/>
  <c r="AI181" i="2"/>
  <c r="W182" i="2"/>
  <c r="AI184" i="2"/>
  <c r="G184" i="2" s="1"/>
  <c r="U192" i="2"/>
  <c r="AI192" i="2"/>
  <c r="Q193" i="2"/>
  <c r="AI193" i="2"/>
  <c r="W194" i="2"/>
  <c r="AI196" i="2"/>
  <c r="G196" i="2" s="1"/>
  <c r="U204" i="2"/>
  <c r="AI204" i="2"/>
  <c r="Q205" i="2"/>
  <c r="AI205" i="2"/>
  <c r="W206" i="2"/>
  <c r="AI208" i="2"/>
  <c r="G208" i="2" s="1"/>
  <c r="X170" i="2"/>
  <c r="X182" i="2"/>
  <c r="X194" i="2"/>
  <c r="V204" i="2"/>
  <c r="X206" i="2"/>
  <c r="V169" i="2"/>
  <c r="C169" i="2" s="1"/>
  <c r="Y170" i="2"/>
  <c r="O171" i="2"/>
  <c r="V181" i="2"/>
  <c r="C181" i="2" s="1"/>
  <c r="Y182" i="2"/>
  <c r="O183" i="2"/>
  <c r="V193" i="2"/>
  <c r="Y194" i="2"/>
  <c r="O195" i="2"/>
  <c r="V205" i="2"/>
  <c r="Y206" i="2"/>
  <c r="O207" i="2"/>
  <c r="Y132" i="2"/>
  <c r="F132" i="2" s="1"/>
  <c r="Y144" i="2"/>
  <c r="F144" i="2" s="1"/>
  <c r="X145" i="2"/>
  <c r="Y156" i="2"/>
  <c r="X157" i="2"/>
  <c r="Y168" i="2"/>
  <c r="X169" i="2"/>
  <c r="Y180" i="2"/>
  <c r="X181" i="2"/>
  <c r="Y192" i="2"/>
  <c r="X193" i="2"/>
  <c r="Y204" i="2"/>
  <c r="X205" i="2"/>
  <c r="Z132" i="2"/>
  <c r="L144" i="2"/>
  <c r="Z144" i="2"/>
  <c r="Y145" i="2"/>
  <c r="L156" i="2"/>
  <c r="Z156" i="2"/>
  <c r="Y157" i="2"/>
  <c r="F157" i="2" s="1"/>
  <c r="L168" i="2"/>
  <c r="Z168" i="2"/>
  <c r="Y169" i="2"/>
  <c r="AF170" i="2"/>
  <c r="P172" i="2"/>
  <c r="F172" i="2" s="1"/>
  <c r="L180" i="2"/>
  <c r="Z180" i="2"/>
  <c r="Y181" i="2"/>
  <c r="AF182" i="2"/>
  <c r="P184" i="2"/>
  <c r="F184" i="2" s="1"/>
  <c r="L192" i="2"/>
  <c r="Z192" i="2"/>
  <c r="Y193" i="2"/>
  <c r="AF194" i="2"/>
  <c r="P196" i="2"/>
  <c r="L204" i="2"/>
  <c r="Z204" i="2"/>
  <c r="Y205" i="2"/>
  <c r="AF206" i="2"/>
  <c r="P208" i="2"/>
  <c r="Z169" i="2"/>
  <c r="AG170" i="2"/>
  <c r="Z181" i="2"/>
  <c r="AG182" i="2"/>
  <c r="Z193" i="2"/>
  <c r="AG194" i="2"/>
  <c r="M204" i="2"/>
  <c r="C204" i="2" s="1"/>
  <c r="Z205" i="2"/>
  <c r="AG206" i="2"/>
  <c r="Z209" i="2"/>
  <c r="G209" i="2" s="1"/>
  <c r="AD132" i="2"/>
  <c r="N144" i="2"/>
  <c r="AD144" i="2"/>
  <c r="N146" i="2"/>
  <c r="N156" i="2"/>
  <c r="AD156" i="2"/>
  <c r="N158" i="2"/>
  <c r="N168" i="2"/>
  <c r="AD168" i="2"/>
  <c r="N170" i="2"/>
  <c r="D170" i="2" s="1"/>
  <c r="AH170" i="2"/>
  <c r="N180" i="2"/>
  <c r="AD180" i="2"/>
  <c r="N182" i="2"/>
  <c r="AH182" i="2"/>
  <c r="N192" i="2"/>
  <c r="AD192" i="2"/>
  <c r="N194" i="2"/>
  <c r="AH194" i="2"/>
  <c r="N204" i="2"/>
  <c r="AD204" i="2"/>
  <c r="N206" i="2"/>
  <c r="AH206" i="2"/>
  <c r="P193" i="1"/>
  <c r="M181" i="1"/>
  <c r="O192" i="1"/>
  <c r="AG192" i="1"/>
  <c r="V193" i="1"/>
  <c r="N194" i="1"/>
  <c r="P196" i="1"/>
  <c r="Q180" i="1"/>
  <c r="L180" i="1"/>
  <c r="P192" i="1"/>
  <c r="AH192" i="1"/>
  <c r="W193" i="1"/>
  <c r="O194" i="1"/>
  <c r="Q148" i="1"/>
  <c r="Z180" i="1"/>
  <c r="Q192" i="1"/>
  <c r="AI192" i="1"/>
  <c r="X193" i="1"/>
  <c r="P194" i="1"/>
  <c r="O195" i="1"/>
  <c r="Y196" i="1"/>
  <c r="AD180" i="1"/>
  <c r="U192" i="1"/>
  <c r="B192" i="1" s="1"/>
  <c r="Y193" i="1"/>
  <c r="P195" i="1"/>
  <c r="Z196" i="1"/>
  <c r="O181" i="1"/>
  <c r="V192" i="1"/>
  <c r="C192" i="1" s="1"/>
  <c r="Z193" i="1"/>
  <c r="W194" i="1"/>
  <c r="AH196" i="1"/>
  <c r="Q193" i="1"/>
  <c r="P181" i="1"/>
  <c r="W192" i="1"/>
  <c r="AE193" i="1"/>
  <c r="X194" i="1"/>
  <c r="X195" i="1"/>
  <c r="Q171" i="1"/>
  <c r="AI185" i="1"/>
  <c r="AI181" i="1"/>
  <c r="X192" i="1"/>
  <c r="E192" i="1" s="1"/>
  <c r="AF193" i="1"/>
  <c r="Y194" i="1"/>
  <c r="Y195" i="1"/>
  <c r="AI184" i="1"/>
  <c r="Y192" i="1"/>
  <c r="M193" i="1"/>
  <c r="AG193" i="1"/>
  <c r="Z194" i="1"/>
  <c r="G194" i="1" s="1"/>
  <c r="Z195" i="1"/>
  <c r="G195" i="1" s="1"/>
  <c r="N192" i="1"/>
  <c r="Z192" i="1"/>
  <c r="N193" i="1"/>
  <c r="D193" i="1" s="1"/>
  <c r="AH193" i="1"/>
  <c r="AF194" i="1"/>
  <c r="AG195" i="1"/>
  <c r="Z197" i="1"/>
  <c r="G197" i="1" s="1"/>
  <c r="L168" i="1"/>
  <c r="AF182" i="1"/>
  <c r="Q184" i="1"/>
  <c r="N145" i="1"/>
  <c r="Q136" i="1"/>
  <c r="AH170" i="1"/>
  <c r="Y180" i="1"/>
  <c r="N181" i="1"/>
  <c r="AH181" i="1"/>
  <c r="AG182" i="1"/>
  <c r="AI183" i="1"/>
  <c r="AH182" i="1"/>
  <c r="O169" i="1"/>
  <c r="M180" i="1"/>
  <c r="AE180" i="1"/>
  <c r="Q181" i="1"/>
  <c r="N182" i="1"/>
  <c r="Z156" i="1"/>
  <c r="Q132" i="1"/>
  <c r="N180" i="1"/>
  <c r="AF180" i="1"/>
  <c r="V181" i="1"/>
  <c r="O182" i="1"/>
  <c r="O183" i="1"/>
  <c r="Y184" i="1"/>
  <c r="AD168" i="1"/>
  <c r="O180" i="1"/>
  <c r="AG180" i="1"/>
  <c r="W181" i="1"/>
  <c r="P182" i="1"/>
  <c r="P183" i="1"/>
  <c r="Z184" i="1"/>
  <c r="G184" i="1" s="1"/>
  <c r="Q156" i="1"/>
  <c r="M168" i="1"/>
  <c r="P180" i="1"/>
  <c r="AH180" i="1"/>
  <c r="X181" i="1"/>
  <c r="E181" i="1" s="1"/>
  <c r="AH184" i="1"/>
  <c r="N168" i="1"/>
  <c r="AI180" i="1"/>
  <c r="Y181" i="1"/>
  <c r="W182" i="1"/>
  <c r="X183" i="1"/>
  <c r="AE168" i="1"/>
  <c r="U180" i="1"/>
  <c r="Z181" i="1"/>
  <c r="X182" i="1"/>
  <c r="Y183" i="1"/>
  <c r="P160" i="1"/>
  <c r="AF168" i="1"/>
  <c r="V180" i="1"/>
  <c r="AE181" i="1"/>
  <c r="Y182" i="1"/>
  <c r="Z183" i="1"/>
  <c r="AI159" i="1"/>
  <c r="P169" i="1"/>
  <c r="W180" i="1"/>
  <c r="AF181" i="1"/>
  <c r="Z182" i="1"/>
  <c r="G182" i="1" s="1"/>
  <c r="AG183" i="1"/>
  <c r="Z185" i="1"/>
  <c r="G185" i="1" s="1"/>
  <c r="L120" i="1"/>
  <c r="AI161" i="1"/>
  <c r="AH135" i="1"/>
  <c r="Q137" i="1"/>
  <c r="Q169" i="1"/>
  <c r="AI148" i="1"/>
  <c r="O168" i="1"/>
  <c r="AG168" i="1"/>
  <c r="V169" i="1"/>
  <c r="N170" i="1"/>
  <c r="P172" i="1"/>
  <c r="L156" i="1"/>
  <c r="P168" i="1"/>
  <c r="AH168" i="1"/>
  <c r="W169" i="1"/>
  <c r="O170" i="1"/>
  <c r="O171" i="1"/>
  <c r="AH146" i="1"/>
  <c r="Q168" i="1"/>
  <c r="AI168" i="1"/>
  <c r="X169" i="1"/>
  <c r="P170" i="1"/>
  <c r="P171" i="1"/>
  <c r="Y172" i="1"/>
  <c r="AH145" i="1"/>
  <c r="P121" i="1"/>
  <c r="P157" i="1"/>
  <c r="U168" i="1"/>
  <c r="Y169" i="1"/>
  <c r="Z172" i="1"/>
  <c r="G172" i="1" s="1"/>
  <c r="Q157" i="1"/>
  <c r="V168" i="1"/>
  <c r="Z169" i="1"/>
  <c r="W170" i="1"/>
  <c r="X171" i="1"/>
  <c r="AH172" i="1"/>
  <c r="W168" i="1"/>
  <c r="AE169" i="1"/>
  <c r="X170" i="1"/>
  <c r="Y171" i="1"/>
  <c r="AI149" i="1"/>
  <c r="AH159" i="1"/>
  <c r="Q161" i="1"/>
  <c r="X168" i="1"/>
  <c r="AF169" i="1"/>
  <c r="Y170" i="1"/>
  <c r="Z171" i="1"/>
  <c r="AG158" i="1"/>
  <c r="Q160" i="1"/>
  <c r="Y168" i="1"/>
  <c r="M169" i="1"/>
  <c r="AG169" i="1"/>
  <c r="Z170" i="1"/>
  <c r="G170" i="1" s="1"/>
  <c r="AG171" i="1"/>
  <c r="C168" i="1"/>
  <c r="Z168" i="1"/>
  <c r="N169" i="1"/>
  <c r="AH169" i="1"/>
  <c r="AF170" i="1"/>
  <c r="AH171" i="1"/>
  <c r="Z173" i="1"/>
  <c r="G173" i="1" s="1"/>
  <c r="X156" i="1"/>
  <c r="Q158" i="1"/>
  <c r="Y156" i="1"/>
  <c r="O157" i="1"/>
  <c r="AI157" i="1"/>
  <c r="AH158" i="1"/>
  <c r="M156" i="1"/>
  <c r="AE156" i="1"/>
  <c r="V157" i="1"/>
  <c r="O158" i="1"/>
  <c r="Z149" i="1"/>
  <c r="N156" i="1"/>
  <c r="AF156" i="1"/>
  <c r="W157" i="1"/>
  <c r="P158" i="1"/>
  <c r="O159" i="1"/>
  <c r="Y160" i="1"/>
  <c r="Y144" i="1"/>
  <c r="O156" i="1"/>
  <c r="AG156" i="1"/>
  <c r="X157" i="1"/>
  <c r="P159" i="1"/>
  <c r="Z160" i="1"/>
  <c r="AG147" i="1"/>
  <c r="Q149" i="1"/>
  <c r="AD144" i="1"/>
  <c r="P156" i="1"/>
  <c r="AH156" i="1"/>
  <c r="Y157" i="1"/>
  <c r="W158" i="1"/>
  <c r="Q159" i="1"/>
  <c r="AH160" i="1"/>
  <c r="Z146" i="1"/>
  <c r="P148" i="1"/>
  <c r="AI156" i="1"/>
  <c r="Z157" i="1"/>
  <c r="X158" i="1"/>
  <c r="X159" i="1"/>
  <c r="Q147" i="1"/>
  <c r="W145" i="1"/>
  <c r="U156" i="1"/>
  <c r="B156" i="1" s="1"/>
  <c r="AE157" i="1"/>
  <c r="Y158" i="1"/>
  <c r="Y159" i="1"/>
  <c r="AD156" i="1"/>
  <c r="X144" i="1"/>
  <c r="Q146" i="1"/>
  <c r="AI145" i="1"/>
  <c r="V156" i="1"/>
  <c r="AF157" i="1"/>
  <c r="Z158" i="1"/>
  <c r="Z159" i="1"/>
  <c r="O146" i="1"/>
  <c r="W156" i="1"/>
  <c r="M157" i="1"/>
  <c r="AG157" i="1"/>
  <c r="AF158" i="1"/>
  <c r="AG159" i="1"/>
  <c r="Z161" i="1"/>
  <c r="Q144" i="1"/>
  <c r="AF146" i="1"/>
  <c r="P136" i="1"/>
  <c r="O145" i="1"/>
  <c r="AG133" i="1"/>
  <c r="Q135" i="1"/>
  <c r="Z144" i="1"/>
  <c r="P145" i="1"/>
  <c r="AG146" i="1"/>
  <c r="AI147" i="1"/>
  <c r="V132" i="1"/>
  <c r="L144" i="1"/>
  <c r="Q145" i="1"/>
  <c r="M133" i="1"/>
  <c r="M144" i="1"/>
  <c r="AE144" i="1"/>
  <c r="V145" i="1"/>
  <c r="N146" i="1"/>
  <c r="AI146" i="1"/>
  <c r="O144" i="1"/>
  <c r="AG144" i="1"/>
  <c r="X145" i="1"/>
  <c r="P146" i="1"/>
  <c r="O147" i="1"/>
  <c r="Y148" i="1"/>
  <c r="X132" i="1"/>
  <c r="P144" i="1"/>
  <c r="AH144" i="1"/>
  <c r="Y145" i="1"/>
  <c r="P147" i="1"/>
  <c r="Z148" i="1"/>
  <c r="Y132" i="1"/>
  <c r="AI144" i="1"/>
  <c r="Z145" i="1"/>
  <c r="AH148" i="1"/>
  <c r="O133" i="1"/>
  <c r="U144" i="1"/>
  <c r="AE145" i="1"/>
  <c r="W146" i="1"/>
  <c r="X147" i="1"/>
  <c r="AI137" i="1"/>
  <c r="AI133" i="1"/>
  <c r="V144" i="1"/>
  <c r="AF145" i="1"/>
  <c r="X146" i="1"/>
  <c r="Y147" i="1"/>
  <c r="AI136" i="1"/>
  <c r="N134" i="1"/>
  <c r="W144" i="1"/>
  <c r="D144" i="1" s="1"/>
  <c r="M145" i="1"/>
  <c r="AG145" i="1"/>
  <c r="Y146" i="1"/>
  <c r="Z147" i="1"/>
  <c r="AI134" i="1"/>
  <c r="W132" i="1"/>
  <c r="N133" i="1"/>
  <c r="AH133" i="1"/>
  <c r="AH134" i="1"/>
  <c r="AI135" i="1"/>
  <c r="Z132" i="1"/>
  <c r="Q133" i="1"/>
  <c r="O134" i="1"/>
  <c r="L132" i="1"/>
  <c r="AD132" i="1"/>
  <c r="V133" i="1"/>
  <c r="P134" i="1"/>
  <c r="O135" i="1"/>
  <c r="Y136" i="1"/>
  <c r="M132" i="1"/>
  <c r="AE132" i="1"/>
  <c r="W133" i="1"/>
  <c r="P135" i="1"/>
  <c r="Z136" i="1"/>
  <c r="P123" i="1"/>
  <c r="N132" i="1"/>
  <c r="AF132" i="1"/>
  <c r="X133" i="1"/>
  <c r="W134" i="1"/>
  <c r="AH136" i="1"/>
  <c r="AF120" i="1"/>
  <c r="Q122" i="1"/>
  <c r="O132" i="1"/>
  <c r="AG132" i="1"/>
  <c r="Y133" i="1"/>
  <c r="X134" i="1"/>
  <c r="X135" i="1"/>
  <c r="P132" i="1"/>
  <c r="AH132" i="1"/>
  <c r="Z133" i="1"/>
  <c r="Y134" i="1"/>
  <c r="Y135" i="1"/>
  <c r="P133" i="1"/>
  <c r="AI132" i="1"/>
  <c r="AE133" i="1"/>
  <c r="Z134" i="1"/>
  <c r="Z135" i="1"/>
  <c r="U132" i="1"/>
  <c r="AF133" i="1"/>
  <c r="AF134" i="1"/>
  <c r="AG135" i="1"/>
  <c r="Z137" i="1"/>
  <c r="AH123" i="1"/>
  <c r="Q125" i="1"/>
  <c r="Q124" i="1"/>
  <c r="U120" i="1"/>
  <c r="Z124" i="1"/>
  <c r="M120" i="1"/>
  <c r="AI125" i="1"/>
  <c r="Q121" i="1"/>
  <c r="AI124" i="1"/>
  <c r="N122" i="1"/>
  <c r="AI122" i="1"/>
  <c r="AI123" i="1"/>
  <c r="AD120" i="1"/>
  <c r="N120" i="1"/>
  <c r="V121" i="1"/>
  <c r="O122" i="1"/>
  <c r="O120" i="1"/>
  <c r="AG120" i="1"/>
  <c r="W121" i="1"/>
  <c r="P122" i="1"/>
  <c r="P124" i="1"/>
  <c r="P120" i="1"/>
  <c r="AH120" i="1"/>
  <c r="X121" i="1"/>
  <c r="Q120" i="1"/>
  <c r="AI120" i="1"/>
  <c r="Y121" i="1"/>
  <c r="W122" i="1"/>
  <c r="O123" i="1"/>
  <c r="Y124" i="1"/>
  <c r="V120" i="1"/>
  <c r="AE121" i="1"/>
  <c r="Y122" i="1"/>
  <c r="Q123" i="1"/>
  <c r="AH124" i="1"/>
  <c r="AE120" i="1"/>
  <c r="W120" i="1"/>
  <c r="AF121" i="1"/>
  <c r="Z122" i="1"/>
  <c r="X123" i="1"/>
  <c r="X122" i="1"/>
  <c r="X120" i="1"/>
  <c r="M121" i="1"/>
  <c r="AG121" i="1"/>
  <c r="AF122" i="1"/>
  <c r="Y123" i="1"/>
  <c r="Y120" i="1"/>
  <c r="N121" i="1"/>
  <c r="AH121" i="1"/>
  <c r="AG122" i="1"/>
  <c r="Z123" i="1"/>
  <c r="Z121" i="1"/>
  <c r="Z120" i="1"/>
  <c r="O121" i="1"/>
  <c r="AI121" i="1"/>
  <c r="AH122" i="1"/>
  <c r="AG123" i="1"/>
  <c r="Z125" i="1"/>
  <c r="AG97" i="1"/>
  <c r="Q112" i="1"/>
  <c r="Q110" i="1"/>
  <c r="Q99" i="1"/>
  <c r="L95" i="1"/>
  <c r="Q98" i="1"/>
  <c r="AH96" i="1"/>
  <c r="Q86" i="1"/>
  <c r="AI108" i="1"/>
  <c r="P107" i="1"/>
  <c r="AI112" i="1"/>
  <c r="AI111" i="1"/>
  <c r="P87" i="1"/>
  <c r="AI109" i="1"/>
  <c r="Q85" i="1"/>
  <c r="Q83" i="1"/>
  <c r="Q87" i="1"/>
  <c r="O107" i="1"/>
  <c r="AH110" i="1"/>
  <c r="P111" i="1"/>
  <c r="AE83" i="1"/>
  <c r="AI99" i="1"/>
  <c r="X108" i="1"/>
  <c r="Y108" i="1"/>
  <c r="Z107" i="1"/>
  <c r="Q109" i="1"/>
  <c r="W109" i="1"/>
  <c r="P108" i="1"/>
  <c r="O110" i="1"/>
  <c r="Q107" i="1"/>
  <c r="Y95" i="1"/>
  <c r="Q111" i="1"/>
  <c r="P84" i="1"/>
  <c r="Y111" i="1"/>
  <c r="AI84" i="1"/>
  <c r="AI100" i="1"/>
  <c r="P99" i="1"/>
  <c r="L107" i="1"/>
  <c r="AD107" i="1"/>
  <c r="Q108" i="1"/>
  <c r="N109" i="1"/>
  <c r="AI110" i="1"/>
  <c r="Z83" i="1"/>
  <c r="O85" i="1"/>
  <c r="M107" i="1"/>
  <c r="AE107" i="1"/>
  <c r="V108" i="1"/>
  <c r="O109" i="1"/>
  <c r="AH98" i="1"/>
  <c r="Q100" i="1"/>
  <c r="O86" i="1"/>
  <c r="N107" i="1"/>
  <c r="AF107" i="1"/>
  <c r="W108" i="1"/>
  <c r="P109" i="1"/>
  <c r="Q97" i="1"/>
  <c r="M95" i="1"/>
  <c r="AI107" i="1"/>
  <c r="Z108" i="1"/>
  <c r="X109" i="1"/>
  <c r="P110" i="1"/>
  <c r="Z111" i="1"/>
  <c r="AH107" i="1"/>
  <c r="N96" i="1"/>
  <c r="AD95" i="1"/>
  <c r="U107" i="1"/>
  <c r="AE108" i="1"/>
  <c r="Y109" i="1"/>
  <c r="AH111" i="1"/>
  <c r="Q95" i="1"/>
  <c r="AE95" i="1"/>
  <c r="V107" i="1"/>
  <c r="AF108" i="1"/>
  <c r="Z109" i="1"/>
  <c r="X110" i="1"/>
  <c r="AI88" i="1"/>
  <c r="P96" i="1"/>
  <c r="W107" i="1"/>
  <c r="M108" i="1"/>
  <c r="AG108" i="1"/>
  <c r="AF109" i="1"/>
  <c r="Y110" i="1"/>
  <c r="AG107" i="1"/>
  <c r="AI87" i="1"/>
  <c r="W84" i="1"/>
  <c r="Q96" i="1"/>
  <c r="X107" i="1"/>
  <c r="N108" i="1"/>
  <c r="AH108" i="1"/>
  <c r="AG109" i="1"/>
  <c r="Z110" i="1"/>
  <c r="AI86" i="1"/>
  <c r="P85" i="1"/>
  <c r="M83" i="1"/>
  <c r="N97" i="1"/>
  <c r="Y107" i="1"/>
  <c r="O108" i="1"/>
  <c r="AH109" i="1"/>
  <c r="AG110" i="1"/>
  <c r="Z112" i="1"/>
  <c r="AI85" i="1"/>
  <c r="N83" i="1"/>
  <c r="AI97" i="1"/>
  <c r="L83" i="1"/>
  <c r="AD83" i="1"/>
  <c r="Q84" i="1"/>
  <c r="N85" i="1"/>
  <c r="Z95" i="1"/>
  <c r="O96" i="1"/>
  <c r="AI96" i="1"/>
  <c r="AH97" i="1"/>
  <c r="AI98" i="1"/>
  <c r="V84" i="1"/>
  <c r="O83" i="1"/>
  <c r="AG83" i="1"/>
  <c r="X84" i="1"/>
  <c r="P86" i="1"/>
  <c r="Y87" i="1"/>
  <c r="N95" i="1"/>
  <c r="AF95" i="1"/>
  <c r="V96" i="1"/>
  <c r="O97" i="1"/>
  <c r="P83" i="1"/>
  <c r="AH83" i="1"/>
  <c r="Y84" i="1"/>
  <c r="W85" i="1"/>
  <c r="Z87" i="1"/>
  <c r="O95" i="1"/>
  <c r="AG95" i="1"/>
  <c r="W96" i="1"/>
  <c r="P97" i="1"/>
  <c r="O98" i="1"/>
  <c r="Y99" i="1"/>
  <c r="AI83" i="1"/>
  <c r="Z84" i="1"/>
  <c r="X85" i="1"/>
  <c r="X86" i="1"/>
  <c r="AH87" i="1"/>
  <c r="P95" i="1"/>
  <c r="AH95" i="1"/>
  <c r="X96" i="1"/>
  <c r="P98" i="1"/>
  <c r="Z99" i="1"/>
  <c r="U83" i="1"/>
  <c r="AE84" i="1"/>
  <c r="Y85" i="1"/>
  <c r="Y86" i="1"/>
  <c r="AI95" i="1"/>
  <c r="Y96" i="1"/>
  <c r="W97" i="1"/>
  <c r="AH99" i="1"/>
  <c r="V83" i="1"/>
  <c r="AF84" i="1"/>
  <c r="Z85" i="1"/>
  <c r="Z86" i="1"/>
  <c r="U95" i="1"/>
  <c r="Z96" i="1"/>
  <c r="X97" i="1"/>
  <c r="X98" i="1"/>
  <c r="W83" i="1"/>
  <c r="M84" i="1"/>
  <c r="AG84" i="1"/>
  <c r="AF85" i="1"/>
  <c r="AG86" i="1"/>
  <c r="Q88" i="1"/>
  <c r="V95" i="1"/>
  <c r="AE96" i="1"/>
  <c r="Y97" i="1"/>
  <c r="Y98" i="1"/>
  <c r="X83" i="1"/>
  <c r="N84" i="1"/>
  <c r="AH84" i="1"/>
  <c r="AG85" i="1"/>
  <c r="AH86" i="1"/>
  <c r="Z88" i="1"/>
  <c r="W95" i="1"/>
  <c r="AF96" i="1"/>
  <c r="Z97" i="1"/>
  <c r="Z98" i="1"/>
  <c r="AF83" i="1"/>
  <c r="Y83" i="1"/>
  <c r="O84" i="1"/>
  <c r="AH85" i="1"/>
  <c r="X95" i="1"/>
  <c r="M96" i="1"/>
  <c r="AG96" i="1"/>
  <c r="AF97" i="1"/>
  <c r="AG98" i="1"/>
  <c r="Z100" i="1"/>
  <c r="N72" i="1"/>
  <c r="Q76" i="1"/>
  <c r="AG73" i="1"/>
  <c r="Q75" i="1"/>
  <c r="AH74" i="1"/>
  <c r="AI72" i="1"/>
  <c r="AI74" i="1"/>
  <c r="AI76" i="1"/>
  <c r="AH73" i="1"/>
  <c r="AI75" i="1"/>
  <c r="AI73" i="1"/>
  <c r="AH72" i="1"/>
  <c r="Q74" i="1"/>
  <c r="Y71" i="1"/>
  <c r="Q73" i="1"/>
  <c r="L71" i="1"/>
  <c r="Z71" i="1"/>
  <c r="AD71" i="1"/>
  <c r="M71" i="1"/>
  <c r="AE71" i="1"/>
  <c r="Q72" i="1"/>
  <c r="N73" i="1"/>
  <c r="P75" i="1"/>
  <c r="N71" i="1"/>
  <c r="AF71" i="1"/>
  <c r="V72" i="1"/>
  <c r="O73" i="1"/>
  <c r="O71" i="1"/>
  <c r="AG71" i="1"/>
  <c r="W72" i="1"/>
  <c r="P73" i="1"/>
  <c r="O74" i="1"/>
  <c r="Y75" i="1"/>
  <c r="O72" i="1"/>
  <c r="P71" i="1"/>
  <c r="AH71" i="1"/>
  <c r="X72" i="1"/>
  <c r="P74" i="1"/>
  <c r="Z75" i="1"/>
  <c r="Q71" i="1"/>
  <c r="AI71" i="1"/>
  <c r="Y72" i="1"/>
  <c r="W73" i="1"/>
  <c r="AH75" i="1"/>
  <c r="P72" i="1"/>
  <c r="U71" i="1"/>
  <c r="Z72" i="1"/>
  <c r="X73" i="1"/>
  <c r="X74" i="1"/>
  <c r="V71" i="1"/>
  <c r="AE72" i="1"/>
  <c r="Y73" i="1"/>
  <c r="Y74" i="1"/>
  <c r="W71" i="1"/>
  <c r="AF72" i="1"/>
  <c r="Z73" i="1"/>
  <c r="Z74" i="1"/>
  <c r="X71" i="1"/>
  <c r="M72" i="1"/>
  <c r="AG72" i="1"/>
  <c r="AF73" i="1"/>
  <c r="AG74" i="1"/>
  <c r="Z76" i="1"/>
  <c r="Q63" i="1"/>
  <c r="AI63" i="1"/>
  <c r="AH62" i="1"/>
  <c r="Q64" i="1"/>
  <c r="AH61" i="1"/>
  <c r="Q62" i="1"/>
  <c r="AG59" i="1"/>
  <c r="Q61" i="1"/>
  <c r="O60" i="1"/>
  <c r="Q59" i="1"/>
  <c r="AI64" i="1"/>
  <c r="M59" i="1"/>
  <c r="W60" i="1"/>
  <c r="O59" i="1"/>
  <c r="AE59" i="1"/>
  <c r="P63" i="1"/>
  <c r="O35" i="1"/>
  <c r="AI60" i="1"/>
  <c r="N61" i="1"/>
  <c r="Z59" i="1"/>
  <c r="P61" i="1"/>
  <c r="L59" i="1"/>
  <c r="AD59" i="1"/>
  <c r="P60" i="1"/>
  <c r="AI61" i="1"/>
  <c r="AI62" i="1"/>
  <c r="Q60" i="1"/>
  <c r="N59" i="1"/>
  <c r="AF59" i="1"/>
  <c r="V60" i="1"/>
  <c r="O61" i="1"/>
  <c r="P59" i="1"/>
  <c r="AH59" i="1"/>
  <c r="X60" i="1"/>
  <c r="O62" i="1"/>
  <c r="Y63" i="1"/>
  <c r="AI59" i="1"/>
  <c r="Y60" i="1"/>
  <c r="W61" i="1"/>
  <c r="P62" i="1"/>
  <c r="Z63" i="1"/>
  <c r="U59" i="1"/>
  <c r="Z60" i="1"/>
  <c r="X61" i="1"/>
  <c r="AH63" i="1"/>
  <c r="G58" i="1"/>
  <c r="V59" i="1"/>
  <c r="AE60" i="1"/>
  <c r="Y61" i="1"/>
  <c r="X62" i="1"/>
  <c r="W59" i="1"/>
  <c r="AF60" i="1"/>
  <c r="Z61" i="1"/>
  <c r="Y62" i="1"/>
  <c r="X59" i="1"/>
  <c r="M60" i="1"/>
  <c r="AG60" i="1"/>
  <c r="AF61" i="1"/>
  <c r="Z62" i="1"/>
  <c r="Y59" i="1"/>
  <c r="N60" i="1"/>
  <c r="AH60" i="1"/>
  <c r="AG61" i="1"/>
  <c r="AG62" i="1"/>
  <c r="Z64" i="1"/>
  <c r="AI51" i="1"/>
  <c r="AH50" i="1"/>
  <c r="P51" i="1"/>
  <c r="Q35" i="1"/>
  <c r="AI52" i="1"/>
  <c r="X47" i="1"/>
  <c r="Q52" i="1"/>
  <c r="Z49" i="1"/>
  <c r="AF48" i="1"/>
  <c r="Q50" i="1"/>
  <c r="V47" i="1"/>
  <c r="Q49" i="1"/>
  <c r="Q48" i="1"/>
  <c r="Q47" i="1"/>
  <c r="N48" i="1"/>
  <c r="AH48" i="1"/>
  <c r="W47" i="1"/>
  <c r="M48" i="1"/>
  <c r="AG48" i="1"/>
  <c r="AF49" i="1"/>
  <c r="AI50" i="1"/>
  <c r="AI48" i="1"/>
  <c r="Z47" i="1"/>
  <c r="P48" i="1"/>
  <c r="AI49" i="1"/>
  <c r="Q51" i="1"/>
  <c r="L47" i="1"/>
  <c r="AD47" i="1"/>
  <c r="N49" i="1"/>
  <c r="O50" i="1"/>
  <c r="Y51" i="1"/>
  <c r="Y47" i="1"/>
  <c r="M47" i="1"/>
  <c r="AE47" i="1"/>
  <c r="V48" i="1"/>
  <c r="O49" i="1"/>
  <c r="P50" i="1"/>
  <c r="Z51" i="1"/>
  <c r="AH49" i="1"/>
  <c r="N47" i="1"/>
  <c r="AF47" i="1"/>
  <c r="W48" i="1"/>
  <c r="P49" i="1"/>
  <c r="AH51" i="1"/>
  <c r="O48" i="1"/>
  <c r="O47" i="1"/>
  <c r="AG47" i="1"/>
  <c r="X48" i="1"/>
  <c r="X50" i="1"/>
  <c r="P47" i="1"/>
  <c r="AH47" i="1"/>
  <c r="Y48" i="1"/>
  <c r="W49" i="1"/>
  <c r="Y50" i="1"/>
  <c r="AG49" i="1"/>
  <c r="AI47" i="1"/>
  <c r="Z48" i="1"/>
  <c r="X49" i="1"/>
  <c r="Z50" i="1"/>
  <c r="U47" i="1"/>
  <c r="AE48" i="1"/>
  <c r="Y49" i="1"/>
  <c r="AG50" i="1"/>
  <c r="Z52" i="1"/>
  <c r="Q40" i="1"/>
  <c r="Q39" i="1"/>
  <c r="P37" i="1"/>
  <c r="N36" i="1"/>
  <c r="X37" i="1"/>
  <c r="O38" i="1"/>
  <c r="P39" i="1"/>
  <c r="P35" i="1"/>
  <c r="L35" i="1"/>
  <c r="O37" i="1"/>
  <c r="N35" i="1"/>
  <c r="Q38" i="1"/>
  <c r="M35" i="1"/>
  <c r="M36" i="1"/>
  <c r="P36" i="1"/>
  <c r="O36" i="1"/>
  <c r="P38" i="1"/>
  <c r="Q36" i="1"/>
  <c r="N37" i="1"/>
  <c r="Q37" i="1"/>
  <c r="AG35" i="1"/>
  <c r="Z39" i="1"/>
  <c r="A35" i="1"/>
  <c r="A47" i="1" s="1"/>
  <c r="C34" i="1"/>
  <c r="C46" i="1" s="1"/>
  <c r="D34" i="1"/>
  <c r="D46" i="1" s="1"/>
  <c r="A40" i="1"/>
  <c r="A52" i="1" s="1"/>
  <c r="A39" i="1"/>
  <c r="A51" i="1" s="1"/>
  <c r="A38" i="1"/>
  <c r="A50" i="1" s="1"/>
  <c r="A37" i="1"/>
  <c r="A49" i="1" s="1"/>
  <c r="A36" i="1"/>
  <c r="A48" i="1" s="1"/>
  <c r="B34" i="1"/>
  <c r="B46" i="1" s="1"/>
  <c r="F34" i="1"/>
  <c r="F46" i="1" s="1"/>
  <c r="E34" i="1"/>
  <c r="E46" i="1" s="1"/>
  <c r="AH38" i="1"/>
  <c r="AI39" i="1"/>
  <c r="W37" i="1"/>
  <c r="W36" i="1"/>
  <c r="X38" i="1"/>
  <c r="Y38" i="1"/>
  <c r="AI40" i="1"/>
  <c r="AE35" i="1"/>
  <c r="V36" i="1"/>
  <c r="Z38" i="1"/>
  <c r="AF35" i="1"/>
  <c r="Y39" i="1"/>
  <c r="AD35" i="1"/>
  <c r="AH36" i="1"/>
  <c r="Z40" i="1"/>
  <c r="AE36" i="1"/>
  <c r="AG36" i="1"/>
  <c r="Z36" i="1"/>
  <c r="AF37" i="1"/>
  <c r="AF36" i="1"/>
  <c r="AI36" i="1"/>
  <c r="U35" i="1"/>
  <c r="Y36" i="1"/>
  <c r="AG38" i="1"/>
  <c r="AI37" i="1"/>
  <c r="Z35" i="1"/>
  <c r="X36" i="1"/>
  <c r="AH39" i="1"/>
  <c r="AH37" i="1"/>
  <c r="Y35" i="1"/>
  <c r="AG37" i="1"/>
  <c r="X35" i="1"/>
  <c r="Z37" i="1"/>
  <c r="AI35" i="1"/>
  <c r="AI38" i="1"/>
  <c r="W35" i="1"/>
  <c r="Y37" i="1"/>
  <c r="AH35" i="1"/>
  <c r="V35" i="1"/>
  <c r="G185" i="7" l="1"/>
  <c r="E204" i="7"/>
  <c r="C204" i="7"/>
  <c r="B132" i="7"/>
  <c r="E180" i="7"/>
  <c r="F204" i="7"/>
  <c r="G161" i="7"/>
  <c r="E107" i="7"/>
  <c r="G52" i="7"/>
  <c r="E109" i="7"/>
  <c r="C83" i="7"/>
  <c r="E37" i="7"/>
  <c r="D193" i="6"/>
  <c r="G171" i="6"/>
  <c r="F160" i="6"/>
  <c r="E121" i="6"/>
  <c r="G160" i="6"/>
  <c r="E146" i="6"/>
  <c r="G196" i="5"/>
  <c r="F132" i="5"/>
  <c r="G208" i="5"/>
  <c r="E205" i="5"/>
  <c r="F95" i="5"/>
  <c r="G51" i="5"/>
  <c r="G197" i="4"/>
  <c r="F156" i="4"/>
  <c r="B204" i="4"/>
  <c r="E206" i="4"/>
  <c r="G208" i="4"/>
  <c r="G207" i="4"/>
  <c r="E204" i="4"/>
  <c r="F182" i="4"/>
  <c r="G51" i="4"/>
  <c r="E35" i="4"/>
  <c r="G88" i="4"/>
  <c r="G86" i="4"/>
  <c r="C47" i="4"/>
  <c r="C60" i="4"/>
  <c r="G75" i="4"/>
  <c r="F37" i="4"/>
  <c r="E37" i="4"/>
  <c r="G85" i="4"/>
  <c r="G36" i="4"/>
  <c r="G47" i="4"/>
  <c r="D48" i="4"/>
  <c r="D168" i="3"/>
  <c r="C59" i="3"/>
  <c r="F37" i="3"/>
  <c r="C48" i="3"/>
  <c r="F49" i="3"/>
  <c r="G39" i="3"/>
  <c r="G71" i="3"/>
  <c r="G48" i="3"/>
  <c r="G86" i="3"/>
  <c r="E97" i="3"/>
  <c r="G97" i="3"/>
  <c r="E83" i="3"/>
  <c r="G99" i="3"/>
  <c r="D73" i="3"/>
  <c r="D146" i="2"/>
  <c r="E109" i="2"/>
  <c r="C71" i="2"/>
  <c r="E95" i="2"/>
  <c r="G51" i="2"/>
  <c r="C47" i="2"/>
  <c r="G100" i="2"/>
  <c r="F85" i="2"/>
  <c r="E35" i="2"/>
  <c r="G84" i="2"/>
  <c r="G48" i="2"/>
  <c r="E133" i="1"/>
  <c r="D206" i="1"/>
  <c r="E192" i="7"/>
  <c r="E170" i="7"/>
  <c r="F182" i="7"/>
  <c r="E144" i="7"/>
  <c r="D204" i="7"/>
  <c r="G134" i="7"/>
  <c r="F156" i="6"/>
  <c r="F170" i="6"/>
  <c r="E181" i="5"/>
  <c r="G137" i="5"/>
  <c r="E123" i="5"/>
  <c r="G161" i="5"/>
  <c r="G133" i="5"/>
  <c r="D120" i="5"/>
  <c r="F123" i="5"/>
  <c r="G121" i="5"/>
  <c r="F158" i="5"/>
  <c r="D170" i="5"/>
  <c r="G180" i="5"/>
  <c r="E193" i="5"/>
  <c r="F208" i="5"/>
  <c r="F172" i="5"/>
  <c r="F192" i="5"/>
  <c r="F159" i="5"/>
  <c r="B168" i="4"/>
  <c r="F170" i="4"/>
  <c r="G180" i="4"/>
  <c r="G192" i="4"/>
  <c r="G158" i="4"/>
  <c r="D170" i="4"/>
  <c r="D144" i="4"/>
  <c r="E120" i="3"/>
  <c r="E157" i="3"/>
  <c r="D133" i="3"/>
  <c r="E170" i="2"/>
  <c r="G134" i="2"/>
  <c r="F122" i="2"/>
  <c r="D144" i="2"/>
  <c r="B120" i="2"/>
  <c r="F159" i="2"/>
  <c r="G207" i="2"/>
  <c r="E168" i="2"/>
  <c r="D157" i="2"/>
  <c r="C145" i="2"/>
  <c r="F196" i="2"/>
  <c r="F207" i="2"/>
  <c r="F133" i="2"/>
  <c r="E182" i="2"/>
  <c r="E204" i="2"/>
  <c r="F182" i="2"/>
  <c r="E195" i="1"/>
  <c r="E169" i="1"/>
  <c r="G52" i="2"/>
  <c r="F74" i="2"/>
  <c r="D47" i="2"/>
  <c r="G73" i="2"/>
  <c r="E38" i="3"/>
  <c r="G84" i="3"/>
  <c r="F72" i="3"/>
  <c r="F38" i="3"/>
  <c r="E36" i="3"/>
  <c r="F84" i="3"/>
  <c r="D96" i="3"/>
  <c r="F108" i="4"/>
  <c r="F60" i="4"/>
  <c r="F111" i="4"/>
  <c r="D37" i="4"/>
  <c r="G61" i="4"/>
  <c r="D85" i="4"/>
  <c r="C84" i="5"/>
  <c r="C47" i="5"/>
  <c r="F59" i="5"/>
  <c r="F85" i="5"/>
  <c r="F111" i="6"/>
  <c r="F47" i="6"/>
  <c r="G62" i="6"/>
  <c r="D61" i="6"/>
  <c r="D35" i="6"/>
  <c r="D72" i="7"/>
  <c r="E47" i="7"/>
  <c r="D95" i="7"/>
  <c r="E95" i="7"/>
  <c r="G132" i="7"/>
  <c r="E49" i="7"/>
  <c r="D109" i="7"/>
  <c r="C107" i="7"/>
  <c r="G95" i="7"/>
  <c r="F61" i="7"/>
  <c r="D108" i="7"/>
  <c r="F59" i="7"/>
  <c r="F83" i="7"/>
  <c r="F111" i="7"/>
  <c r="B59" i="7"/>
  <c r="G169" i="5"/>
  <c r="F181" i="5"/>
  <c r="G73" i="5"/>
  <c r="F136" i="4"/>
  <c r="G134" i="4"/>
  <c r="G73" i="4"/>
  <c r="G63" i="4"/>
  <c r="G38" i="4"/>
  <c r="G60" i="4"/>
  <c r="C107" i="4"/>
  <c r="D95" i="4"/>
  <c r="F35" i="4"/>
  <c r="E107" i="4"/>
  <c r="E84" i="4"/>
  <c r="B83" i="3"/>
  <c r="E107" i="3"/>
  <c r="D37" i="3"/>
  <c r="C83" i="3"/>
  <c r="G95" i="3"/>
  <c r="G96" i="3"/>
  <c r="D59" i="3"/>
  <c r="C193" i="2"/>
  <c r="C205" i="2"/>
  <c r="D158" i="2"/>
  <c r="E133" i="2"/>
  <c r="G158" i="2"/>
  <c r="C168" i="2"/>
  <c r="G124" i="2"/>
  <c r="E132" i="2"/>
  <c r="G96" i="2"/>
  <c r="G107" i="2"/>
  <c r="F110" i="2"/>
  <c r="G50" i="2"/>
  <c r="C204" i="1"/>
  <c r="F184" i="1"/>
  <c r="E207" i="1"/>
  <c r="F205" i="1"/>
  <c r="E193" i="1"/>
  <c r="F160" i="1"/>
  <c r="E194" i="2"/>
  <c r="E122" i="2"/>
  <c r="D156" i="2"/>
  <c r="D134" i="2"/>
  <c r="D192" i="2"/>
  <c r="B156" i="2"/>
  <c r="E183" i="2"/>
  <c r="E193" i="2"/>
  <c r="D194" i="2"/>
  <c r="G171" i="2"/>
  <c r="E171" i="2"/>
  <c r="F206" i="2"/>
  <c r="E135" i="2"/>
  <c r="E169" i="2"/>
  <c r="F145" i="2"/>
  <c r="D180" i="2"/>
  <c r="G132" i="2"/>
  <c r="F124" i="2"/>
  <c r="E180" i="2"/>
  <c r="C156" i="2"/>
  <c r="G145" i="2"/>
  <c r="D122" i="2"/>
  <c r="E156" i="3"/>
  <c r="G137" i="3"/>
  <c r="C132" i="3"/>
  <c r="D122" i="3"/>
  <c r="D194" i="3"/>
  <c r="C133" i="3"/>
  <c r="E204" i="3"/>
  <c r="F183" i="3"/>
  <c r="E159" i="3"/>
  <c r="E134" i="3"/>
  <c r="E168" i="3"/>
  <c r="D121" i="3"/>
  <c r="F133" i="3"/>
  <c r="D181" i="3"/>
  <c r="F121" i="3"/>
  <c r="G195" i="3"/>
  <c r="F194" i="3"/>
  <c r="E135" i="3"/>
  <c r="E192" i="3"/>
  <c r="E206" i="3"/>
  <c r="D170" i="3"/>
  <c r="G133" i="3"/>
  <c r="E146" i="4"/>
  <c r="F169" i="4"/>
  <c r="E134" i="4"/>
  <c r="F196" i="4"/>
  <c r="F206" i="4"/>
  <c r="G159" i="4"/>
  <c r="G171" i="4"/>
  <c r="E194" i="4"/>
  <c r="F180" i="4"/>
  <c r="G183" i="4"/>
  <c r="F194" i="4"/>
  <c r="G168" i="4"/>
  <c r="F120" i="4"/>
  <c r="D206" i="4"/>
  <c r="E156" i="4"/>
  <c r="E170" i="4"/>
  <c r="F121" i="4"/>
  <c r="G125" i="4"/>
  <c r="E158" i="4"/>
  <c r="G147" i="4"/>
  <c r="E206" i="5"/>
  <c r="F194" i="5"/>
  <c r="D133" i="5"/>
  <c r="D158" i="5"/>
  <c r="E194" i="5"/>
  <c r="D194" i="5"/>
  <c r="F182" i="5"/>
  <c r="E182" i="5"/>
  <c r="G207" i="5"/>
  <c r="E170" i="5"/>
  <c r="F170" i="5"/>
  <c r="G147" i="5"/>
  <c r="E158" i="5"/>
  <c r="G192" i="5"/>
  <c r="G156" i="5"/>
  <c r="F206" i="5"/>
  <c r="B35" i="7"/>
  <c r="F47" i="7"/>
  <c r="F107" i="7"/>
  <c r="F38" i="7"/>
  <c r="C59" i="7"/>
  <c r="F97" i="7"/>
  <c r="G110" i="7"/>
  <c r="D83" i="7"/>
  <c r="G76" i="7"/>
  <c r="E108" i="7"/>
  <c r="F72" i="7"/>
  <c r="D61" i="7"/>
  <c r="F51" i="7"/>
  <c r="F96" i="7"/>
  <c r="F39" i="7"/>
  <c r="E97" i="7"/>
  <c r="E62" i="7"/>
  <c r="D84" i="7"/>
  <c r="G51" i="7"/>
  <c r="F108" i="7"/>
  <c r="B47" i="7"/>
  <c r="D49" i="7"/>
  <c r="F86" i="7"/>
  <c r="E48" i="7"/>
  <c r="E168" i="7"/>
  <c r="F206" i="7"/>
  <c r="F170" i="7"/>
  <c r="E206" i="7"/>
  <c r="D134" i="7"/>
  <c r="B180" i="7"/>
  <c r="E195" i="7"/>
  <c r="E159" i="7"/>
  <c r="E194" i="7"/>
  <c r="E123" i="7"/>
  <c r="G121" i="7"/>
  <c r="G160" i="7"/>
  <c r="G183" i="7"/>
  <c r="F194" i="7"/>
  <c r="F158" i="7"/>
  <c r="D158" i="7"/>
  <c r="B204" i="7"/>
  <c r="E182" i="7"/>
  <c r="B168" i="7"/>
  <c r="D206" i="7"/>
  <c r="C168" i="7"/>
  <c r="E158" i="7"/>
  <c r="F134" i="7"/>
  <c r="F123" i="6"/>
  <c r="G145" i="6"/>
  <c r="F206" i="6"/>
  <c r="B120" i="6"/>
  <c r="C168" i="6"/>
  <c r="E123" i="6"/>
  <c r="E206" i="6"/>
  <c r="G132" i="6"/>
  <c r="F194" i="6"/>
  <c r="F193" i="6"/>
  <c r="D134" i="6"/>
  <c r="G133" i="6"/>
  <c r="G158" i="6"/>
  <c r="G137" i="6"/>
  <c r="F132" i="6"/>
  <c r="E205" i="6"/>
  <c r="E134" i="6"/>
  <c r="F182" i="6"/>
  <c r="E180" i="6"/>
  <c r="F136" i="6"/>
  <c r="F180" i="6"/>
  <c r="G168" i="6"/>
  <c r="B35" i="6"/>
  <c r="E97" i="6"/>
  <c r="D109" i="6"/>
  <c r="E73" i="6"/>
  <c r="F75" i="6"/>
  <c r="C96" i="6"/>
  <c r="D73" i="6"/>
  <c r="F95" i="6"/>
  <c r="B71" i="6"/>
  <c r="D36" i="6"/>
  <c r="C72" i="6"/>
  <c r="G38" i="6"/>
  <c r="C60" i="6"/>
  <c r="C36" i="6"/>
  <c r="D85" i="6"/>
  <c r="G110" i="6"/>
  <c r="F97" i="6"/>
  <c r="G88" i="6"/>
  <c r="F83" i="6"/>
  <c r="G109" i="5"/>
  <c r="G84" i="5"/>
  <c r="E107" i="5"/>
  <c r="G97" i="5"/>
  <c r="C108" i="5"/>
  <c r="E36" i="5"/>
  <c r="G96" i="5"/>
  <c r="F108" i="5"/>
  <c r="E83" i="5"/>
  <c r="D109" i="5"/>
  <c r="F49" i="5"/>
  <c r="G47" i="5"/>
  <c r="G64" i="5"/>
  <c r="E95" i="5"/>
  <c r="F37" i="5"/>
  <c r="F61" i="5"/>
  <c r="G76" i="5"/>
  <c r="G35" i="5"/>
  <c r="F96" i="5"/>
  <c r="G86" i="5"/>
  <c r="E72" i="5"/>
  <c r="D83" i="5"/>
  <c r="F98" i="5"/>
  <c r="C60" i="5"/>
  <c r="D36" i="5"/>
  <c r="C71" i="5"/>
  <c r="F99" i="4"/>
  <c r="E72" i="4"/>
  <c r="G62" i="4"/>
  <c r="F71" i="4"/>
  <c r="B107" i="4"/>
  <c r="F47" i="4"/>
  <c r="D107" i="4"/>
  <c r="E83" i="4"/>
  <c r="D109" i="4"/>
  <c r="F84" i="4"/>
  <c r="E60" i="4"/>
  <c r="D97" i="4"/>
  <c r="G100" i="4"/>
  <c r="C83" i="4"/>
  <c r="F87" i="4"/>
  <c r="F61" i="4"/>
  <c r="G49" i="4"/>
  <c r="F49" i="4"/>
  <c r="E47" i="3"/>
  <c r="G98" i="3"/>
  <c r="D85" i="3"/>
  <c r="E95" i="3"/>
  <c r="F51" i="3"/>
  <c r="B95" i="3"/>
  <c r="C96" i="3"/>
  <c r="F97" i="3"/>
  <c r="G49" i="3"/>
  <c r="F59" i="3"/>
  <c r="E98" i="3"/>
  <c r="F98" i="3"/>
  <c r="E74" i="3"/>
  <c r="G59" i="3"/>
  <c r="F86" i="3"/>
  <c r="F74" i="3"/>
  <c r="F39" i="3"/>
  <c r="F96" i="3"/>
  <c r="E50" i="3"/>
  <c r="G50" i="3"/>
  <c r="G100" i="3"/>
  <c r="F83" i="3"/>
  <c r="G85" i="2"/>
  <c r="D73" i="2"/>
  <c r="F61" i="2"/>
  <c r="F95" i="2"/>
  <c r="G71" i="2"/>
  <c r="G95" i="2"/>
  <c r="C72" i="2"/>
  <c r="G35" i="2"/>
  <c r="F73" i="2"/>
  <c r="G40" i="2"/>
  <c r="G88" i="2"/>
  <c r="G36" i="2"/>
  <c r="B180" i="1"/>
  <c r="D181" i="1"/>
  <c r="E171" i="1"/>
  <c r="E183" i="1"/>
  <c r="F207" i="1"/>
  <c r="F156" i="1"/>
  <c r="G169" i="1"/>
  <c r="F181" i="1"/>
  <c r="G196" i="1"/>
  <c r="G180" i="1"/>
  <c r="B204" i="1"/>
  <c r="C205" i="1"/>
  <c r="F195" i="1"/>
  <c r="E135" i="7"/>
  <c r="G169" i="7"/>
  <c r="G158" i="7"/>
  <c r="E134" i="7"/>
  <c r="C169" i="7"/>
  <c r="F147" i="7"/>
  <c r="G133" i="7"/>
  <c r="D120" i="7"/>
  <c r="G157" i="7"/>
  <c r="E145" i="7"/>
  <c r="E122" i="7"/>
  <c r="F135" i="7"/>
  <c r="F133" i="7"/>
  <c r="D205" i="7"/>
  <c r="F36" i="7"/>
  <c r="F49" i="7"/>
  <c r="G50" i="7"/>
  <c r="F62" i="7"/>
  <c r="E35" i="7"/>
  <c r="E84" i="7"/>
  <c r="F98" i="7"/>
  <c r="F48" i="7"/>
  <c r="E83" i="7"/>
  <c r="G181" i="7"/>
  <c r="G192" i="7"/>
  <c r="A62" i="7"/>
  <c r="K50" i="7"/>
  <c r="T50" i="7" s="1"/>
  <c r="AC50" i="7" s="1"/>
  <c r="E169" i="7"/>
  <c r="G182" i="7"/>
  <c r="G146" i="7"/>
  <c r="G145" i="7"/>
  <c r="D73" i="7"/>
  <c r="E205" i="7"/>
  <c r="D182" i="7"/>
  <c r="D156" i="7"/>
  <c r="C144" i="7"/>
  <c r="E183" i="7"/>
  <c r="E147" i="7"/>
  <c r="G156" i="7"/>
  <c r="E98" i="7"/>
  <c r="D146" i="7"/>
  <c r="C145" i="7"/>
  <c r="F95" i="7"/>
  <c r="D47" i="7"/>
  <c r="G84" i="7"/>
  <c r="E73" i="7"/>
  <c r="E71" i="7"/>
  <c r="D35" i="7"/>
  <c r="F110" i="7"/>
  <c r="G47" i="7"/>
  <c r="G205" i="7"/>
  <c r="D122" i="7"/>
  <c r="G70" i="7"/>
  <c r="Q58" i="7"/>
  <c r="Z58" i="7" s="1"/>
  <c r="AI58" i="7" s="1"/>
  <c r="E157" i="7"/>
  <c r="E146" i="7"/>
  <c r="B120" i="7"/>
  <c r="F85" i="7"/>
  <c r="G112" i="7"/>
  <c r="C205" i="7"/>
  <c r="D96" i="7"/>
  <c r="D180" i="7"/>
  <c r="F207" i="7"/>
  <c r="F171" i="7"/>
  <c r="G180" i="7"/>
  <c r="E60" i="7"/>
  <c r="C120" i="7"/>
  <c r="F60" i="7"/>
  <c r="E38" i="7"/>
  <c r="E58" i="7"/>
  <c r="O46" i="7"/>
  <c r="X46" i="7" s="1"/>
  <c r="AG46" i="7" s="1"/>
  <c r="K48" i="7"/>
  <c r="T48" i="7" s="1"/>
  <c r="AC48" i="7" s="1"/>
  <c r="A60" i="7"/>
  <c r="G85" i="7"/>
  <c r="D58" i="7"/>
  <c r="N46" i="7"/>
  <c r="W46" i="7" s="1"/>
  <c r="AF46" i="7" s="1"/>
  <c r="G37" i="7"/>
  <c r="A64" i="7"/>
  <c r="K52" i="7"/>
  <c r="T52" i="7" s="1"/>
  <c r="AC52" i="7" s="1"/>
  <c r="B70" i="7"/>
  <c r="L58" i="7"/>
  <c r="U58" i="7" s="1"/>
  <c r="AD58" i="7" s="1"/>
  <c r="F145" i="7"/>
  <c r="C47" i="7"/>
  <c r="B192" i="7"/>
  <c r="G144" i="7"/>
  <c r="C157" i="7"/>
  <c r="E59" i="7"/>
  <c r="E85" i="7"/>
  <c r="G122" i="7"/>
  <c r="K61" i="7"/>
  <c r="T61" i="7" s="1"/>
  <c r="AC61" i="7" s="1"/>
  <c r="A73" i="7"/>
  <c r="G88" i="7"/>
  <c r="C192" i="7"/>
  <c r="E207" i="7"/>
  <c r="E171" i="7"/>
  <c r="G206" i="7"/>
  <c r="G170" i="7"/>
  <c r="E193" i="7"/>
  <c r="F146" i="7"/>
  <c r="G125" i="7"/>
  <c r="D193" i="7"/>
  <c r="D60" i="7"/>
  <c r="E121" i="7"/>
  <c r="E120" i="7"/>
  <c r="G61" i="7"/>
  <c r="G75" i="7"/>
  <c r="F58" i="7"/>
  <c r="P46" i="7"/>
  <c r="Y46" i="7" s="1"/>
  <c r="AH46" i="7" s="1"/>
  <c r="E36" i="7"/>
  <c r="D36" i="7"/>
  <c r="E110" i="7"/>
  <c r="B144" i="7"/>
  <c r="D170" i="7"/>
  <c r="C132" i="7"/>
  <c r="G193" i="7"/>
  <c r="D181" i="7"/>
  <c r="D59" i="7"/>
  <c r="F120" i="7"/>
  <c r="D85" i="7"/>
  <c r="M58" i="7"/>
  <c r="V58" i="7" s="1"/>
  <c r="AE58" i="7" s="1"/>
  <c r="C70" i="7"/>
  <c r="K59" i="7"/>
  <c r="T59" i="7" s="1"/>
  <c r="AC59" i="7" s="1"/>
  <c r="A71" i="7"/>
  <c r="E61" i="7"/>
  <c r="F183" i="7"/>
  <c r="E96" i="7"/>
  <c r="F205" i="7"/>
  <c r="D132" i="7"/>
  <c r="B156" i="7"/>
  <c r="F195" i="7"/>
  <c r="F159" i="7"/>
  <c r="G204" i="7"/>
  <c r="C193" i="7"/>
  <c r="E133" i="7"/>
  <c r="D169" i="7"/>
  <c r="C121" i="7"/>
  <c r="F50" i="7"/>
  <c r="G49" i="7"/>
  <c r="E86" i="7"/>
  <c r="G35" i="7"/>
  <c r="F35" i="7"/>
  <c r="E74" i="7"/>
  <c r="D194" i="7"/>
  <c r="C156" i="7"/>
  <c r="G194" i="7"/>
  <c r="G168" i="7"/>
  <c r="E181" i="7"/>
  <c r="C133" i="7"/>
  <c r="E132" i="7"/>
  <c r="D157" i="7"/>
  <c r="F63" i="7"/>
  <c r="G86" i="7"/>
  <c r="D48" i="7"/>
  <c r="D71" i="7"/>
  <c r="F71" i="7"/>
  <c r="G74" i="7"/>
  <c r="G36" i="7"/>
  <c r="K51" i="7"/>
  <c r="T51" i="7" s="1"/>
  <c r="AC51" i="7" s="1"/>
  <c r="A63" i="7"/>
  <c r="E171" i="6"/>
  <c r="G194" i="6"/>
  <c r="G123" i="6"/>
  <c r="B144" i="6"/>
  <c r="D168" i="6"/>
  <c r="G146" i="6"/>
  <c r="F144" i="6"/>
  <c r="G135" i="6"/>
  <c r="E147" i="6"/>
  <c r="D181" i="6"/>
  <c r="E194" i="6"/>
  <c r="E170" i="6"/>
  <c r="E145" i="6"/>
  <c r="D96" i="6"/>
  <c r="F96" i="6"/>
  <c r="E48" i="6"/>
  <c r="F87" i="6"/>
  <c r="D71" i="6"/>
  <c r="E71" i="6"/>
  <c r="G83" i="6"/>
  <c r="G52" i="6"/>
  <c r="G84" i="6"/>
  <c r="G74" i="6"/>
  <c r="F63" i="6"/>
  <c r="C70" i="6"/>
  <c r="M58" i="6"/>
  <c r="V58" i="6" s="1"/>
  <c r="AE58" i="6" s="1"/>
  <c r="F171" i="6"/>
  <c r="G206" i="6"/>
  <c r="G182" i="6"/>
  <c r="E74" i="6"/>
  <c r="E168" i="6"/>
  <c r="G96" i="6"/>
  <c r="F147" i="6"/>
  <c r="F124" i="6"/>
  <c r="D120" i="6"/>
  <c r="F50" i="6"/>
  <c r="K59" i="6"/>
  <c r="T59" i="6" s="1"/>
  <c r="AC59" i="6" s="1"/>
  <c r="A71" i="6"/>
  <c r="A73" i="6"/>
  <c r="K61" i="6"/>
  <c r="T61" i="6" s="1"/>
  <c r="AC61" i="6" s="1"/>
  <c r="C192" i="6"/>
  <c r="B180" i="6"/>
  <c r="F207" i="6"/>
  <c r="E183" i="6"/>
  <c r="D158" i="6"/>
  <c r="E110" i="6"/>
  <c r="D182" i="6"/>
  <c r="D59" i="6"/>
  <c r="B95" i="6"/>
  <c r="G147" i="6"/>
  <c r="G124" i="6"/>
  <c r="G205" i="6"/>
  <c r="E158" i="6"/>
  <c r="B156" i="6"/>
  <c r="E182" i="6"/>
  <c r="F110" i="6"/>
  <c r="F84" i="6"/>
  <c r="C95" i="6"/>
  <c r="B59" i="6"/>
  <c r="E62" i="6"/>
  <c r="D206" i="6"/>
  <c r="F159" i="6"/>
  <c r="G204" i="6"/>
  <c r="C156" i="6"/>
  <c r="G112" i="6"/>
  <c r="F61" i="6"/>
  <c r="D169" i="6"/>
  <c r="D95" i="6"/>
  <c r="C59" i="6"/>
  <c r="B107" i="6"/>
  <c r="E85" i="6"/>
  <c r="B83" i="6"/>
  <c r="B70" i="6"/>
  <c r="L58" i="6"/>
  <c r="U58" i="6" s="1"/>
  <c r="AD58" i="6" s="1"/>
  <c r="Q58" i="6"/>
  <c r="Z58" i="6" s="1"/>
  <c r="AI58" i="6" s="1"/>
  <c r="G70" i="6"/>
  <c r="B204" i="6"/>
  <c r="F158" i="6"/>
  <c r="D156" i="6"/>
  <c r="F169" i="6"/>
  <c r="C107" i="6"/>
  <c r="C84" i="6"/>
  <c r="C83" i="6"/>
  <c r="F71" i="6"/>
  <c r="C35" i="6"/>
  <c r="A76" i="6"/>
  <c r="K64" i="6"/>
  <c r="T64" i="6" s="1"/>
  <c r="AC64" i="6" s="1"/>
  <c r="C133" i="6"/>
  <c r="D204" i="6"/>
  <c r="C180" i="6"/>
  <c r="F195" i="6"/>
  <c r="E207" i="6"/>
  <c r="G193" i="6"/>
  <c r="E193" i="6"/>
  <c r="C132" i="6"/>
  <c r="E156" i="6"/>
  <c r="E98" i="6"/>
  <c r="F108" i="6"/>
  <c r="D60" i="6"/>
  <c r="G169" i="6"/>
  <c r="D107" i="6"/>
  <c r="F39" i="6"/>
  <c r="E83" i="6"/>
  <c r="D83" i="6"/>
  <c r="C120" i="6"/>
  <c r="G36" i="6"/>
  <c r="G48" i="6"/>
  <c r="D37" i="6"/>
  <c r="E38" i="6"/>
  <c r="E181" i="6"/>
  <c r="E169" i="6"/>
  <c r="E59" i="6"/>
  <c r="D47" i="6"/>
  <c r="F73" i="6"/>
  <c r="D122" i="6"/>
  <c r="F48" i="6"/>
  <c r="A74" i="6"/>
  <c r="K62" i="6"/>
  <c r="T62" i="6" s="1"/>
  <c r="AC62" i="6" s="1"/>
  <c r="E159" i="6"/>
  <c r="G192" i="6"/>
  <c r="F181" i="6"/>
  <c r="C169" i="6"/>
  <c r="F168" i="6"/>
  <c r="C47" i="6"/>
  <c r="F85" i="6"/>
  <c r="C71" i="6"/>
  <c r="E122" i="6"/>
  <c r="E50" i="6"/>
  <c r="B47" i="6"/>
  <c r="F37" i="6"/>
  <c r="F70" i="6"/>
  <c r="P58" i="6"/>
  <c r="Y58" i="6" s="1"/>
  <c r="AH58" i="6" s="1"/>
  <c r="G157" i="6"/>
  <c r="F205" i="6"/>
  <c r="D132" i="6"/>
  <c r="E132" i="6"/>
  <c r="G181" i="6"/>
  <c r="G170" i="6"/>
  <c r="F72" i="6"/>
  <c r="F148" i="6"/>
  <c r="D146" i="6"/>
  <c r="F122" i="6"/>
  <c r="G60" i="6"/>
  <c r="O46" i="6"/>
  <c r="X46" i="6" s="1"/>
  <c r="AG46" i="6" s="1"/>
  <c r="E58" i="6"/>
  <c r="C48" i="6"/>
  <c r="K51" i="6"/>
  <c r="T51" i="6" s="1"/>
  <c r="AC51" i="6" s="1"/>
  <c r="A63" i="6"/>
  <c r="B192" i="6"/>
  <c r="F183" i="6"/>
  <c r="E195" i="6"/>
  <c r="C181" i="6"/>
  <c r="D170" i="6"/>
  <c r="B168" i="6"/>
  <c r="A36" i="6"/>
  <c r="A48" i="6" s="1"/>
  <c r="T36" i="6"/>
  <c r="AC36" i="6" s="1"/>
  <c r="F86" i="6"/>
  <c r="D144" i="6"/>
  <c r="F146" i="6"/>
  <c r="F60" i="6"/>
  <c r="F62" i="6"/>
  <c r="G122" i="6"/>
  <c r="D48" i="6"/>
  <c r="D70" i="6"/>
  <c r="N58" i="6"/>
  <c r="W58" i="6" s="1"/>
  <c r="AF58" i="6" s="1"/>
  <c r="E147" i="5"/>
  <c r="E135" i="5"/>
  <c r="F180" i="5"/>
  <c r="C133" i="5"/>
  <c r="E132" i="5"/>
  <c r="E133" i="5"/>
  <c r="F122" i="5"/>
  <c r="D121" i="5"/>
  <c r="F204" i="5"/>
  <c r="G205" i="5"/>
  <c r="F169" i="5"/>
  <c r="C168" i="5"/>
  <c r="F39" i="5"/>
  <c r="F72" i="5"/>
  <c r="F35" i="5"/>
  <c r="G61" i="5"/>
  <c r="C83" i="5"/>
  <c r="E96" i="5"/>
  <c r="D108" i="5"/>
  <c r="G108" i="5"/>
  <c r="F107" i="5"/>
  <c r="B95" i="5"/>
  <c r="E49" i="5"/>
  <c r="G50" i="5"/>
  <c r="B71" i="5"/>
  <c r="F47" i="5"/>
  <c r="D206" i="5"/>
  <c r="E195" i="5"/>
  <c r="F205" i="5"/>
  <c r="F97" i="5"/>
  <c r="E110" i="5"/>
  <c r="D134" i="5"/>
  <c r="C48" i="5"/>
  <c r="E86" i="5"/>
  <c r="F63" i="5"/>
  <c r="F70" i="5"/>
  <c r="P58" i="5"/>
  <c r="Y58" i="5" s="1"/>
  <c r="AH58" i="5" s="1"/>
  <c r="F145" i="5"/>
  <c r="E108" i="5"/>
  <c r="F124" i="5"/>
  <c r="F71" i="5"/>
  <c r="D107" i="5"/>
  <c r="B156" i="5"/>
  <c r="C95" i="5"/>
  <c r="B83" i="5"/>
  <c r="F136" i="5"/>
  <c r="F121" i="5"/>
  <c r="F110" i="5"/>
  <c r="F134" i="5"/>
  <c r="D95" i="5"/>
  <c r="D47" i="5"/>
  <c r="F86" i="5"/>
  <c r="G38" i="5"/>
  <c r="G63" i="5"/>
  <c r="G62" i="5"/>
  <c r="D70" i="5"/>
  <c r="N58" i="5"/>
  <c r="W58" i="5" s="1"/>
  <c r="AF58" i="5" s="1"/>
  <c r="F195" i="5"/>
  <c r="B192" i="5"/>
  <c r="C156" i="5"/>
  <c r="E122" i="5"/>
  <c r="B168" i="5"/>
  <c r="G134" i="5"/>
  <c r="E47" i="5"/>
  <c r="D97" i="5"/>
  <c r="F87" i="5"/>
  <c r="B35" i="5"/>
  <c r="E50" i="5"/>
  <c r="G70" i="5"/>
  <c r="Q58" i="5"/>
  <c r="Z58" i="5" s="1"/>
  <c r="AI58" i="5" s="1"/>
  <c r="C192" i="5"/>
  <c r="C132" i="5"/>
  <c r="E85" i="5"/>
  <c r="G87" i="5"/>
  <c r="A63" i="5"/>
  <c r="K51" i="5"/>
  <c r="T51" i="5" s="1"/>
  <c r="AC51" i="5" s="1"/>
  <c r="E70" i="5"/>
  <c r="O58" i="5"/>
  <c r="X58" i="5" s="1"/>
  <c r="AG58" i="5" s="1"/>
  <c r="G181" i="5"/>
  <c r="G157" i="5"/>
  <c r="G168" i="5"/>
  <c r="E156" i="5"/>
  <c r="E121" i="5"/>
  <c r="C121" i="5"/>
  <c r="E134" i="5"/>
  <c r="D85" i="5"/>
  <c r="F75" i="5"/>
  <c r="A38" i="5"/>
  <c r="A50" i="5" s="1"/>
  <c r="T38" i="5"/>
  <c r="AC38" i="5" s="1"/>
  <c r="C70" i="5"/>
  <c r="M58" i="5"/>
  <c r="V58" i="5" s="1"/>
  <c r="AE58" i="5" s="1"/>
  <c r="F193" i="5"/>
  <c r="B180" i="5"/>
  <c r="F148" i="5"/>
  <c r="E192" i="5"/>
  <c r="G123" i="5"/>
  <c r="D146" i="5"/>
  <c r="B204" i="5"/>
  <c r="B144" i="5"/>
  <c r="F111" i="5"/>
  <c r="E168" i="5"/>
  <c r="D61" i="5"/>
  <c r="G122" i="5"/>
  <c r="C72" i="5"/>
  <c r="G75" i="5"/>
  <c r="F196" i="5"/>
  <c r="F160" i="5"/>
  <c r="F183" i="5"/>
  <c r="F147" i="5"/>
  <c r="E171" i="5"/>
  <c r="C180" i="5"/>
  <c r="G146" i="5"/>
  <c r="D84" i="5"/>
  <c r="E146" i="5"/>
  <c r="C204" i="5"/>
  <c r="C144" i="5"/>
  <c r="G111" i="5"/>
  <c r="E120" i="5"/>
  <c r="B59" i="5"/>
  <c r="G74" i="5"/>
  <c r="E71" i="5"/>
  <c r="D35" i="5"/>
  <c r="E62" i="5"/>
  <c r="T37" i="5"/>
  <c r="AC37" i="5" s="1"/>
  <c r="A37" i="5"/>
  <c r="A49" i="5" s="1"/>
  <c r="E59" i="5"/>
  <c r="E38" i="5"/>
  <c r="F156" i="5"/>
  <c r="F109" i="5"/>
  <c r="D204" i="5"/>
  <c r="D144" i="5"/>
  <c r="B107" i="5"/>
  <c r="D71" i="5"/>
  <c r="C36" i="5"/>
  <c r="F38" i="5"/>
  <c r="B70" i="5"/>
  <c r="L58" i="5"/>
  <c r="U58" i="5" s="1"/>
  <c r="AD58" i="5" s="1"/>
  <c r="D182" i="5"/>
  <c r="E207" i="5"/>
  <c r="G145" i="5"/>
  <c r="F157" i="5"/>
  <c r="E180" i="5"/>
  <c r="F83" i="5"/>
  <c r="C145" i="5"/>
  <c r="E204" i="5"/>
  <c r="E144" i="5"/>
  <c r="F99" i="5"/>
  <c r="F135" i="5"/>
  <c r="G59" i="5"/>
  <c r="F62" i="5"/>
  <c r="C35" i="5"/>
  <c r="F51" i="5"/>
  <c r="A60" i="5"/>
  <c r="K48" i="5"/>
  <c r="T48" i="5" s="1"/>
  <c r="AC48" i="5" s="1"/>
  <c r="A64" i="5"/>
  <c r="K52" i="5"/>
  <c r="T52" i="5" s="1"/>
  <c r="AC52" i="5" s="1"/>
  <c r="E159" i="5"/>
  <c r="G193" i="5"/>
  <c r="F146" i="5"/>
  <c r="C107" i="5"/>
  <c r="G135" i="5"/>
  <c r="E35" i="5"/>
  <c r="A71" i="5"/>
  <c r="K59" i="5"/>
  <c r="T59" i="5" s="1"/>
  <c r="AC59" i="5" s="1"/>
  <c r="F207" i="5"/>
  <c r="F73" i="5"/>
  <c r="F168" i="5"/>
  <c r="G99" i="5"/>
  <c r="F60" i="5"/>
  <c r="E98" i="5"/>
  <c r="D180" i="4"/>
  <c r="F146" i="4"/>
  <c r="F123" i="4"/>
  <c r="G182" i="4"/>
  <c r="G169" i="4"/>
  <c r="F207" i="4"/>
  <c r="G121" i="4"/>
  <c r="G146" i="4"/>
  <c r="G145" i="4"/>
  <c r="G206" i="4"/>
  <c r="D181" i="4"/>
  <c r="E144" i="4"/>
  <c r="G193" i="4"/>
  <c r="F181" i="4"/>
  <c r="F195" i="4"/>
  <c r="E159" i="4"/>
  <c r="G204" i="4"/>
  <c r="G144" i="4"/>
  <c r="E133" i="4"/>
  <c r="F132" i="4"/>
  <c r="G132" i="4"/>
  <c r="F124" i="4"/>
  <c r="G194" i="4"/>
  <c r="B132" i="4"/>
  <c r="G59" i="4"/>
  <c r="F95" i="4"/>
  <c r="E86" i="4"/>
  <c r="G98" i="4"/>
  <c r="G50" i="4"/>
  <c r="D49" i="4"/>
  <c r="E85" i="4"/>
  <c r="G99" i="4"/>
  <c r="B35" i="4"/>
  <c r="G87" i="4"/>
  <c r="B71" i="4"/>
  <c r="F110" i="4"/>
  <c r="E62" i="4"/>
  <c r="C169" i="4"/>
  <c r="C180" i="4"/>
  <c r="G170" i="4"/>
  <c r="C193" i="4"/>
  <c r="F98" i="4"/>
  <c r="D193" i="4"/>
  <c r="C72" i="4"/>
  <c r="E181" i="4"/>
  <c r="C145" i="4"/>
  <c r="C96" i="4"/>
  <c r="E95" i="4"/>
  <c r="G181" i="4"/>
  <c r="E97" i="4"/>
  <c r="K52" i="4"/>
  <c r="T52" i="4" s="1"/>
  <c r="AC52" i="4" s="1"/>
  <c r="A64" i="4"/>
  <c r="D182" i="4"/>
  <c r="D156" i="4"/>
  <c r="C204" i="4"/>
  <c r="B192" i="4"/>
  <c r="B156" i="4"/>
  <c r="E195" i="4"/>
  <c r="F135" i="4"/>
  <c r="C132" i="4"/>
  <c r="E205" i="4"/>
  <c r="C181" i="4"/>
  <c r="E71" i="4"/>
  <c r="F59" i="4"/>
  <c r="F107" i="4"/>
  <c r="F97" i="4"/>
  <c r="F36" i="4"/>
  <c r="C108" i="4"/>
  <c r="C144" i="4"/>
  <c r="G135" i="4"/>
  <c r="D132" i="4"/>
  <c r="G205" i="4"/>
  <c r="E122" i="4"/>
  <c r="E121" i="4"/>
  <c r="G97" i="4"/>
  <c r="G35" i="4"/>
  <c r="E109" i="4"/>
  <c r="A71" i="4"/>
  <c r="K59" i="4"/>
  <c r="T59" i="4" s="1"/>
  <c r="AC59" i="4" s="1"/>
  <c r="G136" i="4"/>
  <c r="E157" i="4"/>
  <c r="E132" i="4"/>
  <c r="C205" i="4"/>
  <c r="C120" i="4"/>
  <c r="G83" i="4"/>
  <c r="E59" i="4"/>
  <c r="F109" i="4"/>
  <c r="M58" i="4"/>
  <c r="V58" i="4" s="1"/>
  <c r="AE58" i="4" s="1"/>
  <c r="C70" i="4"/>
  <c r="A74" i="4"/>
  <c r="K62" i="4"/>
  <c r="T62" i="4" s="1"/>
  <c r="AC62" i="4" s="1"/>
  <c r="F159" i="4"/>
  <c r="D146" i="4"/>
  <c r="F183" i="4"/>
  <c r="F147" i="4"/>
  <c r="E183" i="4"/>
  <c r="E147" i="4"/>
  <c r="D133" i="4"/>
  <c r="G157" i="4"/>
  <c r="E110" i="4"/>
  <c r="D122" i="4"/>
  <c r="G124" i="4"/>
  <c r="G123" i="4"/>
  <c r="N58" i="4"/>
  <c r="W58" i="4" s="1"/>
  <c r="AF58" i="4" s="1"/>
  <c r="D70" i="4"/>
  <c r="E135" i="4"/>
  <c r="D204" i="4"/>
  <c r="B180" i="4"/>
  <c r="B144" i="4"/>
  <c r="C157" i="4"/>
  <c r="C121" i="4"/>
  <c r="G122" i="4"/>
  <c r="B47" i="4"/>
  <c r="E50" i="4"/>
  <c r="P58" i="4"/>
  <c r="Y58" i="4" s="1"/>
  <c r="AH58" i="4" s="1"/>
  <c r="F70" i="4"/>
  <c r="C192" i="4"/>
  <c r="G137" i="4"/>
  <c r="E120" i="4"/>
  <c r="B120" i="4"/>
  <c r="F39" i="4"/>
  <c r="G95" i="4"/>
  <c r="K48" i="4"/>
  <c r="T48" i="4" s="1"/>
  <c r="AC48" i="4" s="1"/>
  <c r="A60" i="4"/>
  <c r="D134" i="4"/>
  <c r="F133" i="4"/>
  <c r="E123" i="4"/>
  <c r="G133" i="4"/>
  <c r="G112" i="4"/>
  <c r="D120" i="4"/>
  <c r="E98" i="4"/>
  <c r="D145" i="4"/>
  <c r="A73" i="4"/>
  <c r="K61" i="4"/>
  <c r="T61" i="4" s="1"/>
  <c r="AC61" i="4" s="1"/>
  <c r="D194" i="4"/>
  <c r="D168" i="4"/>
  <c r="F171" i="4"/>
  <c r="E171" i="4"/>
  <c r="C133" i="4"/>
  <c r="E169" i="4"/>
  <c r="F145" i="4"/>
  <c r="D61" i="4"/>
  <c r="C84" i="4"/>
  <c r="D59" i="4"/>
  <c r="F48" i="4"/>
  <c r="B95" i="4"/>
  <c r="K51" i="4"/>
  <c r="T51" i="4" s="1"/>
  <c r="AC51" i="4" s="1"/>
  <c r="A63" i="4"/>
  <c r="E207" i="4"/>
  <c r="E193" i="4"/>
  <c r="E145" i="4"/>
  <c r="B83" i="4"/>
  <c r="C71" i="4"/>
  <c r="O46" i="4"/>
  <c r="X46" i="4" s="1"/>
  <c r="AG46" i="4" s="1"/>
  <c r="E58" i="4"/>
  <c r="C95" i="4"/>
  <c r="L58" i="4"/>
  <c r="U58" i="4" s="1"/>
  <c r="AD58" i="4" s="1"/>
  <c r="B70" i="4"/>
  <c r="G70" i="4"/>
  <c r="Q58" i="4"/>
  <c r="Z58" i="4" s="1"/>
  <c r="AI58" i="4" s="1"/>
  <c r="F171" i="3"/>
  <c r="G157" i="3"/>
  <c r="F180" i="3"/>
  <c r="C204" i="3"/>
  <c r="G156" i="3"/>
  <c r="D132" i="3"/>
  <c r="D206" i="3"/>
  <c r="G170" i="3"/>
  <c r="E132" i="3"/>
  <c r="F195" i="3"/>
  <c r="F147" i="3"/>
  <c r="C157" i="3"/>
  <c r="G205" i="3"/>
  <c r="B120" i="3"/>
  <c r="D156" i="3"/>
  <c r="G125" i="3"/>
  <c r="F135" i="3"/>
  <c r="F95" i="3"/>
  <c r="G52" i="3"/>
  <c r="G51" i="3"/>
  <c r="E49" i="3"/>
  <c r="F85" i="3"/>
  <c r="F75" i="3"/>
  <c r="C35" i="3"/>
  <c r="C95" i="3"/>
  <c r="D47" i="3"/>
  <c r="D97" i="3"/>
  <c r="F108" i="3"/>
  <c r="D71" i="3"/>
  <c r="E48" i="3"/>
  <c r="F107" i="3"/>
  <c r="F63" i="3"/>
  <c r="F109" i="3"/>
  <c r="G111" i="3"/>
  <c r="D61" i="3"/>
  <c r="G132" i="3"/>
  <c r="A60" i="3"/>
  <c r="K48" i="3"/>
  <c r="T48" i="3" s="1"/>
  <c r="AC48" i="3" s="1"/>
  <c r="G38" i="3"/>
  <c r="B156" i="3"/>
  <c r="F157" i="3"/>
  <c r="B132" i="3"/>
  <c r="G206" i="3"/>
  <c r="G120" i="3"/>
  <c r="E121" i="3"/>
  <c r="E37" i="3"/>
  <c r="A37" i="3"/>
  <c r="A49" i="3" s="1"/>
  <c r="T37" i="3"/>
  <c r="AC37" i="3" s="1"/>
  <c r="E86" i="3"/>
  <c r="C192" i="3"/>
  <c r="B144" i="3"/>
  <c r="G204" i="3"/>
  <c r="F206" i="3"/>
  <c r="C60" i="3"/>
  <c r="G122" i="3"/>
  <c r="E35" i="3"/>
  <c r="F182" i="3"/>
  <c r="G194" i="3"/>
  <c r="B180" i="3"/>
  <c r="E207" i="3"/>
  <c r="E194" i="3"/>
  <c r="G158" i="3"/>
  <c r="E170" i="3"/>
  <c r="F205" i="3"/>
  <c r="F181" i="3"/>
  <c r="E60" i="3"/>
  <c r="N46" i="3"/>
  <c r="W46" i="3" s="1"/>
  <c r="AF46" i="3" s="1"/>
  <c r="D58" i="3"/>
  <c r="F136" i="3"/>
  <c r="G182" i="3"/>
  <c r="F146" i="3"/>
  <c r="C70" i="3"/>
  <c r="M58" i="3"/>
  <c r="V58" i="3" s="1"/>
  <c r="AE58" i="3" s="1"/>
  <c r="D192" i="3"/>
  <c r="G192" i="3"/>
  <c r="G193" i="3"/>
  <c r="F170" i="3"/>
  <c r="D158" i="3"/>
  <c r="G169" i="3"/>
  <c r="E205" i="3"/>
  <c r="E181" i="3"/>
  <c r="C71" i="3"/>
  <c r="F60" i="3"/>
  <c r="D84" i="3"/>
  <c r="E71" i="3"/>
  <c r="D182" i="3"/>
  <c r="G146" i="3"/>
  <c r="F50" i="3"/>
  <c r="G135" i="3"/>
  <c r="F47" i="3"/>
  <c r="C36" i="3"/>
  <c r="P58" i="3"/>
  <c r="Y58" i="3" s="1"/>
  <c r="AH58" i="3" s="1"/>
  <c r="F70" i="3"/>
  <c r="C180" i="3"/>
  <c r="E158" i="3"/>
  <c r="F124" i="3"/>
  <c r="C205" i="3"/>
  <c r="E84" i="3"/>
  <c r="C181" i="3"/>
  <c r="E62" i="3"/>
  <c r="G60" i="3"/>
  <c r="G73" i="3"/>
  <c r="F35" i="3"/>
  <c r="C121" i="3"/>
  <c r="E182" i="3"/>
  <c r="C144" i="3"/>
  <c r="K50" i="3"/>
  <c r="T50" i="3" s="1"/>
  <c r="AC50" i="3" s="1"/>
  <c r="A62" i="3"/>
  <c r="G83" i="3"/>
  <c r="F62" i="3"/>
  <c r="A59" i="3"/>
  <c r="K47" i="3"/>
  <c r="T47" i="3" s="1"/>
  <c r="AC47" i="3" s="1"/>
  <c r="D146" i="3"/>
  <c r="D48" i="3"/>
  <c r="F193" i="3"/>
  <c r="E193" i="3"/>
  <c r="E110" i="3"/>
  <c r="F169" i="3"/>
  <c r="F145" i="3"/>
  <c r="G63" i="3"/>
  <c r="D72" i="3"/>
  <c r="E146" i="3"/>
  <c r="E70" i="3"/>
  <c r="O58" i="3"/>
  <c r="X58" i="3" s="1"/>
  <c r="AG58" i="3" s="1"/>
  <c r="C168" i="3"/>
  <c r="G168" i="3"/>
  <c r="C193" i="3"/>
  <c r="E169" i="3"/>
  <c r="E145" i="3"/>
  <c r="A40" i="3"/>
  <c r="A52" i="3" s="1"/>
  <c r="T40" i="3"/>
  <c r="AC40" i="3" s="1"/>
  <c r="A75" i="3"/>
  <c r="K63" i="3"/>
  <c r="T63" i="3" s="1"/>
  <c r="AC63" i="3" s="1"/>
  <c r="F207" i="3"/>
  <c r="F159" i="3"/>
  <c r="C169" i="3"/>
  <c r="C145" i="3"/>
  <c r="E144" i="3"/>
  <c r="G61" i="3"/>
  <c r="F123" i="3"/>
  <c r="F48" i="3"/>
  <c r="D120" i="3"/>
  <c r="G121" i="3"/>
  <c r="G40" i="3"/>
  <c r="G64" i="3"/>
  <c r="D36" i="3"/>
  <c r="B70" i="3"/>
  <c r="L58" i="3"/>
  <c r="U58" i="3" s="1"/>
  <c r="AD58" i="3" s="1"/>
  <c r="G70" i="3"/>
  <c r="Q58" i="3"/>
  <c r="Z58" i="3" s="1"/>
  <c r="AI58" i="3" s="1"/>
  <c r="C144" i="2"/>
  <c r="F134" i="2"/>
  <c r="C120" i="2"/>
  <c r="E146" i="2"/>
  <c r="G195" i="2"/>
  <c r="G206" i="2"/>
  <c r="E121" i="2"/>
  <c r="C121" i="2"/>
  <c r="F121" i="2"/>
  <c r="F192" i="2"/>
  <c r="F170" i="2"/>
  <c r="G133" i="2"/>
  <c r="F205" i="2"/>
  <c r="G168" i="2"/>
  <c r="F156" i="2"/>
  <c r="E59" i="2"/>
  <c r="D83" i="2"/>
  <c r="E74" i="2"/>
  <c r="G75" i="2"/>
  <c r="F87" i="2"/>
  <c r="G98" i="2"/>
  <c r="B35" i="2"/>
  <c r="G64" i="2"/>
  <c r="E85" i="2"/>
  <c r="F50" i="2"/>
  <c r="D59" i="2"/>
  <c r="E98" i="2"/>
  <c r="E37" i="2"/>
  <c r="G109" i="2"/>
  <c r="F51" i="2"/>
  <c r="E49" i="2"/>
  <c r="G72" i="2"/>
  <c r="F38" i="2"/>
  <c r="F59" i="2"/>
  <c r="F39" i="2"/>
  <c r="C96" i="2"/>
  <c r="E107" i="2"/>
  <c r="F83" i="2"/>
  <c r="F37" i="2"/>
  <c r="F47" i="2"/>
  <c r="E60" i="2"/>
  <c r="E96" i="2"/>
  <c r="D72" i="2"/>
  <c r="G63" i="2"/>
  <c r="F86" i="2"/>
  <c r="B192" i="2"/>
  <c r="F180" i="2"/>
  <c r="F204" i="2"/>
  <c r="F194" i="2"/>
  <c r="C84" i="2"/>
  <c r="B83" i="2"/>
  <c r="D121" i="2"/>
  <c r="C36" i="2"/>
  <c r="F63" i="2"/>
  <c r="G86" i="2"/>
  <c r="G70" i="2"/>
  <c r="Q58" i="2"/>
  <c r="Z58" i="2" s="1"/>
  <c r="AI58" i="2" s="1"/>
  <c r="D182" i="2"/>
  <c r="F208" i="2"/>
  <c r="G205" i="2"/>
  <c r="G181" i="2"/>
  <c r="F193" i="2"/>
  <c r="G192" i="2"/>
  <c r="G157" i="2"/>
  <c r="F147" i="2"/>
  <c r="C133" i="2"/>
  <c r="E123" i="2"/>
  <c r="F158" i="2"/>
  <c r="D36" i="2"/>
  <c r="B59" i="2"/>
  <c r="F49" i="2"/>
  <c r="F168" i="2"/>
  <c r="B144" i="2"/>
  <c r="F181" i="2"/>
  <c r="C157" i="2"/>
  <c r="E134" i="2"/>
  <c r="E147" i="2"/>
  <c r="G161" i="2"/>
  <c r="E159" i="2"/>
  <c r="F35" i="2"/>
  <c r="C60" i="2"/>
  <c r="G38" i="2"/>
  <c r="A73" i="2"/>
  <c r="K61" i="2"/>
  <c r="T61" i="2" s="1"/>
  <c r="AC61" i="2" s="1"/>
  <c r="G37" i="2"/>
  <c r="E73" i="2"/>
  <c r="G49" i="2"/>
  <c r="B70" i="2"/>
  <c r="L58" i="2"/>
  <c r="U58" i="2" s="1"/>
  <c r="AD58" i="2" s="1"/>
  <c r="E157" i="2"/>
  <c r="B180" i="2"/>
  <c r="F169" i="2"/>
  <c r="G156" i="2"/>
  <c r="E156" i="2"/>
  <c r="E145" i="2"/>
  <c r="D84" i="2"/>
  <c r="C108" i="2"/>
  <c r="F84" i="2"/>
  <c r="D96" i="2"/>
  <c r="D60" i="2"/>
  <c r="D37" i="2"/>
  <c r="F75" i="2"/>
  <c r="F48" i="2"/>
  <c r="D49" i="2"/>
  <c r="C48" i="2"/>
  <c r="E70" i="2"/>
  <c r="O58" i="2"/>
  <c r="X58" i="2" s="1"/>
  <c r="AG58" i="2" s="1"/>
  <c r="E181" i="2"/>
  <c r="G146" i="2"/>
  <c r="D120" i="2"/>
  <c r="E110" i="2"/>
  <c r="G160" i="2"/>
  <c r="G59" i="2"/>
  <c r="B107" i="2"/>
  <c r="E61" i="2"/>
  <c r="D48" i="2"/>
  <c r="D206" i="2"/>
  <c r="B204" i="2"/>
  <c r="E207" i="2"/>
  <c r="E206" i="2"/>
  <c r="F171" i="2"/>
  <c r="E158" i="2"/>
  <c r="F108" i="2"/>
  <c r="C107" i="2"/>
  <c r="B95" i="2"/>
  <c r="G60" i="2"/>
  <c r="K51" i="2"/>
  <c r="T51" i="2" s="1"/>
  <c r="AC51" i="2" s="1"/>
  <c r="A63" i="2"/>
  <c r="K74" i="2"/>
  <c r="T74" i="2" s="1"/>
  <c r="AC74" i="2" s="1"/>
  <c r="A86" i="2"/>
  <c r="E48" i="2"/>
  <c r="E205" i="2"/>
  <c r="G180" i="2"/>
  <c r="B132" i="2"/>
  <c r="F183" i="2"/>
  <c r="G108" i="2"/>
  <c r="C35" i="2"/>
  <c r="F123" i="2"/>
  <c r="E72" i="2"/>
  <c r="C95" i="2"/>
  <c r="E38" i="2"/>
  <c r="G61" i="2"/>
  <c r="B47" i="2"/>
  <c r="N58" i="2"/>
  <c r="W58" i="2" s="1"/>
  <c r="AF58" i="2" s="1"/>
  <c r="D70" i="2"/>
  <c r="D204" i="2"/>
  <c r="D168" i="2"/>
  <c r="G193" i="2"/>
  <c r="G169" i="2"/>
  <c r="G144" i="2"/>
  <c r="G136" i="2"/>
  <c r="D132" i="2"/>
  <c r="F195" i="2"/>
  <c r="E62" i="2"/>
  <c r="G122" i="2"/>
  <c r="K64" i="2"/>
  <c r="T64" i="2" s="1"/>
  <c r="AC64" i="2" s="1"/>
  <c r="A76" i="2"/>
  <c r="D35" i="2"/>
  <c r="D85" i="2"/>
  <c r="P58" i="2"/>
  <c r="Y58" i="2" s="1"/>
  <c r="AH58" i="2" s="1"/>
  <c r="F70" i="2"/>
  <c r="B168" i="2"/>
  <c r="E195" i="2"/>
  <c r="G204" i="2"/>
  <c r="E120" i="2"/>
  <c r="E84" i="2"/>
  <c r="C70" i="2"/>
  <c r="M58" i="2"/>
  <c r="V58" i="2" s="1"/>
  <c r="AE58" i="2" s="1"/>
  <c r="K48" i="2"/>
  <c r="T48" i="2" s="1"/>
  <c r="AC48" i="2" s="1"/>
  <c r="A60" i="2"/>
  <c r="K59" i="2"/>
  <c r="T59" i="2" s="1"/>
  <c r="AC59" i="2" s="1"/>
  <c r="A71" i="2"/>
  <c r="E86" i="2"/>
  <c r="G192" i="1"/>
  <c r="E158" i="1"/>
  <c r="G149" i="1"/>
  <c r="D168" i="1"/>
  <c r="G181" i="1"/>
  <c r="E194" i="1"/>
  <c r="F193" i="1"/>
  <c r="C193" i="1"/>
  <c r="F192" i="1"/>
  <c r="G171" i="1"/>
  <c r="D192" i="1"/>
  <c r="C181" i="1"/>
  <c r="G193" i="1"/>
  <c r="F196" i="1"/>
  <c r="F194" i="1"/>
  <c r="D194" i="1"/>
  <c r="G156" i="1"/>
  <c r="G160" i="1"/>
  <c r="E180" i="1"/>
  <c r="D182" i="1"/>
  <c r="F182" i="1"/>
  <c r="F183" i="1"/>
  <c r="C180" i="1"/>
  <c r="G146" i="1"/>
  <c r="G144" i="1"/>
  <c r="D156" i="1"/>
  <c r="D158" i="1"/>
  <c r="G168" i="1"/>
  <c r="E168" i="1"/>
  <c r="F180" i="1"/>
  <c r="E182" i="1"/>
  <c r="F157" i="1"/>
  <c r="E157" i="1"/>
  <c r="F169" i="1"/>
  <c r="G183" i="1"/>
  <c r="G158" i="1"/>
  <c r="F171" i="1"/>
  <c r="B168" i="1"/>
  <c r="D180" i="1"/>
  <c r="G148" i="1"/>
  <c r="E170" i="1"/>
  <c r="G136" i="1"/>
  <c r="C145" i="1"/>
  <c r="D157" i="1"/>
  <c r="C169" i="1"/>
  <c r="F168" i="1"/>
  <c r="G161" i="1"/>
  <c r="G157" i="1"/>
  <c r="F159" i="1"/>
  <c r="F172" i="1"/>
  <c r="F170" i="1"/>
  <c r="D170" i="1"/>
  <c r="E156" i="1"/>
  <c r="D169" i="1"/>
  <c r="G134" i="1"/>
  <c r="G132" i="1"/>
  <c r="F158" i="1"/>
  <c r="E147" i="1"/>
  <c r="B144" i="1"/>
  <c r="F148" i="1"/>
  <c r="F146" i="1"/>
  <c r="F147" i="1"/>
  <c r="E159" i="1"/>
  <c r="E146" i="1"/>
  <c r="D145" i="1"/>
  <c r="C157" i="1"/>
  <c r="C133" i="1"/>
  <c r="G159" i="1"/>
  <c r="C156" i="1"/>
  <c r="G147" i="1"/>
  <c r="F145" i="1"/>
  <c r="D146" i="1"/>
  <c r="E145" i="1"/>
  <c r="F144" i="1"/>
  <c r="C144" i="1"/>
  <c r="E132" i="1"/>
  <c r="G135" i="1"/>
  <c r="C132" i="1"/>
  <c r="G145" i="1"/>
  <c r="F133" i="1"/>
  <c r="F135" i="1"/>
  <c r="F136" i="1"/>
  <c r="D134" i="1"/>
  <c r="G137" i="1"/>
  <c r="E144" i="1"/>
  <c r="B120" i="1"/>
  <c r="E135" i="1"/>
  <c r="D133" i="1"/>
  <c r="F134" i="1"/>
  <c r="G125" i="1"/>
  <c r="F123" i="1"/>
  <c r="F132" i="1"/>
  <c r="D132" i="1"/>
  <c r="B132" i="1"/>
  <c r="E134" i="1"/>
  <c r="G133" i="1"/>
  <c r="C121" i="1"/>
  <c r="G124" i="1"/>
  <c r="C120" i="1"/>
  <c r="E121" i="1"/>
  <c r="G121" i="1"/>
  <c r="G122" i="1"/>
  <c r="F121" i="1"/>
  <c r="E123" i="1"/>
  <c r="D122" i="1"/>
  <c r="E120" i="1"/>
  <c r="E122" i="1"/>
  <c r="G120" i="1"/>
  <c r="D120" i="1"/>
  <c r="D121" i="1"/>
  <c r="G123" i="1"/>
  <c r="F120" i="1"/>
  <c r="F124" i="1"/>
  <c r="F122" i="1"/>
  <c r="F96" i="1"/>
  <c r="F84" i="1"/>
  <c r="E108" i="1"/>
  <c r="G107" i="1"/>
  <c r="G109" i="1"/>
  <c r="G111" i="1"/>
  <c r="G86" i="1"/>
  <c r="G99" i="1"/>
  <c r="F111" i="1"/>
  <c r="D97" i="1"/>
  <c r="G110" i="1"/>
  <c r="G112" i="1"/>
  <c r="E110" i="1"/>
  <c r="F99" i="1"/>
  <c r="E96" i="1"/>
  <c r="F110" i="1"/>
  <c r="B95" i="1"/>
  <c r="B83" i="1"/>
  <c r="E98" i="1"/>
  <c r="G95" i="1"/>
  <c r="G98" i="1"/>
  <c r="G97" i="1"/>
  <c r="C95" i="1"/>
  <c r="G85" i="1"/>
  <c r="D96" i="1"/>
  <c r="C83" i="1"/>
  <c r="F107" i="1"/>
  <c r="F87" i="1"/>
  <c r="G84" i="1"/>
  <c r="E83" i="1"/>
  <c r="F108" i="1"/>
  <c r="G108" i="1"/>
  <c r="F97" i="1"/>
  <c r="B107" i="1"/>
  <c r="E109" i="1"/>
  <c r="G100" i="1"/>
  <c r="E107" i="1"/>
  <c r="E86" i="1"/>
  <c r="G87" i="1"/>
  <c r="C107" i="1"/>
  <c r="C108" i="1"/>
  <c r="F109" i="1"/>
  <c r="D83" i="1"/>
  <c r="F83" i="1"/>
  <c r="F85" i="1"/>
  <c r="G83" i="1"/>
  <c r="E97" i="1"/>
  <c r="G96" i="1"/>
  <c r="D108" i="1"/>
  <c r="D107" i="1"/>
  <c r="D109" i="1"/>
  <c r="G88" i="1"/>
  <c r="E95" i="1"/>
  <c r="F86" i="1"/>
  <c r="D95" i="1"/>
  <c r="C96" i="1"/>
  <c r="C84" i="1"/>
  <c r="F95" i="1"/>
  <c r="D84" i="1"/>
  <c r="D85" i="1"/>
  <c r="E84" i="1"/>
  <c r="E85" i="1"/>
  <c r="F98" i="1"/>
  <c r="G76" i="1"/>
  <c r="G75" i="1"/>
  <c r="G74" i="1"/>
  <c r="G73" i="1"/>
  <c r="E74" i="1"/>
  <c r="F73" i="1"/>
  <c r="D72" i="1"/>
  <c r="E73" i="1"/>
  <c r="D71" i="1"/>
  <c r="C72" i="1"/>
  <c r="B71" i="1"/>
  <c r="F62" i="1"/>
  <c r="F72" i="1"/>
  <c r="G72" i="1"/>
  <c r="F71" i="1"/>
  <c r="F75" i="1"/>
  <c r="E72" i="1"/>
  <c r="D73" i="1"/>
  <c r="C71" i="1"/>
  <c r="E71" i="1"/>
  <c r="G71" i="1"/>
  <c r="F74" i="1"/>
  <c r="Q58" i="1"/>
  <c r="Z58" i="1" s="1"/>
  <c r="AI58" i="1" s="1"/>
  <c r="G70" i="1"/>
  <c r="G63" i="1"/>
  <c r="G62" i="1"/>
  <c r="G51" i="1"/>
  <c r="E59" i="1"/>
  <c r="G64" i="1"/>
  <c r="C59" i="1"/>
  <c r="F61" i="1"/>
  <c r="C60" i="1"/>
  <c r="E60" i="1"/>
  <c r="G61" i="1"/>
  <c r="D61" i="1"/>
  <c r="G59" i="1"/>
  <c r="F63" i="1"/>
  <c r="E62" i="1"/>
  <c r="K52" i="1"/>
  <c r="T52" i="1" s="1"/>
  <c r="AC52" i="1" s="1"/>
  <c r="A64" i="1"/>
  <c r="N46" i="1"/>
  <c r="W46" i="1" s="1"/>
  <c r="AF46" i="1" s="1"/>
  <c r="D58" i="1"/>
  <c r="M46" i="1"/>
  <c r="V46" i="1" s="1"/>
  <c r="AE46" i="1" s="1"/>
  <c r="C58" i="1"/>
  <c r="G52" i="1"/>
  <c r="F60" i="1"/>
  <c r="E61" i="1"/>
  <c r="B59" i="1"/>
  <c r="P46" i="1"/>
  <c r="Y46" i="1" s="1"/>
  <c r="AH46" i="1" s="1"/>
  <c r="F58" i="1"/>
  <c r="O46" i="1"/>
  <c r="X46" i="1" s="1"/>
  <c r="AG46" i="1" s="1"/>
  <c r="E58" i="1"/>
  <c r="L46" i="1"/>
  <c r="U46" i="1" s="1"/>
  <c r="AD46" i="1" s="1"/>
  <c r="B58" i="1"/>
  <c r="G50" i="1"/>
  <c r="K48" i="1"/>
  <c r="T48" i="1" s="1"/>
  <c r="AC48" i="1" s="1"/>
  <c r="A60" i="1"/>
  <c r="D59" i="1"/>
  <c r="K47" i="1"/>
  <c r="T47" i="1" s="1"/>
  <c r="AC47" i="1" s="1"/>
  <c r="A59" i="1"/>
  <c r="F59" i="1"/>
  <c r="K49" i="1"/>
  <c r="T49" i="1" s="1"/>
  <c r="AC49" i="1" s="1"/>
  <c r="A61" i="1"/>
  <c r="K50" i="1"/>
  <c r="T50" i="1" s="1"/>
  <c r="AC50" i="1" s="1"/>
  <c r="A62" i="1"/>
  <c r="D60" i="1"/>
  <c r="G60" i="1"/>
  <c r="K51" i="1"/>
  <c r="T51" i="1" s="1"/>
  <c r="AC51" i="1" s="1"/>
  <c r="A63" i="1"/>
  <c r="G48" i="1"/>
  <c r="F51" i="1"/>
  <c r="D48" i="1"/>
  <c r="G49" i="1"/>
  <c r="G47" i="1"/>
  <c r="E47" i="1"/>
  <c r="C47" i="1"/>
  <c r="F49" i="1"/>
  <c r="F47" i="1"/>
  <c r="D47" i="1"/>
  <c r="D49" i="1"/>
  <c r="E50" i="1"/>
  <c r="B47" i="1"/>
  <c r="F50" i="1"/>
  <c r="E49" i="1"/>
  <c r="C48" i="1"/>
  <c r="F48" i="1"/>
  <c r="E48" i="1"/>
  <c r="E35" i="1"/>
  <c r="E37" i="1"/>
  <c r="G39" i="1"/>
  <c r="F37" i="1"/>
  <c r="C35" i="1"/>
  <c r="G40" i="1"/>
  <c r="F36" i="1"/>
  <c r="C36" i="1"/>
  <c r="G36" i="1"/>
  <c r="D36" i="1"/>
  <c r="E36" i="1"/>
  <c r="D37" i="1"/>
  <c r="F38" i="1"/>
  <c r="G35" i="1"/>
  <c r="D35" i="1"/>
  <c r="F39" i="1"/>
  <c r="B35" i="1"/>
  <c r="G38" i="1"/>
  <c r="E38" i="1"/>
  <c r="G37" i="1"/>
  <c r="F35" i="1"/>
  <c r="E70" i="7" l="1"/>
  <c r="O58" i="7"/>
  <c r="X58" i="7" s="1"/>
  <c r="AG58" i="7" s="1"/>
  <c r="F70" i="7"/>
  <c r="P58" i="7"/>
  <c r="Y58" i="7" s="1"/>
  <c r="AH58" i="7" s="1"/>
  <c r="B82" i="7"/>
  <c r="L70" i="7"/>
  <c r="U70" i="7" s="1"/>
  <c r="AD70" i="7" s="1"/>
  <c r="A85" i="7"/>
  <c r="K73" i="7"/>
  <c r="T73" i="7" s="1"/>
  <c r="AC73" i="7" s="1"/>
  <c r="A76" i="7"/>
  <c r="K64" i="7"/>
  <c r="T64" i="7" s="1"/>
  <c r="AC64" i="7" s="1"/>
  <c r="G82" i="7"/>
  <c r="Q70" i="7"/>
  <c r="Z70" i="7" s="1"/>
  <c r="AI70" i="7" s="1"/>
  <c r="K63" i="7"/>
  <c r="T63" i="7" s="1"/>
  <c r="AC63" i="7" s="1"/>
  <c r="A75" i="7"/>
  <c r="K71" i="7"/>
  <c r="T71" i="7" s="1"/>
  <c r="AC71" i="7" s="1"/>
  <c r="A83" i="7"/>
  <c r="D70" i="7"/>
  <c r="N58" i="7"/>
  <c r="W58" i="7" s="1"/>
  <c r="AF58" i="7" s="1"/>
  <c r="A74" i="7"/>
  <c r="K62" i="7"/>
  <c r="T62" i="7" s="1"/>
  <c r="AC62" i="7" s="1"/>
  <c r="M70" i="7"/>
  <c r="V70" i="7" s="1"/>
  <c r="AE70" i="7" s="1"/>
  <c r="C82" i="7"/>
  <c r="K60" i="7"/>
  <c r="T60" i="7" s="1"/>
  <c r="AC60" i="7" s="1"/>
  <c r="A72" i="7"/>
  <c r="A60" i="6"/>
  <c r="K48" i="6"/>
  <c r="T48" i="6" s="1"/>
  <c r="AC48" i="6" s="1"/>
  <c r="F82" i="6"/>
  <c r="P70" i="6"/>
  <c r="Y70" i="6" s="1"/>
  <c r="AH70" i="6" s="1"/>
  <c r="D82" i="6"/>
  <c r="N70" i="6"/>
  <c r="W70" i="6" s="1"/>
  <c r="AF70" i="6" s="1"/>
  <c r="K74" i="6"/>
  <c r="T74" i="6" s="1"/>
  <c r="AC74" i="6" s="1"/>
  <c r="A86" i="6"/>
  <c r="A75" i="6"/>
  <c r="K63" i="6"/>
  <c r="T63" i="6" s="1"/>
  <c r="AC63" i="6" s="1"/>
  <c r="G82" i="6"/>
  <c r="Q70" i="6"/>
  <c r="Z70" i="6" s="1"/>
  <c r="AI70" i="6" s="1"/>
  <c r="K73" i="6"/>
  <c r="T73" i="6" s="1"/>
  <c r="AC73" i="6" s="1"/>
  <c r="A85" i="6"/>
  <c r="A88" i="6"/>
  <c r="K76" i="6"/>
  <c r="T76" i="6" s="1"/>
  <c r="AC76" i="6" s="1"/>
  <c r="K71" i="6"/>
  <c r="T71" i="6" s="1"/>
  <c r="AC71" i="6" s="1"/>
  <c r="A83" i="6"/>
  <c r="E70" i="6"/>
  <c r="O58" i="6"/>
  <c r="X58" i="6" s="1"/>
  <c r="AG58" i="6" s="1"/>
  <c r="L70" i="6"/>
  <c r="U70" i="6" s="1"/>
  <c r="AD70" i="6" s="1"/>
  <c r="B82" i="6"/>
  <c r="M70" i="6"/>
  <c r="V70" i="6" s="1"/>
  <c r="AE70" i="6" s="1"/>
  <c r="C82" i="6"/>
  <c r="P70" i="5"/>
  <c r="Y70" i="5" s="1"/>
  <c r="AH70" i="5" s="1"/>
  <c r="F82" i="5"/>
  <c r="A76" i="5"/>
  <c r="K64" i="5"/>
  <c r="T64" i="5" s="1"/>
  <c r="AC64" i="5" s="1"/>
  <c r="A72" i="5"/>
  <c r="K60" i="5"/>
  <c r="T60" i="5" s="1"/>
  <c r="AC60" i="5" s="1"/>
  <c r="Q70" i="5"/>
  <c r="Z70" i="5" s="1"/>
  <c r="AI70" i="5" s="1"/>
  <c r="G82" i="5"/>
  <c r="D82" i="5"/>
  <c r="N70" i="5"/>
  <c r="W70" i="5" s="1"/>
  <c r="AF70" i="5" s="1"/>
  <c r="A83" i="5"/>
  <c r="K71" i="5"/>
  <c r="T71" i="5" s="1"/>
  <c r="AC71" i="5" s="1"/>
  <c r="C82" i="5"/>
  <c r="M70" i="5"/>
  <c r="V70" i="5" s="1"/>
  <c r="AE70" i="5" s="1"/>
  <c r="A61" i="5"/>
  <c r="K49" i="5"/>
  <c r="T49" i="5" s="1"/>
  <c r="AC49" i="5" s="1"/>
  <c r="E82" i="5"/>
  <c r="O70" i="5"/>
  <c r="X70" i="5" s="1"/>
  <c r="AG70" i="5" s="1"/>
  <c r="B82" i="5"/>
  <c r="L70" i="5"/>
  <c r="U70" i="5" s="1"/>
  <c r="AD70" i="5" s="1"/>
  <c r="A62" i="5"/>
  <c r="K50" i="5"/>
  <c r="T50" i="5" s="1"/>
  <c r="AC50" i="5" s="1"/>
  <c r="K63" i="5"/>
  <c r="T63" i="5" s="1"/>
  <c r="AC63" i="5" s="1"/>
  <c r="A75" i="5"/>
  <c r="L70" i="4"/>
  <c r="U70" i="4" s="1"/>
  <c r="AD70" i="4" s="1"/>
  <c r="B82" i="4"/>
  <c r="A85" i="4"/>
  <c r="K73" i="4"/>
  <c r="T73" i="4" s="1"/>
  <c r="AC73" i="4" s="1"/>
  <c r="N70" i="4"/>
  <c r="W70" i="4" s="1"/>
  <c r="AF70" i="4" s="1"/>
  <c r="D82" i="4"/>
  <c r="P70" i="4"/>
  <c r="Y70" i="4" s="1"/>
  <c r="AH70" i="4" s="1"/>
  <c r="F82" i="4"/>
  <c r="K74" i="4"/>
  <c r="T74" i="4" s="1"/>
  <c r="AC74" i="4" s="1"/>
  <c r="A86" i="4"/>
  <c r="A83" i="4"/>
  <c r="K71" i="4"/>
  <c r="T71" i="4" s="1"/>
  <c r="AC71" i="4" s="1"/>
  <c r="M70" i="4"/>
  <c r="V70" i="4" s="1"/>
  <c r="AE70" i="4" s="1"/>
  <c r="C82" i="4"/>
  <c r="K60" i="4"/>
  <c r="T60" i="4" s="1"/>
  <c r="AC60" i="4" s="1"/>
  <c r="A72" i="4"/>
  <c r="K64" i="4"/>
  <c r="T64" i="4" s="1"/>
  <c r="AC64" i="4" s="1"/>
  <c r="A76" i="4"/>
  <c r="O58" i="4"/>
  <c r="X58" i="4" s="1"/>
  <c r="AG58" i="4" s="1"/>
  <c r="E70" i="4"/>
  <c r="A75" i="4"/>
  <c r="K63" i="4"/>
  <c r="T63" i="4" s="1"/>
  <c r="AC63" i="4" s="1"/>
  <c r="Q70" i="4"/>
  <c r="Z70" i="4" s="1"/>
  <c r="AI70" i="4" s="1"/>
  <c r="G82" i="4"/>
  <c r="A61" i="3"/>
  <c r="K49" i="3"/>
  <c r="T49" i="3" s="1"/>
  <c r="AC49" i="3" s="1"/>
  <c r="A64" i="3"/>
  <c r="K52" i="3"/>
  <c r="T52" i="3" s="1"/>
  <c r="AC52" i="3" s="1"/>
  <c r="D70" i="3"/>
  <c r="N58" i="3"/>
  <c r="W58" i="3" s="1"/>
  <c r="AF58" i="3" s="1"/>
  <c r="F82" i="3"/>
  <c r="P70" i="3"/>
  <c r="Y70" i="3" s="1"/>
  <c r="AH70" i="3" s="1"/>
  <c r="G82" i="3"/>
  <c r="Q70" i="3"/>
  <c r="Z70" i="3" s="1"/>
  <c r="AI70" i="3" s="1"/>
  <c r="L70" i="3"/>
  <c r="U70" i="3" s="1"/>
  <c r="AD70" i="3" s="1"/>
  <c r="B82" i="3"/>
  <c r="E82" i="3"/>
  <c r="O70" i="3"/>
  <c r="X70" i="3" s="1"/>
  <c r="AG70" i="3" s="1"/>
  <c r="A71" i="3"/>
  <c r="K59" i="3"/>
  <c r="T59" i="3" s="1"/>
  <c r="AC59" i="3" s="1"/>
  <c r="K60" i="3"/>
  <c r="T60" i="3" s="1"/>
  <c r="AC60" i="3" s="1"/>
  <c r="A72" i="3"/>
  <c r="A87" i="3"/>
  <c r="K75" i="3"/>
  <c r="T75" i="3" s="1"/>
  <c r="AC75" i="3" s="1"/>
  <c r="K62" i="3"/>
  <c r="T62" i="3" s="1"/>
  <c r="AC62" i="3" s="1"/>
  <c r="A74" i="3"/>
  <c r="C82" i="3"/>
  <c r="M70" i="3"/>
  <c r="V70" i="3" s="1"/>
  <c r="AE70" i="3" s="1"/>
  <c r="F82" i="2"/>
  <c r="P70" i="2"/>
  <c r="Y70" i="2" s="1"/>
  <c r="AH70" i="2" s="1"/>
  <c r="K60" i="2"/>
  <c r="T60" i="2" s="1"/>
  <c r="AC60" i="2" s="1"/>
  <c r="A72" i="2"/>
  <c r="K76" i="2"/>
  <c r="T76" i="2" s="1"/>
  <c r="AC76" i="2" s="1"/>
  <c r="A88" i="2"/>
  <c r="D82" i="2"/>
  <c r="N70" i="2"/>
  <c r="W70" i="2" s="1"/>
  <c r="AF70" i="2" s="1"/>
  <c r="A85" i="2"/>
  <c r="K73" i="2"/>
  <c r="T73" i="2" s="1"/>
  <c r="AC73" i="2" s="1"/>
  <c r="K71" i="2"/>
  <c r="T71" i="2" s="1"/>
  <c r="AC71" i="2" s="1"/>
  <c r="A83" i="2"/>
  <c r="L70" i="2"/>
  <c r="U70" i="2" s="1"/>
  <c r="AD70" i="2" s="1"/>
  <c r="B82" i="2"/>
  <c r="K86" i="2"/>
  <c r="T86" i="2" s="1"/>
  <c r="AC86" i="2" s="1"/>
  <c r="A98" i="2"/>
  <c r="E82" i="2"/>
  <c r="O70" i="2"/>
  <c r="X70" i="2" s="1"/>
  <c r="AG70" i="2" s="1"/>
  <c r="C82" i="2"/>
  <c r="M70" i="2"/>
  <c r="V70" i="2" s="1"/>
  <c r="AE70" i="2" s="1"/>
  <c r="A75" i="2"/>
  <c r="K63" i="2"/>
  <c r="T63" i="2" s="1"/>
  <c r="AC63" i="2" s="1"/>
  <c r="G82" i="2"/>
  <c r="Q70" i="2"/>
  <c r="Z70" i="2" s="1"/>
  <c r="AI70" i="2" s="1"/>
  <c r="Q70" i="1"/>
  <c r="Z70" i="1" s="1"/>
  <c r="AI70" i="1" s="1"/>
  <c r="G82" i="1"/>
  <c r="K63" i="1"/>
  <c r="T63" i="1" s="1"/>
  <c r="AC63" i="1" s="1"/>
  <c r="A75" i="1"/>
  <c r="K60" i="1"/>
  <c r="T60" i="1" s="1"/>
  <c r="AC60" i="1" s="1"/>
  <c r="A72" i="1"/>
  <c r="M58" i="1"/>
  <c r="V58" i="1" s="1"/>
  <c r="AE58" i="1" s="1"/>
  <c r="C70" i="1"/>
  <c r="P58" i="1"/>
  <c r="Y58" i="1" s="1"/>
  <c r="AH58" i="1" s="1"/>
  <c r="F70" i="1"/>
  <c r="L58" i="1"/>
  <c r="U58" i="1" s="1"/>
  <c r="AD58" i="1" s="1"/>
  <c r="B70" i="1"/>
  <c r="N58" i="1"/>
  <c r="W58" i="1" s="1"/>
  <c r="AF58" i="1" s="1"/>
  <c r="D70" i="1"/>
  <c r="K62" i="1"/>
  <c r="T62" i="1" s="1"/>
  <c r="AC62" i="1" s="1"/>
  <c r="A74" i="1"/>
  <c r="O58" i="1"/>
  <c r="X58" i="1" s="1"/>
  <c r="AG58" i="1" s="1"/>
  <c r="E70" i="1"/>
  <c r="K64" i="1"/>
  <c r="T64" i="1" s="1"/>
  <c r="AC64" i="1" s="1"/>
  <c r="A76" i="1"/>
  <c r="K59" i="1"/>
  <c r="T59" i="1" s="1"/>
  <c r="AC59" i="1" s="1"/>
  <c r="A71" i="1"/>
  <c r="K61" i="1"/>
  <c r="T61" i="1" s="1"/>
  <c r="AC61" i="1" s="1"/>
  <c r="A73" i="1"/>
  <c r="A84" i="7" l="1"/>
  <c r="K72" i="7"/>
  <c r="T72" i="7" s="1"/>
  <c r="AC72" i="7" s="1"/>
  <c r="G94" i="7"/>
  <c r="Q82" i="7"/>
  <c r="Z82" i="7" s="1"/>
  <c r="AI82" i="7" s="1"/>
  <c r="M82" i="7"/>
  <c r="V82" i="7" s="1"/>
  <c r="AE82" i="7" s="1"/>
  <c r="C94" i="7"/>
  <c r="A86" i="7"/>
  <c r="K74" i="7"/>
  <c r="T74" i="7" s="1"/>
  <c r="AC74" i="7" s="1"/>
  <c r="B94" i="7"/>
  <c r="L82" i="7"/>
  <c r="U82" i="7" s="1"/>
  <c r="AD82" i="7" s="1"/>
  <c r="K83" i="7"/>
  <c r="T83" i="7" s="1"/>
  <c r="AC83" i="7" s="1"/>
  <c r="A95" i="7"/>
  <c r="F82" i="7"/>
  <c r="P70" i="7"/>
  <c r="Y70" i="7" s="1"/>
  <c r="AH70" i="7" s="1"/>
  <c r="A88" i="7"/>
  <c r="K76" i="7"/>
  <c r="T76" i="7" s="1"/>
  <c r="AC76" i="7" s="1"/>
  <c r="K75" i="7"/>
  <c r="T75" i="7" s="1"/>
  <c r="AC75" i="7" s="1"/>
  <c r="A87" i="7"/>
  <c r="A97" i="7"/>
  <c r="K85" i="7"/>
  <c r="T85" i="7" s="1"/>
  <c r="AC85" i="7" s="1"/>
  <c r="D82" i="7"/>
  <c r="N70" i="7"/>
  <c r="W70" i="7" s="1"/>
  <c r="AF70" i="7" s="1"/>
  <c r="O70" i="7"/>
  <c r="X70" i="7" s="1"/>
  <c r="AG70" i="7" s="1"/>
  <c r="E82" i="7"/>
  <c r="G94" i="6"/>
  <c r="Q82" i="6"/>
  <c r="Z82" i="6" s="1"/>
  <c r="AI82" i="6" s="1"/>
  <c r="K86" i="6"/>
  <c r="T86" i="6" s="1"/>
  <c r="AC86" i="6" s="1"/>
  <c r="A98" i="6"/>
  <c r="N82" i="6"/>
  <c r="W82" i="6" s="1"/>
  <c r="AF82" i="6" s="1"/>
  <c r="D94" i="6"/>
  <c r="M82" i="6"/>
  <c r="V82" i="6" s="1"/>
  <c r="AE82" i="6" s="1"/>
  <c r="C94" i="6"/>
  <c r="B94" i="6"/>
  <c r="L82" i="6"/>
  <c r="U82" i="6" s="1"/>
  <c r="AD82" i="6" s="1"/>
  <c r="O70" i="6"/>
  <c r="X70" i="6" s="1"/>
  <c r="AG70" i="6" s="1"/>
  <c r="E82" i="6"/>
  <c r="A100" i="6"/>
  <c r="K88" i="6"/>
  <c r="T88" i="6" s="1"/>
  <c r="AC88" i="6" s="1"/>
  <c r="P82" i="6"/>
  <c r="Y82" i="6" s="1"/>
  <c r="AH82" i="6" s="1"/>
  <c r="F94" i="6"/>
  <c r="K75" i="6"/>
  <c r="T75" i="6" s="1"/>
  <c r="AC75" i="6" s="1"/>
  <c r="A87" i="6"/>
  <c r="K85" i="6"/>
  <c r="T85" i="6" s="1"/>
  <c r="AC85" i="6" s="1"/>
  <c r="A97" i="6"/>
  <c r="K83" i="6"/>
  <c r="T83" i="6" s="1"/>
  <c r="AC83" i="6" s="1"/>
  <c r="A95" i="6"/>
  <c r="K60" i="6"/>
  <c r="T60" i="6" s="1"/>
  <c r="AC60" i="6" s="1"/>
  <c r="A72" i="6"/>
  <c r="A95" i="5"/>
  <c r="K83" i="5"/>
  <c r="T83" i="5" s="1"/>
  <c r="AC83" i="5" s="1"/>
  <c r="D94" i="5"/>
  <c r="N82" i="5"/>
  <c r="W82" i="5" s="1"/>
  <c r="AF82" i="5" s="1"/>
  <c r="G94" i="5"/>
  <c r="Q82" i="5"/>
  <c r="Z82" i="5" s="1"/>
  <c r="AI82" i="5" s="1"/>
  <c r="B94" i="5"/>
  <c r="L82" i="5"/>
  <c r="U82" i="5" s="1"/>
  <c r="AD82" i="5" s="1"/>
  <c r="K75" i="5"/>
  <c r="T75" i="5" s="1"/>
  <c r="AC75" i="5" s="1"/>
  <c r="A87" i="5"/>
  <c r="E94" i="5"/>
  <c r="O82" i="5"/>
  <c r="X82" i="5" s="1"/>
  <c r="AG82" i="5" s="1"/>
  <c r="K72" i="5"/>
  <c r="T72" i="5" s="1"/>
  <c r="AC72" i="5" s="1"/>
  <c r="A84" i="5"/>
  <c r="A74" i="5"/>
  <c r="K62" i="5"/>
  <c r="T62" i="5" s="1"/>
  <c r="AC62" i="5" s="1"/>
  <c r="K61" i="5"/>
  <c r="T61" i="5" s="1"/>
  <c r="AC61" i="5" s="1"/>
  <c r="A73" i="5"/>
  <c r="K76" i="5"/>
  <c r="T76" i="5" s="1"/>
  <c r="AC76" i="5" s="1"/>
  <c r="A88" i="5"/>
  <c r="P82" i="5"/>
  <c r="Y82" i="5" s="1"/>
  <c r="AH82" i="5" s="1"/>
  <c r="F94" i="5"/>
  <c r="C94" i="5"/>
  <c r="M82" i="5"/>
  <c r="V82" i="5" s="1"/>
  <c r="AE82" i="5" s="1"/>
  <c r="A95" i="4"/>
  <c r="K83" i="4"/>
  <c r="T83" i="4" s="1"/>
  <c r="AC83" i="4" s="1"/>
  <c r="A87" i="4"/>
  <c r="K75" i="4"/>
  <c r="T75" i="4" s="1"/>
  <c r="AC75" i="4" s="1"/>
  <c r="E82" i="4"/>
  <c r="O70" i="4"/>
  <c r="X70" i="4" s="1"/>
  <c r="AG70" i="4" s="1"/>
  <c r="F94" i="4"/>
  <c r="P82" i="4"/>
  <c r="Y82" i="4" s="1"/>
  <c r="AH82" i="4" s="1"/>
  <c r="Q82" i="4"/>
  <c r="Z82" i="4" s="1"/>
  <c r="AI82" i="4" s="1"/>
  <c r="G94" i="4"/>
  <c r="A98" i="4"/>
  <c r="K86" i="4"/>
  <c r="T86" i="4" s="1"/>
  <c r="AC86" i="4" s="1"/>
  <c r="K76" i="4"/>
  <c r="T76" i="4" s="1"/>
  <c r="AC76" i="4" s="1"/>
  <c r="A88" i="4"/>
  <c r="N82" i="4"/>
  <c r="W82" i="4" s="1"/>
  <c r="AF82" i="4" s="1"/>
  <c r="D94" i="4"/>
  <c r="A97" i="4"/>
  <c r="K85" i="4"/>
  <c r="T85" i="4" s="1"/>
  <c r="AC85" i="4" s="1"/>
  <c r="A84" i="4"/>
  <c r="K72" i="4"/>
  <c r="T72" i="4" s="1"/>
  <c r="AC72" i="4" s="1"/>
  <c r="C94" i="4"/>
  <c r="M82" i="4"/>
  <c r="V82" i="4" s="1"/>
  <c r="AE82" i="4" s="1"/>
  <c r="B94" i="4"/>
  <c r="L82" i="4"/>
  <c r="U82" i="4" s="1"/>
  <c r="AD82" i="4" s="1"/>
  <c r="L82" i="3"/>
  <c r="U82" i="3" s="1"/>
  <c r="AD82" i="3" s="1"/>
  <c r="B94" i="3"/>
  <c r="F94" i="3"/>
  <c r="P82" i="3"/>
  <c r="Y82" i="3" s="1"/>
  <c r="AH82" i="3" s="1"/>
  <c r="A86" i="3"/>
  <c r="K74" i="3"/>
  <c r="T74" i="3" s="1"/>
  <c r="AC74" i="3" s="1"/>
  <c r="A99" i="3"/>
  <c r="K87" i="3"/>
  <c r="T87" i="3" s="1"/>
  <c r="AC87" i="3" s="1"/>
  <c r="A84" i="3"/>
  <c r="K72" i="3"/>
  <c r="T72" i="3" s="1"/>
  <c r="AC72" i="3" s="1"/>
  <c r="G94" i="3"/>
  <c r="Q82" i="3"/>
  <c r="Z82" i="3" s="1"/>
  <c r="AI82" i="3" s="1"/>
  <c r="D82" i="3"/>
  <c r="N70" i="3"/>
  <c r="W70" i="3" s="1"/>
  <c r="AF70" i="3" s="1"/>
  <c r="C94" i="3"/>
  <c r="M82" i="3"/>
  <c r="V82" i="3" s="1"/>
  <c r="AE82" i="3" s="1"/>
  <c r="A83" i="3"/>
  <c r="K71" i="3"/>
  <c r="T71" i="3" s="1"/>
  <c r="AC71" i="3" s="1"/>
  <c r="K64" i="3"/>
  <c r="T64" i="3" s="1"/>
  <c r="AC64" i="3" s="1"/>
  <c r="A76" i="3"/>
  <c r="E94" i="3"/>
  <c r="O82" i="3"/>
  <c r="X82" i="3" s="1"/>
  <c r="AG82" i="3" s="1"/>
  <c r="K61" i="3"/>
  <c r="T61" i="3" s="1"/>
  <c r="AC61" i="3" s="1"/>
  <c r="A73" i="3"/>
  <c r="K83" i="2"/>
  <c r="T83" i="2" s="1"/>
  <c r="AC83" i="2" s="1"/>
  <c r="A95" i="2"/>
  <c r="M82" i="2"/>
  <c r="V82" i="2" s="1"/>
  <c r="AE82" i="2" s="1"/>
  <c r="C94" i="2"/>
  <c r="K88" i="2"/>
  <c r="T88" i="2" s="1"/>
  <c r="AC88" i="2" s="1"/>
  <c r="A100" i="2"/>
  <c r="A97" i="2"/>
  <c r="K85" i="2"/>
  <c r="T85" i="2" s="1"/>
  <c r="AC85" i="2" s="1"/>
  <c r="G94" i="2"/>
  <c r="Q82" i="2"/>
  <c r="Z82" i="2" s="1"/>
  <c r="AI82" i="2" s="1"/>
  <c r="D94" i="2"/>
  <c r="N82" i="2"/>
  <c r="W82" i="2" s="1"/>
  <c r="AF82" i="2" s="1"/>
  <c r="E94" i="2"/>
  <c r="O82" i="2"/>
  <c r="X82" i="2" s="1"/>
  <c r="AG82" i="2" s="1"/>
  <c r="K98" i="2"/>
  <c r="T98" i="2" s="1"/>
  <c r="AC98" i="2" s="1"/>
  <c r="A110" i="2"/>
  <c r="A84" i="2"/>
  <c r="K72" i="2"/>
  <c r="T72" i="2" s="1"/>
  <c r="AC72" i="2" s="1"/>
  <c r="A87" i="2"/>
  <c r="K75" i="2"/>
  <c r="T75" i="2" s="1"/>
  <c r="AC75" i="2" s="1"/>
  <c r="L82" i="2"/>
  <c r="U82" i="2" s="1"/>
  <c r="AD82" i="2" s="1"/>
  <c r="B94" i="2"/>
  <c r="F94" i="2"/>
  <c r="P82" i="2"/>
  <c r="Y82" i="2" s="1"/>
  <c r="AH82" i="2" s="1"/>
  <c r="M70" i="1"/>
  <c r="V70" i="1" s="1"/>
  <c r="AE70" i="1" s="1"/>
  <c r="C82" i="1"/>
  <c r="K72" i="1"/>
  <c r="T72" i="1" s="1"/>
  <c r="AC72" i="1" s="1"/>
  <c r="A84" i="1"/>
  <c r="K73" i="1"/>
  <c r="T73" i="1" s="1"/>
  <c r="AC73" i="1" s="1"/>
  <c r="A85" i="1"/>
  <c r="K71" i="1"/>
  <c r="T71" i="1" s="1"/>
  <c r="AC71" i="1" s="1"/>
  <c r="A83" i="1"/>
  <c r="K76" i="1"/>
  <c r="T76" i="1" s="1"/>
  <c r="AC76" i="1" s="1"/>
  <c r="A88" i="1"/>
  <c r="K75" i="1"/>
  <c r="T75" i="1" s="1"/>
  <c r="AC75" i="1" s="1"/>
  <c r="A87" i="1"/>
  <c r="L70" i="1"/>
  <c r="U70" i="1" s="1"/>
  <c r="AD70" i="1" s="1"/>
  <c r="B82" i="1"/>
  <c r="P70" i="1"/>
  <c r="Y70" i="1" s="1"/>
  <c r="AH70" i="1" s="1"/>
  <c r="F82" i="1"/>
  <c r="O70" i="1"/>
  <c r="X70" i="1" s="1"/>
  <c r="AG70" i="1" s="1"/>
  <c r="E82" i="1"/>
  <c r="K74" i="1"/>
  <c r="T74" i="1" s="1"/>
  <c r="AC74" i="1" s="1"/>
  <c r="A86" i="1"/>
  <c r="N70" i="1"/>
  <c r="W70" i="1" s="1"/>
  <c r="AF70" i="1" s="1"/>
  <c r="D82" i="1"/>
  <c r="Q82" i="1"/>
  <c r="Z82" i="1" s="1"/>
  <c r="AI82" i="1" s="1"/>
  <c r="G94" i="1"/>
  <c r="K95" i="7" l="1"/>
  <c r="T95" i="7" s="1"/>
  <c r="AC95" i="7" s="1"/>
  <c r="A107" i="7"/>
  <c r="K86" i="7"/>
  <c r="T86" i="7" s="1"/>
  <c r="AC86" i="7" s="1"/>
  <c r="A98" i="7"/>
  <c r="M94" i="7"/>
  <c r="V94" i="7" s="1"/>
  <c r="AE94" i="7" s="1"/>
  <c r="C106" i="7"/>
  <c r="D94" i="7"/>
  <c r="N82" i="7"/>
  <c r="W82" i="7" s="1"/>
  <c r="AF82" i="7" s="1"/>
  <c r="A109" i="7"/>
  <c r="K97" i="7"/>
  <c r="T97" i="7" s="1"/>
  <c r="AC97" i="7" s="1"/>
  <c r="E94" i="7"/>
  <c r="O82" i="7"/>
  <c r="X82" i="7" s="1"/>
  <c r="AG82" i="7" s="1"/>
  <c r="K87" i="7"/>
  <c r="T87" i="7" s="1"/>
  <c r="AC87" i="7" s="1"/>
  <c r="A99" i="7"/>
  <c r="A100" i="7"/>
  <c r="K88" i="7"/>
  <c r="T88" i="7" s="1"/>
  <c r="AC88" i="7" s="1"/>
  <c r="G106" i="7"/>
  <c r="Q94" i="7"/>
  <c r="Z94" i="7" s="1"/>
  <c r="AI94" i="7" s="1"/>
  <c r="B106" i="7"/>
  <c r="L94" i="7"/>
  <c r="U94" i="7" s="1"/>
  <c r="AD94" i="7" s="1"/>
  <c r="F94" i="7"/>
  <c r="P82" i="7"/>
  <c r="Y82" i="7" s="1"/>
  <c r="AH82" i="7" s="1"/>
  <c r="A96" i="7"/>
  <c r="K84" i="7"/>
  <c r="T84" i="7" s="1"/>
  <c r="AC84" i="7" s="1"/>
  <c r="A84" i="6"/>
  <c r="K72" i="6"/>
  <c r="T72" i="6" s="1"/>
  <c r="AC72" i="6" s="1"/>
  <c r="M94" i="6"/>
  <c r="V94" i="6" s="1"/>
  <c r="AE94" i="6" s="1"/>
  <c r="C106" i="6"/>
  <c r="L94" i="6"/>
  <c r="U94" i="6" s="1"/>
  <c r="AD94" i="6" s="1"/>
  <c r="B106" i="6"/>
  <c r="K87" i="6"/>
  <c r="T87" i="6" s="1"/>
  <c r="AC87" i="6" s="1"/>
  <c r="A99" i="6"/>
  <c r="N94" i="6"/>
  <c r="W94" i="6" s="1"/>
  <c r="AF94" i="6" s="1"/>
  <c r="D106" i="6"/>
  <c r="O82" i="6"/>
  <c r="X82" i="6" s="1"/>
  <c r="AG82" i="6" s="1"/>
  <c r="E94" i="6"/>
  <c r="K95" i="6"/>
  <c r="T95" i="6" s="1"/>
  <c r="AC95" i="6" s="1"/>
  <c r="A107" i="6"/>
  <c r="K97" i="6"/>
  <c r="T97" i="6" s="1"/>
  <c r="AC97" i="6" s="1"/>
  <c r="A109" i="6"/>
  <c r="P94" i="6"/>
  <c r="Y94" i="6" s="1"/>
  <c r="AH94" i="6" s="1"/>
  <c r="F106" i="6"/>
  <c r="K98" i="6"/>
  <c r="T98" i="6" s="1"/>
  <c r="AC98" i="6" s="1"/>
  <c r="A110" i="6"/>
  <c r="A112" i="6"/>
  <c r="K100" i="6"/>
  <c r="T100" i="6" s="1"/>
  <c r="AC100" i="6" s="1"/>
  <c r="G106" i="6"/>
  <c r="Q94" i="6"/>
  <c r="Z94" i="6" s="1"/>
  <c r="AI94" i="6" s="1"/>
  <c r="E106" i="5"/>
  <c r="O94" i="5"/>
  <c r="X94" i="5" s="1"/>
  <c r="AG94" i="5" s="1"/>
  <c r="B106" i="5"/>
  <c r="L94" i="5"/>
  <c r="U94" i="5" s="1"/>
  <c r="AD94" i="5" s="1"/>
  <c r="C106" i="5"/>
  <c r="M94" i="5"/>
  <c r="V94" i="5" s="1"/>
  <c r="AE94" i="5" s="1"/>
  <c r="K73" i="5"/>
  <c r="T73" i="5" s="1"/>
  <c r="AC73" i="5" s="1"/>
  <c r="A85" i="5"/>
  <c r="Q94" i="5"/>
  <c r="Z94" i="5" s="1"/>
  <c r="AI94" i="5" s="1"/>
  <c r="G106" i="5"/>
  <c r="P94" i="5"/>
  <c r="Y94" i="5" s="1"/>
  <c r="AH94" i="5" s="1"/>
  <c r="F106" i="5"/>
  <c r="D106" i="5"/>
  <c r="N94" i="5"/>
  <c r="W94" i="5" s="1"/>
  <c r="AF94" i="5" s="1"/>
  <c r="K87" i="5"/>
  <c r="T87" i="5" s="1"/>
  <c r="AC87" i="5" s="1"/>
  <c r="A99" i="5"/>
  <c r="K84" i="5"/>
  <c r="T84" i="5" s="1"/>
  <c r="AC84" i="5" s="1"/>
  <c r="A96" i="5"/>
  <c r="K88" i="5"/>
  <c r="T88" i="5" s="1"/>
  <c r="AC88" i="5" s="1"/>
  <c r="A100" i="5"/>
  <c r="A86" i="5"/>
  <c r="K74" i="5"/>
  <c r="T74" i="5" s="1"/>
  <c r="AC74" i="5" s="1"/>
  <c r="A107" i="5"/>
  <c r="K95" i="5"/>
  <c r="T95" i="5" s="1"/>
  <c r="AC95" i="5" s="1"/>
  <c r="F106" i="4"/>
  <c r="P94" i="4"/>
  <c r="Y94" i="4" s="1"/>
  <c r="AH94" i="4" s="1"/>
  <c r="A110" i="4"/>
  <c r="K98" i="4"/>
  <c r="T98" i="4" s="1"/>
  <c r="AC98" i="4" s="1"/>
  <c r="K97" i="4"/>
  <c r="T97" i="4" s="1"/>
  <c r="AC97" i="4" s="1"/>
  <c r="A109" i="4"/>
  <c r="E94" i="4"/>
  <c r="O82" i="4"/>
  <c r="X82" i="4" s="1"/>
  <c r="AG82" i="4" s="1"/>
  <c r="B106" i="4"/>
  <c r="L94" i="4"/>
  <c r="U94" i="4" s="1"/>
  <c r="AD94" i="4" s="1"/>
  <c r="K87" i="4"/>
  <c r="T87" i="4" s="1"/>
  <c r="AC87" i="4" s="1"/>
  <c r="A99" i="4"/>
  <c r="M94" i="4"/>
  <c r="V94" i="4" s="1"/>
  <c r="AE94" i="4" s="1"/>
  <c r="C106" i="4"/>
  <c r="A96" i="4"/>
  <c r="K84" i="4"/>
  <c r="T84" i="4" s="1"/>
  <c r="AC84" i="4" s="1"/>
  <c r="N94" i="4"/>
  <c r="W94" i="4" s="1"/>
  <c r="AF94" i="4" s="1"/>
  <c r="D106" i="4"/>
  <c r="K88" i="4"/>
  <c r="T88" i="4" s="1"/>
  <c r="AC88" i="4" s="1"/>
  <c r="A100" i="4"/>
  <c r="Q94" i="4"/>
  <c r="Z94" i="4" s="1"/>
  <c r="AI94" i="4" s="1"/>
  <c r="G106" i="4"/>
  <c r="A107" i="4"/>
  <c r="K95" i="4"/>
  <c r="T95" i="4" s="1"/>
  <c r="AC95" i="4" s="1"/>
  <c r="K73" i="3"/>
  <c r="T73" i="3" s="1"/>
  <c r="AC73" i="3" s="1"/>
  <c r="A85" i="3"/>
  <c r="E106" i="3"/>
  <c r="O94" i="3"/>
  <c r="X94" i="3" s="1"/>
  <c r="AG94" i="3" s="1"/>
  <c r="A111" i="3"/>
  <c r="K99" i="3"/>
  <c r="T99" i="3" s="1"/>
  <c r="AC99" i="3" s="1"/>
  <c r="A96" i="3"/>
  <c r="K84" i="3"/>
  <c r="T84" i="3" s="1"/>
  <c r="AC84" i="3" s="1"/>
  <c r="K76" i="3"/>
  <c r="T76" i="3" s="1"/>
  <c r="AC76" i="3" s="1"/>
  <c r="A88" i="3"/>
  <c r="K86" i="3"/>
  <c r="T86" i="3" s="1"/>
  <c r="AC86" i="3" s="1"/>
  <c r="A98" i="3"/>
  <c r="G106" i="3"/>
  <c r="Q94" i="3"/>
  <c r="Z94" i="3" s="1"/>
  <c r="AI94" i="3" s="1"/>
  <c r="C106" i="3"/>
  <c r="M94" i="3"/>
  <c r="V94" i="3" s="1"/>
  <c r="AE94" i="3" s="1"/>
  <c r="F106" i="3"/>
  <c r="P94" i="3"/>
  <c r="Y94" i="3" s="1"/>
  <c r="AH94" i="3" s="1"/>
  <c r="L94" i="3"/>
  <c r="U94" i="3" s="1"/>
  <c r="AD94" i="3" s="1"/>
  <c r="B106" i="3"/>
  <c r="A95" i="3"/>
  <c r="K83" i="3"/>
  <c r="T83" i="3" s="1"/>
  <c r="AC83" i="3" s="1"/>
  <c r="D94" i="3"/>
  <c r="N82" i="3"/>
  <c r="W82" i="3" s="1"/>
  <c r="AF82" i="3" s="1"/>
  <c r="K87" i="2"/>
  <c r="T87" i="2" s="1"/>
  <c r="AC87" i="2" s="1"/>
  <c r="A99" i="2"/>
  <c r="E106" i="2"/>
  <c r="O94" i="2"/>
  <c r="X94" i="2" s="1"/>
  <c r="AG94" i="2" s="1"/>
  <c r="L94" i="2"/>
  <c r="U94" i="2" s="1"/>
  <c r="AD94" i="2" s="1"/>
  <c r="B106" i="2"/>
  <c r="K100" i="2"/>
  <c r="T100" i="2" s="1"/>
  <c r="AC100" i="2" s="1"/>
  <c r="A112" i="2"/>
  <c r="N94" i="2"/>
  <c r="W94" i="2" s="1"/>
  <c r="AF94" i="2" s="1"/>
  <c r="D106" i="2"/>
  <c r="F106" i="2"/>
  <c r="P94" i="2"/>
  <c r="Y94" i="2" s="1"/>
  <c r="AH94" i="2" s="1"/>
  <c r="G106" i="2"/>
  <c r="Q94" i="2"/>
  <c r="Z94" i="2" s="1"/>
  <c r="AI94" i="2" s="1"/>
  <c r="A109" i="2"/>
  <c r="K97" i="2"/>
  <c r="T97" i="2" s="1"/>
  <c r="AC97" i="2" s="1"/>
  <c r="M94" i="2"/>
  <c r="V94" i="2" s="1"/>
  <c r="AE94" i="2" s="1"/>
  <c r="C106" i="2"/>
  <c r="A96" i="2"/>
  <c r="K84" i="2"/>
  <c r="T84" i="2" s="1"/>
  <c r="AC84" i="2" s="1"/>
  <c r="K110" i="2"/>
  <c r="T110" i="2" s="1"/>
  <c r="AC110" i="2" s="1"/>
  <c r="A123" i="2"/>
  <c r="K95" i="2"/>
  <c r="T95" i="2" s="1"/>
  <c r="AC95" i="2" s="1"/>
  <c r="A107" i="2"/>
  <c r="Q94" i="1"/>
  <c r="Z94" i="1" s="1"/>
  <c r="AI94" i="1" s="1"/>
  <c r="G106" i="1"/>
  <c r="G119" i="1" s="1"/>
  <c r="K86" i="1"/>
  <c r="T86" i="1" s="1"/>
  <c r="AC86" i="1" s="1"/>
  <c r="A98" i="1"/>
  <c r="K85" i="1"/>
  <c r="T85" i="1" s="1"/>
  <c r="AC85" i="1" s="1"/>
  <c r="A97" i="1"/>
  <c r="P82" i="1"/>
  <c r="Y82" i="1" s="1"/>
  <c r="AH82" i="1" s="1"/>
  <c r="F94" i="1"/>
  <c r="K84" i="1"/>
  <c r="T84" i="1" s="1"/>
  <c r="AC84" i="1" s="1"/>
  <c r="A96" i="1"/>
  <c r="K87" i="1"/>
  <c r="T87" i="1" s="1"/>
  <c r="AC87" i="1" s="1"/>
  <c r="A99" i="1"/>
  <c r="N82" i="1"/>
  <c r="W82" i="1" s="1"/>
  <c r="AF82" i="1" s="1"/>
  <c r="D94" i="1"/>
  <c r="O82" i="1"/>
  <c r="X82" i="1" s="1"/>
  <c r="AG82" i="1" s="1"/>
  <c r="E94" i="1"/>
  <c r="K88" i="1"/>
  <c r="T88" i="1" s="1"/>
  <c r="AC88" i="1" s="1"/>
  <c r="A100" i="1"/>
  <c r="K83" i="1"/>
  <c r="T83" i="1" s="1"/>
  <c r="AC83" i="1" s="1"/>
  <c r="A95" i="1"/>
  <c r="L82" i="1"/>
  <c r="U82" i="1" s="1"/>
  <c r="AD82" i="1" s="1"/>
  <c r="B94" i="1"/>
  <c r="M82" i="1"/>
  <c r="V82" i="1" s="1"/>
  <c r="AE82" i="1" s="1"/>
  <c r="C94" i="1"/>
  <c r="K109" i="7" l="1"/>
  <c r="T109" i="7" s="1"/>
  <c r="AC109" i="7" s="1"/>
  <c r="A122" i="7"/>
  <c r="A108" i="7"/>
  <c r="K96" i="7"/>
  <c r="T96" i="7" s="1"/>
  <c r="AC96" i="7" s="1"/>
  <c r="L106" i="7"/>
  <c r="U106" i="7" s="1"/>
  <c r="AD106" i="7" s="1"/>
  <c r="B119" i="7"/>
  <c r="D106" i="7"/>
  <c r="N94" i="7"/>
  <c r="W94" i="7" s="1"/>
  <c r="AF94" i="7" s="1"/>
  <c r="M106" i="7"/>
  <c r="V106" i="7" s="1"/>
  <c r="AE106" i="7" s="1"/>
  <c r="C119" i="7"/>
  <c r="G119" i="7"/>
  <c r="Q106" i="7"/>
  <c r="Z106" i="7" s="1"/>
  <c r="AI106" i="7" s="1"/>
  <c r="K98" i="7"/>
  <c r="T98" i="7" s="1"/>
  <c r="AC98" i="7" s="1"/>
  <c r="A110" i="7"/>
  <c r="A112" i="7"/>
  <c r="K100" i="7"/>
  <c r="T100" i="7" s="1"/>
  <c r="AC100" i="7" s="1"/>
  <c r="E106" i="7"/>
  <c r="O94" i="7"/>
  <c r="X94" i="7" s="1"/>
  <c r="AG94" i="7" s="1"/>
  <c r="K99" i="7"/>
  <c r="T99" i="7" s="1"/>
  <c r="AC99" i="7" s="1"/>
  <c r="A111" i="7"/>
  <c r="K107" i="7"/>
  <c r="T107" i="7" s="1"/>
  <c r="AC107" i="7" s="1"/>
  <c r="A120" i="7"/>
  <c r="F106" i="7"/>
  <c r="P94" i="7"/>
  <c r="Y94" i="7" s="1"/>
  <c r="AH94" i="7" s="1"/>
  <c r="K99" i="6"/>
  <c r="T99" i="6" s="1"/>
  <c r="AC99" i="6" s="1"/>
  <c r="A111" i="6"/>
  <c r="A125" i="6"/>
  <c r="K112" i="6"/>
  <c r="T112" i="6" s="1"/>
  <c r="AC112" i="6" s="1"/>
  <c r="P106" i="6"/>
  <c r="Y106" i="6" s="1"/>
  <c r="AH106" i="6" s="1"/>
  <c r="F119" i="6"/>
  <c r="B119" i="6"/>
  <c r="L106" i="6"/>
  <c r="U106" i="6" s="1"/>
  <c r="AD106" i="6" s="1"/>
  <c r="O94" i="6"/>
  <c r="X94" i="6" s="1"/>
  <c r="AG94" i="6" s="1"/>
  <c r="E106" i="6"/>
  <c r="D119" i="6"/>
  <c r="N106" i="6"/>
  <c r="W106" i="6" s="1"/>
  <c r="AF106" i="6" s="1"/>
  <c r="A123" i="6"/>
  <c r="K110" i="6"/>
  <c r="T110" i="6" s="1"/>
  <c r="AC110" i="6" s="1"/>
  <c r="Q106" i="6"/>
  <c r="Z106" i="6" s="1"/>
  <c r="AI106" i="6" s="1"/>
  <c r="G119" i="6"/>
  <c r="K109" i="6"/>
  <c r="T109" i="6" s="1"/>
  <c r="AC109" i="6" s="1"/>
  <c r="A122" i="6"/>
  <c r="C119" i="6"/>
  <c r="M106" i="6"/>
  <c r="V106" i="6" s="1"/>
  <c r="AE106" i="6" s="1"/>
  <c r="A120" i="6"/>
  <c r="K107" i="6"/>
  <c r="T107" i="6" s="1"/>
  <c r="AC107" i="6" s="1"/>
  <c r="K84" i="6"/>
  <c r="T84" i="6" s="1"/>
  <c r="AC84" i="6" s="1"/>
  <c r="A96" i="6"/>
  <c r="K85" i="5"/>
  <c r="T85" i="5" s="1"/>
  <c r="AC85" i="5" s="1"/>
  <c r="A97" i="5"/>
  <c r="G119" i="5"/>
  <c r="Q106" i="5"/>
  <c r="Z106" i="5" s="1"/>
  <c r="AI106" i="5" s="1"/>
  <c r="K96" i="5"/>
  <c r="T96" i="5" s="1"/>
  <c r="AC96" i="5" s="1"/>
  <c r="A108" i="5"/>
  <c r="K100" i="5"/>
  <c r="T100" i="5" s="1"/>
  <c r="AC100" i="5" s="1"/>
  <c r="A112" i="5"/>
  <c r="C119" i="5"/>
  <c r="M106" i="5"/>
  <c r="V106" i="5" s="1"/>
  <c r="AE106" i="5" s="1"/>
  <c r="A120" i="5"/>
  <c r="K107" i="5"/>
  <c r="T107" i="5" s="1"/>
  <c r="AC107" i="5" s="1"/>
  <c r="K99" i="5"/>
  <c r="T99" i="5" s="1"/>
  <c r="AC99" i="5" s="1"/>
  <c r="A111" i="5"/>
  <c r="F119" i="5"/>
  <c r="P106" i="5"/>
  <c r="Y106" i="5" s="1"/>
  <c r="AH106" i="5" s="1"/>
  <c r="A98" i="5"/>
  <c r="K86" i="5"/>
  <c r="T86" i="5" s="1"/>
  <c r="AC86" i="5" s="1"/>
  <c r="B119" i="5"/>
  <c r="L106" i="5"/>
  <c r="U106" i="5" s="1"/>
  <c r="AD106" i="5" s="1"/>
  <c r="D119" i="5"/>
  <c r="N106" i="5"/>
  <c r="W106" i="5" s="1"/>
  <c r="AF106" i="5" s="1"/>
  <c r="E119" i="5"/>
  <c r="O106" i="5"/>
  <c r="X106" i="5" s="1"/>
  <c r="AG106" i="5" s="1"/>
  <c r="B119" i="4"/>
  <c r="L106" i="4"/>
  <c r="U106" i="4" s="1"/>
  <c r="AD106" i="4" s="1"/>
  <c r="K99" i="4"/>
  <c r="T99" i="4" s="1"/>
  <c r="AC99" i="4" s="1"/>
  <c r="A111" i="4"/>
  <c r="O94" i="4"/>
  <c r="X94" i="4" s="1"/>
  <c r="AG94" i="4" s="1"/>
  <c r="E106" i="4"/>
  <c r="D119" i="4"/>
  <c r="N106" i="4"/>
  <c r="W106" i="4" s="1"/>
  <c r="AF106" i="4" s="1"/>
  <c r="A122" i="4"/>
  <c r="K109" i="4"/>
  <c r="T109" i="4" s="1"/>
  <c r="AC109" i="4" s="1"/>
  <c r="Q106" i="4"/>
  <c r="Z106" i="4" s="1"/>
  <c r="AI106" i="4" s="1"/>
  <c r="G119" i="4"/>
  <c r="K100" i="4"/>
  <c r="T100" i="4" s="1"/>
  <c r="AC100" i="4" s="1"/>
  <c r="A112" i="4"/>
  <c r="K96" i="4"/>
  <c r="T96" i="4" s="1"/>
  <c r="AC96" i="4" s="1"/>
  <c r="A108" i="4"/>
  <c r="A123" i="4"/>
  <c r="K110" i="4"/>
  <c r="T110" i="4" s="1"/>
  <c r="AC110" i="4" s="1"/>
  <c r="A120" i="4"/>
  <c r="K107" i="4"/>
  <c r="T107" i="4" s="1"/>
  <c r="AC107" i="4" s="1"/>
  <c r="C119" i="4"/>
  <c r="M106" i="4"/>
  <c r="V106" i="4" s="1"/>
  <c r="AE106" i="4" s="1"/>
  <c r="F119" i="4"/>
  <c r="P106" i="4"/>
  <c r="Y106" i="4" s="1"/>
  <c r="AH106" i="4" s="1"/>
  <c r="K88" i="3"/>
  <c r="T88" i="3" s="1"/>
  <c r="AC88" i="3" s="1"/>
  <c r="A100" i="3"/>
  <c r="L106" i="3"/>
  <c r="U106" i="3" s="1"/>
  <c r="AD106" i="3" s="1"/>
  <c r="B119" i="3"/>
  <c r="A108" i="3"/>
  <c r="K96" i="3"/>
  <c r="T96" i="3" s="1"/>
  <c r="AC96" i="3" s="1"/>
  <c r="F119" i="3"/>
  <c r="P106" i="3"/>
  <c r="Y106" i="3" s="1"/>
  <c r="AH106" i="3" s="1"/>
  <c r="K111" i="3"/>
  <c r="T111" i="3" s="1"/>
  <c r="AC111" i="3" s="1"/>
  <c r="A124" i="3"/>
  <c r="D106" i="3"/>
  <c r="N94" i="3"/>
  <c r="W94" i="3" s="1"/>
  <c r="AF94" i="3" s="1"/>
  <c r="C119" i="3"/>
  <c r="M106" i="3"/>
  <c r="V106" i="3" s="1"/>
  <c r="AE106" i="3" s="1"/>
  <c r="O106" i="3"/>
  <c r="X106" i="3" s="1"/>
  <c r="AG106" i="3" s="1"/>
  <c r="E119" i="3"/>
  <c r="K98" i="3"/>
  <c r="T98" i="3" s="1"/>
  <c r="AC98" i="3" s="1"/>
  <c r="A110" i="3"/>
  <c r="A107" i="3"/>
  <c r="K95" i="3"/>
  <c r="T95" i="3" s="1"/>
  <c r="AC95" i="3" s="1"/>
  <c r="A97" i="3"/>
  <c r="K85" i="3"/>
  <c r="T85" i="3" s="1"/>
  <c r="AC85" i="3" s="1"/>
  <c r="G119" i="3"/>
  <c r="Q106" i="3"/>
  <c r="Z106" i="3" s="1"/>
  <c r="AI106" i="3" s="1"/>
  <c r="K107" i="2"/>
  <c r="T107" i="2" s="1"/>
  <c r="AC107" i="2" s="1"/>
  <c r="A120" i="2"/>
  <c r="A135" i="2"/>
  <c r="K123" i="2"/>
  <c r="T123" i="2" s="1"/>
  <c r="AC123" i="2" s="1"/>
  <c r="N106" i="2"/>
  <c r="W106" i="2" s="1"/>
  <c r="AF106" i="2" s="1"/>
  <c r="D119" i="2"/>
  <c r="P106" i="2"/>
  <c r="Y106" i="2" s="1"/>
  <c r="AH106" i="2" s="1"/>
  <c r="F119" i="2"/>
  <c r="A108" i="2"/>
  <c r="K96" i="2"/>
  <c r="T96" i="2" s="1"/>
  <c r="AC96" i="2" s="1"/>
  <c r="M106" i="2"/>
  <c r="V106" i="2" s="1"/>
  <c r="AE106" i="2" s="1"/>
  <c r="C119" i="2"/>
  <c r="K109" i="2"/>
  <c r="T109" i="2" s="1"/>
  <c r="AC109" i="2" s="1"/>
  <c r="A122" i="2"/>
  <c r="O106" i="2"/>
  <c r="X106" i="2" s="1"/>
  <c r="AG106" i="2" s="1"/>
  <c r="E119" i="2"/>
  <c r="K112" i="2"/>
  <c r="T112" i="2" s="1"/>
  <c r="AC112" i="2" s="1"/>
  <c r="A125" i="2"/>
  <c r="L106" i="2"/>
  <c r="U106" i="2" s="1"/>
  <c r="AD106" i="2" s="1"/>
  <c r="B119" i="2"/>
  <c r="K99" i="2"/>
  <c r="T99" i="2" s="1"/>
  <c r="AC99" i="2" s="1"/>
  <c r="A111" i="2"/>
  <c r="G119" i="2"/>
  <c r="Q106" i="2"/>
  <c r="Z106" i="2" s="1"/>
  <c r="AI106" i="2" s="1"/>
  <c r="Q119" i="1"/>
  <c r="Z119" i="1" s="1"/>
  <c r="AI119" i="1" s="1"/>
  <c r="G131" i="1"/>
  <c r="Q106" i="1"/>
  <c r="Z106" i="1" s="1"/>
  <c r="AI106" i="1" s="1"/>
  <c r="L94" i="1"/>
  <c r="U94" i="1" s="1"/>
  <c r="AD94" i="1" s="1"/>
  <c r="B106" i="1"/>
  <c r="B119" i="1" s="1"/>
  <c r="P94" i="1"/>
  <c r="Y94" i="1" s="1"/>
  <c r="AH94" i="1" s="1"/>
  <c r="F106" i="1"/>
  <c r="F119" i="1" s="1"/>
  <c r="K97" i="1"/>
  <c r="T97" i="1" s="1"/>
  <c r="AC97" i="1" s="1"/>
  <c r="A109" i="1"/>
  <c r="A122" i="1" s="1"/>
  <c r="K96" i="1"/>
  <c r="T96" i="1" s="1"/>
  <c r="AC96" i="1" s="1"/>
  <c r="A108" i="1"/>
  <c r="A121" i="1" s="1"/>
  <c r="O94" i="1"/>
  <c r="X94" i="1" s="1"/>
  <c r="AG94" i="1" s="1"/>
  <c r="E106" i="1"/>
  <c r="E119" i="1" s="1"/>
  <c r="K98" i="1"/>
  <c r="T98" i="1" s="1"/>
  <c r="AC98" i="1" s="1"/>
  <c r="A110" i="1"/>
  <c r="A123" i="1" s="1"/>
  <c r="K99" i="1"/>
  <c r="T99" i="1" s="1"/>
  <c r="AC99" i="1" s="1"/>
  <c r="A111" i="1"/>
  <c r="A124" i="1" s="1"/>
  <c r="K95" i="1"/>
  <c r="T95" i="1" s="1"/>
  <c r="AC95" i="1" s="1"/>
  <c r="A107" i="1"/>
  <c r="A120" i="1" s="1"/>
  <c r="N94" i="1"/>
  <c r="W94" i="1" s="1"/>
  <c r="AF94" i="1" s="1"/>
  <c r="D106" i="1"/>
  <c r="D119" i="1" s="1"/>
  <c r="M94" i="1"/>
  <c r="V94" i="1" s="1"/>
  <c r="AE94" i="1" s="1"/>
  <c r="C106" i="1"/>
  <c r="C119" i="1" s="1"/>
  <c r="K100" i="1"/>
  <c r="T100" i="1" s="1"/>
  <c r="AC100" i="1" s="1"/>
  <c r="A112" i="1"/>
  <c r="A125" i="1" s="1"/>
  <c r="G131" i="7" l="1"/>
  <c r="Q119" i="7"/>
  <c r="Z119" i="7" s="1"/>
  <c r="AI119" i="7" s="1"/>
  <c r="N106" i="7"/>
  <c r="W106" i="7" s="1"/>
  <c r="AF106" i="7" s="1"/>
  <c r="D119" i="7"/>
  <c r="B131" i="7"/>
  <c r="L119" i="7"/>
  <c r="U119" i="7" s="1"/>
  <c r="AD119" i="7" s="1"/>
  <c r="F119" i="7"/>
  <c r="P106" i="7"/>
  <c r="Y106" i="7" s="1"/>
  <c r="AH106" i="7" s="1"/>
  <c r="C131" i="7"/>
  <c r="M119" i="7"/>
  <c r="V119" i="7" s="1"/>
  <c r="AE119" i="7" s="1"/>
  <c r="K120" i="7"/>
  <c r="T120" i="7" s="1"/>
  <c r="AC120" i="7" s="1"/>
  <c r="A132" i="7"/>
  <c r="K111" i="7"/>
  <c r="T111" i="7" s="1"/>
  <c r="AC111" i="7" s="1"/>
  <c r="A124" i="7"/>
  <c r="A125" i="7"/>
  <c r="K112" i="7"/>
  <c r="T112" i="7" s="1"/>
  <c r="AC112" i="7" s="1"/>
  <c r="A121" i="7"/>
  <c r="K108" i="7"/>
  <c r="T108" i="7" s="1"/>
  <c r="AC108" i="7" s="1"/>
  <c r="E119" i="7"/>
  <c r="O106" i="7"/>
  <c r="X106" i="7" s="1"/>
  <c r="AG106" i="7" s="1"/>
  <c r="K110" i="7"/>
  <c r="T110" i="7" s="1"/>
  <c r="AC110" i="7" s="1"/>
  <c r="A123" i="7"/>
  <c r="A134" i="7"/>
  <c r="K122" i="7"/>
  <c r="T122" i="7" s="1"/>
  <c r="AC122" i="7" s="1"/>
  <c r="D131" i="6"/>
  <c r="N119" i="6"/>
  <c r="W119" i="6" s="1"/>
  <c r="AF119" i="6" s="1"/>
  <c r="O106" i="6"/>
  <c r="X106" i="6" s="1"/>
  <c r="AG106" i="6" s="1"/>
  <c r="E119" i="6"/>
  <c r="C131" i="6"/>
  <c r="M119" i="6"/>
  <c r="V119" i="6" s="1"/>
  <c r="AE119" i="6" s="1"/>
  <c r="B131" i="6"/>
  <c r="L119" i="6"/>
  <c r="U119" i="6" s="1"/>
  <c r="AD119" i="6" s="1"/>
  <c r="K96" i="6"/>
  <c r="T96" i="6" s="1"/>
  <c r="AC96" i="6" s="1"/>
  <c r="A108" i="6"/>
  <c r="F131" i="6"/>
  <c r="P119" i="6"/>
  <c r="Y119" i="6" s="1"/>
  <c r="AH119" i="6" s="1"/>
  <c r="A137" i="6"/>
  <c r="K125" i="6"/>
  <c r="T125" i="6" s="1"/>
  <c r="AC125" i="6" s="1"/>
  <c r="A132" i="6"/>
  <c r="K120" i="6"/>
  <c r="T120" i="6" s="1"/>
  <c r="AC120" i="6" s="1"/>
  <c r="A124" i="6"/>
  <c r="K111" i="6"/>
  <c r="T111" i="6" s="1"/>
  <c r="AC111" i="6" s="1"/>
  <c r="A134" i="6"/>
  <c r="K122" i="6"/>
  <c r="T122" i="6" s="1"/>
  <c r="AC122" i="6" s="1"/>
  <c r="G131" i="6"/>
  <c r="Q119" i="6"/>
  <c r="Z119" i="6" s="1"/>
  <c r="AI119" i="6" s="1"/>
  <c r="A135" i="6"/>
  <c r="K123" i="6"/>
  <c r="T123" i="6" s="1"/>
  <c r="AC123" i="6" s="1"/>
  <c r="A125" i="5"/>
  <c r="K112" i="5"/>
  <c r="T112" i="5" s="1"/>
  <c r="AC112" i="5" s="1"/>
  <c r="E131" i="5"/>
  <c r="O119" i="5"/>
  <c r="X119" i="5" s="1"/>
  <c r="AG119" i="5" s="1"/>
  <c r="M119" i="5"/>
  <c r="V119" i="5" s="1"/>
  <c r="AE119" i="5" s="1"/>
  <c r="C131" i="5"/>
  <c r="L119" i="5"/>
  <c r="U119" i="5" s="1"/>
  <c r="AD119" i="5" s="1"/>
  <c r="B131" i="5"/>
  <c r="K120" i="5"/>
  <c r="T120" i="5" s="1"/>
  <c r="AC120" i="5" s="1"/>
  <c r="A132" i="5"/>
  <c r="A121" i="5"/>
  <c r="K108" i="5"/>
  <c r="T108" i="5" s="1"/>
  <c r="AC108" i="5" s="1"/>
  <c r="D131" i="5"/>
  <c r="N119" i="5"/>
  <c r="W119" i="5" s="1"/>
  <c r="AF119" i="5" s="1"/>
  <c r="A110" i="5"/>
  <c r="K98" i="5"/>
  <c r="T98" i="5" s="1"/>
  <c r="AC98" i="5" s="1"/>
  <c r="P119" i="5"/>
  <c r="Y119" i="5" s="1"/>
  <c r="AH119" i="5" s="1"/>
  <c r="F131" i="5"/>
  <c r="Q119" i="5"/>
  <c r="Z119" i="5" s="1"/>
  <c r="AI119" i="5" s="1"/>
  <c r="G131" i="5"/>
  <c r="A124" i="5"/>
  <c r="K111" i="5"/>
  <c r="T111" i="5" s="1"/>
  <c r="AC111" i="5" s="1"/>
  <c r="K97" i="5"/>
  <c r="T97" i="5" s="1"/>
  <c r="AC97" i="5" s="1"/>
  <c r="A109" i="5"/>
  <c r="A134" i="4"/>
  <c r="K122" i="4"/>
  <c r="T122" i="4" s="1"/>
  <c r="AC122" i="4" s="1"/>
  <c r="F131" i="4"/>
  <c r="P119" i="4"/>
  <c r="Y119" i="4" s="1"/>
  <c r="AH119" i="4" s="1"/>
  <c r="D131" i="4"/>
  <c r="N119" i="4"/>
  <c r="W119" i="4" s="1"/>
  <c r="AF119" i="4" s="1"/>
  <c r="E119" i="4"/>
  <c r="O106" i="4"/>
  <c r="X106" i="4" s="1"/>
  <c r="AG106" i="4" s="1"/>
  <c r="G131" i="4"/>
  <c r="Q119" i="4"/>
  <c r="Z119" i="4" s="1"/>
  <c r="AI119" i="4" s="1"/>
  <c r="K123" i="4"/>
  <c r="T123" i="4" s="1"/>
  <c r="AC123" i="4" s="1"/>
  <c r="A135" i="4"/>
  <c r="C131" i="4"/>
  <c r="M119" i="4"/>
  <c r="V119" i="4" s="1"/>
  <c r="AE119" i="4" s="1"/>
  <c r="A121" i="4"/>
  <c r="K108" i="4"/>
  <c r="T108" i="4" s="1"/>
  <c r="AC108" i="4" s="1"/>
  <c r="K111" i="4"/>
  <c r="T111" i="4" s="1"/>
  <c r="AC111" i="4" s="1"/>
  <c r="A124" i="4"/>
  <c r="A132" i="4"/>
  <c r="K120" i="4"/>
  <c r="T120" i="4" s="1"/>
  <c r="AC120" i="4" s="1"/>
  <c r="K112" i="4"/>
  <c r="T112" i="4" s="1"/>
  <c r="AC112" i="4" s="1"/>
  <c r="A125" i="4"/>
  <c r="B131" i="4"/>
  <c r="L119" i="4"/>
  <c r="U119" i="4" s="1"/>
  <c r="AD119" i="4" s="1"/>
  <c r="F131" i="3"/>
  <c r="P119" i="3"/>
  <c r="Y119" i="3" s="1"/>
  <c r="AH119" i="3" s="1"/>
  <c r="A121" i="3"/>
  <c r="K108" i="3"/>
  <c r="T108" i="3" s="1"/>
  <c r="AC108" i="3" s="1"/>
  <c r="D119" i="3"/>
  <c r="N106" i="3"/>
  <c r="W106" i="3" s="1"/>
  <c r="AF106" i="3" s="1"/>
  <c r="K110" i="3"/>
  <c r="T110" i="3" s="1"/>
  <c r="AC110" i="3" s="1"/>
  <c r="A123" i="3"/>
  <c r="E131" i="3"/>
  <c r="O119" i="3"/>
  <c r="X119" i="3" s="1"/>
  <c r="AG119" i="3" s="1"/>
  <c r="B131" i="3"/>
  <c r="L119" i="3"/>
  <c r="U119" i="3" s="1"/>
  <c r="AD119" i="3" s="1"/>
  <c r="A109" i="3"/>
  <c r="K97" i="3"/>
  <c r="T97" i="3" s="1"/>
  <c r="AC97" i="3" s="1"/>
  <c r="K100" i="3"/>
  <c r="T100" i="3" s="1"/>
  <c r="AC100" i="3" s="1"/>
  <c r="A112" i="3"/>
  <c r="G131" i="3"/>
  <c r="Q119" i="3"/>
  <c r="Z119" i="3" s="1"/>
  <c r="AI119" i="3" s="1"/>
  <c r="K124" i="3"/>
  <c r="T124" i="3" s="1"/>
  <c r="AC124" i="3" s="1"/>
  <c r="A136" i="3"/>
  <c r="K107" i="3"/>
  <c r="T107" i="3" s="1"/>
  <c r="AC107" i="3" s="1"/>
  <c r="A120" i="3"/>
  <c r="C131" i="3"/>
  <c r="M119" i="3"/>
  <c r="V119" i="3" s="1"/>
  <c r="AE119" i="3" s="1"/>
  <c r="K111" i="2"/>
  <c r="T111" i="2" s="1"/>
  <c r="AC111" i="2" s="1"/>
  <c r="A124" i="2"/>
  <c r="M119" i="2"/>
  <c r="V119" i="2" s="1"/>
  <c r="AE119" i="2" s="1"/>
  <c r="C131" i="2"/>
  <c r="L119" i="2"/>
  <c r="U119" i="2" s="1"/>
  <c r="AD119" i="2" s="1"/>
  <c r="B131" i="2"/>
  <c r="N119" i="2"/>
  <c r="W119" i="2" s="1"/>
  <c r="AF119" i="2" s="1"/>
  <c r="D131" i="2"/>
  <c r="Q119" i="2"/>
  <c r="Z119" i="2" s="1"/>
  <c r="AI119" i="2" s="1"/>
  <c r="G131" i="2"/>
  <c r="A137" i="2"/>
  <c r="K125" i="2"/>
  <c r="T125" i="2" s="1"/>
  <c r="AC125" i="2" s="1"/>
  <c r="E131" i="2"/>
  <c r="O119" i="2"/>
  <c r="X119" i="2" s="1"/>
  <c r="AG119" i="2" s="1"/>
  <c r="A147" i="2"/>
  <c r="K135" i="2"/>
  <c r="T135" i="2" s="1"/>
  <c r="AC135" i="2" s="1"/>
  <c r="P119" i="2"/>
  <c r="Y119" i="2" s="1"/>
  <c r="AH119" i="2" s="1"/>
  <c r="F131" i="2"/>
  <c r="K122" i="2"/>
  <c r="T122" i="2" s="1"/>
  <c r="AC122" i="2" s="1"/>
  <c r="A134" i="2"/>
  <c r="A132" i="2"/>
  <c r="K120" i="2"/>
  <c r="T120" i="2" s="1"/>
  <c r="AC120" i="2" s="1"/>
  <c r="K108" i="2"/>
  <c r="T108" i="2" s="1"/>
  <c r="AC108" i="2" s="1"/>
  <c r="A121" i="2"/>
  <c r="Q131" i="1"/>
  <c r="Z131" i="1" s="1"/>
  <c r="AI131" i="1" s="1"/>
  <c r="G143" i="1"/>
  <c r="K121" i="1"/>
  <c r="T121" i="1" s="1"/>
  <c r="AC121" i="1" s="1"/>
  <c r="A133" i="1"/>
  <c r="K120" i="1"/>
  <c r="T120" i="1" s="1"/>
  <c r="AC120" i="1" s="1"/>
  <c r="A132" i="1"/>
  <c r="K124" i="1"/>
  <c r="T124" i="1" s="1"/>
  <c r="AC124" i="1" s="1"/>
  <c r="A136" i="1"/>
  <c r="L119" i="1"/>
  <c r="U119" i="1" s="1"/>
  <c r="AD119" i="1" s="1"/>
  <c r="B131" i="1"/>
  <c r="K122" i="1"/>
  <c r="T122" i="1" s="1"/>
  <c r="AC122" i="1" s="1"/>
  <c r="A134" i="1"/>
  <c r="M119" i="1"/>
  <c r="V119" i="1" s="1"/>
  <c r="AE119" i="1" s="1"/>
  <c r="C131" i="1"/>
  <c r="N119" i="1"/>
  <c r="W119" i="1" s="1"/>
  <c r="AF119" i="1" s="1"/>
  <c r="D131" i="1"/>
  <c r="P119" i="1"/>
  <c r="Y119" i="1" s="1"/>
  <c r="AH119" i="1" s="1"/>
  <c r="F131" i="1"/>
  <c r="K123" i="1"/>
  <c r="T123" i="1" s="1"/>
  <c r="AC123" i="1" s="1"/>
  <c r="A135" i="1"/>
  <c r="K125" i="1"/>
  <c r="T125" i="1" s="1"/>
  <c r="AC125" i="1" s="1"/>
  <c r="A137" i="1"/>
  <c r="O119" i="1"/>
  <c r="X119" i="1" s="1"/>
  <c r="AG119" i="1" s="1"/>
  <c r="E131" i="1"/>
  <c r="K112" i="1"/>
  <c r="T112" i="1" s="1"/>
  <c r="AC112" i="1" s="1"/>
  <c r="N106" i="1"/>
  <c r="W106" i="1" s="1"/>
  <c r="AF106" i="1" s="1"/>
  <c r="K109" i="1"/>
  <c r="T109" i="1" s="1"/>
  <c r="AC109" i="1" s="1"/>
  <c r="P106" i="1"/>
  <c r="Y106" i="1" s="1"/>
  <c r="AH106" i="1" s="1"/>
  <c r="O106" i="1"/>
  <c r="X106" i="1" s="1"/>
  <c r="AG106" i="1" s="1"/>
  <c r="M106" i="1"/>
  <c r="V106" i="1" s="1"/>
  <c r="AE106" i="1" s="1"/>
  <c r="K108" i="1"/>
  <c r="T108" i="1" s="1"/>
  <c r="AC108" i="1" s="1"/>
  <c r="K107" i="1"/>
  <c r="T107" i="1" s="1"/>
  <c r="AC107" i="1" s="1"/>
  <c r="K111" i="1"/>
  <c r="T111" i="1" s="1"/>
  <c r="AC111" i="1" s="1"/>
  <c r="L106" i="1"/>
  <c r="U106" i="1" s="1"/>
  <c r="AD106" i="1" s="1"/>
  <c r="K110" i="1"/>
  <c r="T110" i="1" s="1"/>
  <c r="AC110" i="1" s="1"/>
  <c r="K134" i="7" l="1"/>
  <c r="T134" i="7" s="1"/>
  <c r="AC134" i="7" s="1"/>
  <c r="A146" i="7"/>
  <c r="M131" i="7"/>
  <c r="V131" i="7" s="1"/>
  <c r="AE131" i="7" s="1"/>
  <c r="C143" i="7"/>
  <c r="O119" i="7"/>
  <c r="X119" i="7" s="1"/>
  <c r="AG119" i="7" s="1"/>
  <c r="E131" i="7"/>
  <c r="F131" i="7"/>
  <c r="P119" i="7"/>
  <c r="Y119" i="7" s="1"/>
  <c r="AH119" i="7" s="1"/>
  <c r="K123" i="7"/>
  <c r="T123" i="7" s="1"/>
  <c r="AC123" i="7" s="1"/>
  <c r="A135" i="7"/>
  <c r="A133" i="7"/>
  <c r="K121" i="7"/>
  <c r="T121" i="7" s="1"/>
  <c r="AC121" i="7" s="1"/>
  <c r="L131" i="7"/>
  <c r="U131" i="7" s="1"/>
  <c r="AD131" i="7" s="1"/>
  <c r="B143" i="7"/>
  <c r="N119" i="7"/>
  <c r="W119" i="7" s="1"/>
  <c r="AF119" i="7" s="1"/>
  <c r="D131" i="7"/>
  <c r="K125" i="7"/>
  <c r="T125" i="7" s="1"/>
  <c r="AC125" i="7" s="1"/>
  <c r="A137" i="7"/>
  <c r="K132" i="7"/>
  <c r="T132" i="7" s="1"/>
  <c r="AC132" i="7" s="1"/>
  <c r="A144" i="7"/>
  <c r="K124" i="7"/>
  <c r="T124" i="7" s="1"/>
  <c r="AC124" i="7" s="1"/>
  <c r="A136" i="7"/>
  <c r="Q131" i="7"/>
  <c r="Z131" i="7" s="1"/>
  <c r="AI131" i="7" s="1"/>
  <c r="G143" i="7"/>
  <c r="P131" i="6"/>
  <c r="Y131" i="6" s="1"/>
  <c r="AH131" i="6" s="1"/>
  <c r="F143" i="6"/>
  <c r="K135" i="6"/>
  <c r="T135" i="6" s="1"/>
  <c r="AC135" i="6" s="1"/>
  <c r="A147" i="6"/>
  <c r="Q131" i="6"/>
  <c r="Z131" i="6" s="1"/>
  <c r="AI131" i="6" s="1"/>
  <c r="G143" i="6"/>
  <c r="L131" i="6"/>
  <c r="U131" i="6" s="1"/>
  <c r="AD131" i="6" s="1"/>
  <c r="B143" i="6"/>
  <c r="A136" i="6"/>
  <c r="K124" i="6"/>
  <c r="T124" i="6" s="1"/>
  <c r="AC124" i="6" s="1"/>
  <c r="M131" i="6"/>
  <c r="V131" i="6" s="1"/>
  <c r="AE131" i="6" s="1"/>
  <c r="C143" i="6"/>
  <c r="E131" i="6"/>
  <c r="O119" i="6"/>
  <c r="X119" i="6" s="1"/>
  <c r="AG119" i="6" s="1"/>
  <c r="A144" i="6"/>
  <c r="K132" i="6"/>
  <c r="T132" i="6" s="1"/>
  <c r="AC132" i="6" s="1"/>
  <c r="K108" i="6"/>
  <c r="T108" i="6" s="1"/>
  <c r="AC108" i="6" s="1"/>
  <c r="A121" i="6"/>
  <c r="A146" i="6"/>
  <c r="K134" i="6"/>
  <c r="T134" i="6" s="1"/>
  <c r="AC134" i="6" s="1"/>
  <c r="A149" i="6"/>
  <c r="K137" i="6"/>
  <c r="T137" i="6" s="1"/>
  <c r="AC137" i="6" s="1"/>
  <c r="N131" i="6"/>
  <c r="W131" i="6" s="1"/>
  <c r="AF131" i="6" s="1"/>
  <c r="D143" i="6"/>
  <c r="A133" i="5"/>
  <c r="K121" i="5"/>
  <c r="T121" i="5" s="1"/>
  <c r="AC121" i="5" s="1"/>
  <c r="A122" i="5"/>
  <c r="K109" i="5"/>
  <c r="T109" i="5" s="1"/>
  <c r="AC109" i="5" s="1"/>
  <c r="K124" i="5"/>
  <c r="T124" i="5" s="1"/>
  <c r="AC124" i="5" s="1"/>
  <c r="A136" i="5"/>
  <c r="Q131" i="5"/>
  <c r="Z131" i="5" s="1"/>
  <c r="AI131" i="5" s="1"/>
  <c r="G143" i="5"/>
  <c r="L131" i="5"/>
  <c r="U131" i="5" s="1"/>
  <c r="AD131" i="5" s="1"/>
  <c r="B143" i="5"/>
  <c r="F143" i="5"/>
  <c r="P131" i="5"/>
  <c r="Y131" i="5" s="1"/>
  <c r="AH131" i="5" s="1"/>
  <c r="M131" i="5"/>
  <c r="V131" i="5" s="1"/>
  <c r="AE131" i="5" s="1"/>
  <c r="C143" i="5"/>
  <c r="K132" i="5"/>
  <c r="T132" i="5" s="1"/>
  <c r="AC132" i="5" s="1"/>
  <c r="A144" i="5"/>
  <c r="A123" i="5"/>
  <c r="K110" i="5"/>
  <c r="T110" i="5" s="1"/>
  <c r="AC110" i="5" s="1"/>
  <c r="E143" i="5"/>
  <c r="O131" i="5"/>
  <c r="X131" i="5" s="1"/>
  <c r="AG131" i="5" s="1"/>
  <c r="D143" i="5"/>
  <c r="N131" i="5"/>
  <c r="W131" i="5" s="1"/>
  <c r="AF131" i="5" s="1"/>
  <c r="K125" i="5"/>
  <c r="T125" i="5" s="1"/>
  <c r="AC125" i="5" s="1"/>
  <c r="A137" i="5"/>
  <c r="K135" i="4"/>
  <c r="T135" i="4" s="1"/>
  <c r="AC135" i="4" s="1"/>
  <c r="A147" i="4"/>
  <c r="E131" i="4"/>
  <c r="O119" i="4"/>
  <c r="X119" i="4" s="1"/>
  <c r="AG119" i="4" s="1"/>
  <c r="N131" i="4"/>
  <c r="W131" i="4" s="1"/>
  <c r="AF131" i="4" s="1"/>
  <c r="D143" i="4"/>
  <c r="B143" i="4"/>
  <c r="L131" i="4"/>
  <c r="U131" i="4" s="1"/>
  <c r="AD131" i="4" s="1"/>
  <c r="Q131" i="4"/>
  <c r="Z131" i="4" s="1"/>
  <c r="AI131" i="4" s="1"/>
  <c r="G143" i="4"/>
  <c r="A136" i="4"/>
  <c r="K124" i="4"/>
  <c r="T124" i="4" s="1"/>
  <c r="AC124" i="4" s="1"/>
  <c r="A133" i="4"/>
  <c r="K121" i="4"/>
  <c r="T121" i="4" s="1"/>
  <c r="AC121" i="4" s="1"/>
  <c r="P131" i="4"/>
  <c r="Y131" i="4" s="1"/>
  <c r="AH131" i="4" s="1"/>
  <c r="F143" i="4"/>
  <c r="A137" i="4"/>
  <c r="K125" i="4"/>
  <c r="T125" i="4" s="1"/>
  <c r="AC125" i="4" s="1"/>
  <c r="K132" i="4"/>
  <c r="T132" i="4" s="1"/>
  <c r="AC132" i="4" s="1"/>
  <c r="A144" i="4"/>
  <c r="C143" i="4"/>
  <c r="M131" i="4"/>
  <c r="V131" i="4" s="1"/>
  <c r="AE131" i="4" s="1"/>
  <c r="K134" i="4"/>
  <c r="T134" i="4" s="1"/>
  <c r="AC134" i="4" s="1"/>
  <c r="A146" i="4"/>
  <c r="M131" i="3"/>
  <c r="V131" i="3" s="1"/>
  <c r="AE131" i="3" s="1"/>
  <c r="C143" i="3"/>
  <c r="K136" i="3"/>
  <c r="T136" i="3" s="1"/>
  <c r="AC136" i="3" s="1"/>
  <c r="A148" i="3"/>
  <c r="A135" i="3"/>
  <c r="K123" i="3"/>
  <c r="T123" i="3" s="1"/>
  <c r="AC123" i="3" s="1"/>
  <c r="L131" i="3"/>
  <c r="U131" i="3" s="1"/>
  <c r="AD131" i="3" s="1"/>
  <c r="B143" i="3"/>
  <c r="Q131" i="3"/>
  <c r="Z131" i="3" s="1"/>
  <c r="AI131" i="3" s="1"/>
  <c r="G143" i="3"/>
  <c r="D131" i="3"/>
  <c r="N119" i="3"/>
  <c r="W119" i="3" s="1"/>
  <c r="AF119" i="3" s="1"/>
  <c r="A133" i="3"/>
  <c r="K121" i="3"/>
  <c r="T121" i="3" s="1"/>
  <c r="AC121" i="3" s="1"/>
  <c r="A132" i="3"/>
  <c r="K120" i="3"/>
  <c r="T120" i="3" s="1"/>
  <c r="AC120" i="3" s="1"/>
  <c r="E143" i="3"/>
  <c r="O131" i="3"/>
  <c r="X131" i="3" s="1"/>
  <c r="AG131" i="3" s="1"/>
  <c r="K112" i="3"/>
  <c r="T112" i="3" s="1"/>
  <c r="AC112" i="3" s="1"/>
  <c r="A125" i="3"/>
  <c r="K109" i="3"/>
  <c r="T109" i="3" s="1"/>
  <c r="AC109" i="3" s="1"/>
  <c r="A122" i="3"/>
  <c r="P131" i="3"/>
  <c r="Y131" i="3" s="1"/>
  <c r="AH131" i="3" s="1"/>
  <c r="F143" i="3"/>
  <c r="K121" i="2"/>
  <c r="T121" i="2" s="1"/>
  <c r="AC121" i="2" s="1"/>
  <c r="A133" i="2"/>
  <c r="A149" i="2"/>
  <c r="K137" i="2"/>
  <c r="T137" i="2" s="1"/>
  <c r="AC137" i="2" s="1"/>
  <c r="A146" i="2"/>
  <c r="K134" i="2"/>
  <c r="T134" i="2" s="1"/>
  <c r="AC134" i="2" s="1"/>
  <c r="N131" i="2"/>
  <c r="W131" i="2" s="1"/>
  <c r="AF131" i="2" s="1"/>
  <c r="D143" i="2"/>
  <c r="Q131" i="2"/>
  <c r="Z131" i="2" s="1"/>
  <c r="AI131" i="2" s="1"/>
  <c r="G143" i="2"/>
  <c r="K132" i="2"/>
  <c r="T132" i="2" s="1"/>
  <c r="AC132" i="2" s="1"/>
  <c r="A144" i="2"/>
  <c r="P131" i="2"/>
  <c r="Y131" i="2" s="1"/>
  <c r="AH131" i="2" s="1"/>
  <c r="F143" i="2"/>
  <c r="M131" i="2"/>
  <c r="V131" i="2" s="1"/>
  <c r="AE131" i="2" s="1"/>
  <c r="C143" i="2"/>
  <c r="L131" i="2"/>
  <c r="U131" i="2" s="1"/>
  <c r="AD131" i="2" s="1"/>
  <c r="B143" i="2"/>
  <c r="K147" i="2"/>
  <c r="T147" i="2" s="1"/>
  <c r="AC147" i="2" s="1"/>
  <c r="A159" i="2"/>
  <c r="K124" i="2"/>
  <c r="T124" i="2" s="1"/>
  <c r="AC124" i="2" s="1"/>
  <c r="A136" i="2"/>
  <c r="E143" i="2"/>
  <c r="O131" i="2"/>
  <c r="X131" i="2" s="1"/>
  <c r="AG131" i="2" s="1"/>
  <c r="Q143" i="1"/>
  <c r="Z143" i="1" s="1"/>
  <c r="AI143" i="1" s="1"/>
  <c r="G155" i="1"/>
  <c r="O131" i="1"/>
  <c r="X131" i="1" s="1"/>
  <c r="AG131" i="1" s="1"/>
  <c r="E143" i="1"/>
  <c r="K134" i="1"/>
  <c r="T134" i="1" s="1"/>
  <c r="AC134" i="1" s="1"/>
  <c r="A146" i="1"/>
  <c r="L131" i="1"/>
  <c r="U131" i="1" s="1"/>
  <c r="AD131" i="1" s="1"/>
  <c r="B143" i="1"/>
  <c r="K136" i="1"/>
  <c r="T136" i="1" s="1"/>
  <c r="AC136" i="1" s="1"/>
  <c r="A148" i="1"/>
  <c r="K137" i="1"/>
  <c r="T137" i="1" s="1"/>
  <c r="AC137" i="1" s="1"/>
  <c r="A149" i="1"/>
  <c r="K135" i="1"/>
  <c r="T135" i="1" s="1"/>
  <c r="AC135" i="1" s="1"/>
  <c r="A147" i="1"/>
  <c r="P131" i="1"/>
  <c r="Y131" i="1" s="1"/>
  <c r="AH131" i="1" s="1"/>
  <c r="F143" i="1"/>
  <c r="K132" i="1"/>
  <c r="T132" i="1" s="1"/>
  <c r="AC132" i="1" s="1"/>
  <c r="A144" i="1"/>
  <c r="N131" i="1"/>
  <c r="W131" i="1" s="1"/>
  <c r="AF131" i="1" s="1"/>
  <c r="D143" i="1"/>
  <c r="K133" i="1"/>
  <c r="T133" i="1" s="1"/>
  <c r="AC133" i="1" s="1"/>
  <c r="A145" i="1"/>
  <c r="M131" i="1"/>
  <c r="V131" i="1" s="1"/>
  <c r="AE131" i="1" s="1"/>
  <c r="C143" i="1"/>
  <c r="K136" i="7" l="1"/>
  <c r="T136" i="7" s="1"/>
  <c r="AC136" i="7" s="1"/>
  <c r="A148" i="7"/>
  <c r="K135" i="7"/>
  <c r="T135" i="7" s="1"/>
  <c r="AC135" i="7" s="1"/>
  <c r="A147" i="7"/>
  <c r="K144" i="7"/>
  <c r="T144" i="7" s="1"/>
  <c r="AC144" i="7" s="1"/>
  <c r="A156" i="7"/>
  <c r="P131" i="7"/>
  <c r="Y131" i="7" s="1"/>
  <c r="AH131" i="7" s="1"/>
  <c r="F143" i="7"/>
  <c r="K133" i="7"/>
  <c r="T133" i="7" s="1"/>
  <c r="AC133" i="7" s="1"/>
  <c r="A145" i="7"/>
  <c r="K137" i="7"/>
  <c r="T137" i="7" s="1"/>
  <c r="AC137" i="7" s="1"/>
  <c r="A149" i="7"/>
  <c r="O131" i="7"/>
  <c r="X131" i="7" s="1"/>
  <c r="AG131" i="7" s="1"/>
  <c r="E143" i="7"/>
  <c r="N131" i="7"/>
  <c r="W131" i="7" s="1"/>
  <c r="AF131" i="7" s="1"/>
  <c r="D143" i="7"/>
  <c r="M143" i="7"/>
  <c r="V143" i="7" s="1"/>
  <c r="AE143" i="7" s="1"/>
  <c r="C155" i="7"/>
  <c r="Q143" i="7"/>
  <c r="Z143" i="7" s="1"/>
  <c r="AI143" i="7" s="1"/>
  <c r="G155" i="7"/>
  <c r="L143" i="7"/>
  <c r="U143" i="7" s="1"/>
  <c r="AD143" i="7" s="1"/>
  <c r="B155" i="7"/>
  <c r="K146" i="7"/>
  <c r="T146" i="7" s="1"/>
  <c r="AC146" i="7" s="1"/>
  <c r="A158" i="7"/>
  <c r="B155" i="6"/>
  <c r="L143" i="6"/>
  <c r="U143" i="6" s="1"/>
  <c r="AD143" i="6" s="1"/>
  <c r="K149" i="6"/>
  <c r="T149" i="6" s="1"/>
  <c r="AC149" i="6" s="1"/>
  <c r="A161" i="6"/>
  <c r="A133" i="6"/>
  <c r="K121" i="6"/>
  <c r="T121" i="6" s="1"/>
  <c r="AC121" i="6" s="1"/>
  <c r="Q143" i="6"/>
  <c r="Z143" i="6" s="1"/>
  <c r="AI143" i="6" s="1"/>
  <c r="G155" i="6"/>
  <c r="N143" i="6"/>
  <c r="W143" i="6" s="1"/>
  <c r="AF143" i="6" s="1"/>
  <c r="D155" i="6"/>
  <c r="K147" i="6"/>
  <c r="T147" i="6" s="1"/>
  <c r="AC147" i="6" s="1"/>
  <c r="A159" i="6"/>
  <c r="M143" i="6"/>
  <c r="V143" i="6" s="1"/>
  <c r="AE143" i="6" s="1"/>
  <c r="C155" i="6"/>
  <c r="K136" i="6"/>
  <c r="T136" i="6" s="1"/>
  <c r="AC136" i="6" s="1"/>
  <c r="A148" i="6"/>
  <c r="K146" i="6"/>
  <c r="T146" i="6" s="1"/>
  <c r="AC146" i="6" s="1"/>
  <c r="A158" i="6"/>
  <c r="F155" i="6"/>
  <c r="P143" i="6"/>
  <c r="Y143" i="6" s="1"/>
  <c r="AH143" i="6" s="1"/>
  <c r="K144" i="6"/>
  <c r="T144" i="6" s="1"/>
  <c r="AC144" i="6" s="1"/>
  <c r="A156" i="6"/>
  <c r="E143" i="6"/>
  <c r="O131" i="6"/>
  <c r="X131" i="6" s="1"/>
  <c r="AG131" i="6" s="1"/>
  <c r="F155" i="5"/>
  <c r="P143" i="5"/>
  <c r="Y143" i="5" s="1"/>
  <c r="AH143" i="5" s="1"/>
  <c r="Q143" i="5"/>
  <c r="Z143" i="5" s="1"/>
  <c r="AI143" i="5" s="1"/>
  <c r="G155" i="5"/>
  <c r="O143" i="5"/>
  <c r="X143" i="5" s="1"/>
  <c r="AG143" i="5" s="1"/>
  <c r="E155" i="5"/>
  <c r="K137" i="5"/>
  <c r="T137" i="5" s="1"/>
  <c r="AC137" i="5" s="1"/>
  <c r="A149" i="5"/>
  <c r="K136" i="5"/>
  <c r="T136" i="5" s="1"/>
  <c r="AC136" i="5" s="1"/>
  <c r="A148" i="5"/>
  <c r="K123" i="5"/>
  <c r="T123" i="5" s="1"/>
  <c r="AC123" i="5" s="1"/>
  <c r="A135" i="5"/>
  <c r="L143" i="5"/>
  <c r="U143" i="5" s="1"/>
  <c r="AD143" i="5" s="1"/>
  <c r="B155" i="5"/>
  <c r="K144" i="5"/>
  <c r="T144" i="5" s="1"/>
  <c r="AC144" i="5" s="1"/>
  <c r="A156" i="5"/>
  <c r="A134" i="5"/>
  <c r="K122" i="5"/>
  <c r="T122" i="5" s="1"/>
  <c r="AC122" i="5" s="1"/>
  <c r="M143" i="5"/>
  <c r="V143" i="5" s="1"/>
  <c r="AE143" i="5" s="1"/>
  <c r="C155" i="5"/>
  <c r="N143" i="5"/>
  <c r="W143" i="5" s="1"/>
  <c r="AF143" i="5" s="1"/>
  <c r="D155" i="5"/>
  <c r="A145" i="5"/>
  <c r="K133" i="5"/>
  <c r="T133" i="5" s="1"/>
  <c r="AC133" i="5" s="1"/>
  <c r="K146" i="4"/>
  <c r="T146" i="4" s="1"/>
  <c r="AC146" i="4" s="1"/>
  <c r="A158" i="4"/>
  <c r="L143" i="4"/>
  <c r="U143" i="4" s="1"/>
  <c r="AD143" i="4" s="1"/>
  <c r="B155" i="4"/>
  <c r="N143" i="4"/>
  <c r="W143" i="4" s="1"/>
  <c r="AF143" i="4" s="1"/>
  <c r="D155" i="4"/>
  <c r="Q143" i="4"/>
  <c r="Z143" i="4" s="1"/>
  <c r="AI143" i="4" s="1"/>
  <c r="G155" i="4"/>
  <c r="M143" i="4"/>
  <c r="V143" i="4" s="1"/>
  <c r="AE143" i="4" s="1"/>
  <c r="C155" i="4"/>
  <c r="P143" i="4"/>
  <c r="Y143" i="4" s="1"/>
  <c r="AH143" i="4" s="1"/>
  <c r="F155" i="4"/>
  <c r="K136" i="4"/>
  <c r="T136" i="4" s="1"/>
  <c r="AC136" i="4" s="1"/>
  <c r="A148" i="4"/>
  <c r="K137" i="4"/>
  <c r="T137" i="4" s="1"/>
  <c r="AC137" i="4" s="1"/>
  <c r="A149" i="4"/>
  <c r="O131" i="4"/>
  <c r="X131" i="4" s="1"/>
  <c r="AG131" i="4" s="1"/>
  <c r="E143" i="4"/>
  <c r="K144" i="4"/>
  <c r="T144" i="4" s="1"/>
  <c r="AC144" i="4" s="1"/>
  <c r="A156" i="4"/>
  <c r="K147" i="4"/>
  <c r="T147" i="4" s="1"/>
  <c r="AC147" i="4" s="1"/>
  <c r="A159" i="4"/>
  <c r="K133" i="4"/>
  <c r="T133" i="4" s="1"/>
  <c r="AC133" i="4" s="1"/>
  <c r="A145" i="4"/>
  <c r="Q143" i="3"/>
  <c r="Z143" i="3" s="1"/>
  <c r="AI143" i="3" s="1"/>
  <c r="G155" i="3"/>
  <c r="K125" i="3"/>
  <c r="T125" i="3" s="1"/>
  <c r="AC125" i="3" s="1"/>
  <c r="A137" i="3"/>
  <c r="L143" i="3"/>
  <c r="U143" i="3" s="1"/>
  <c r="AD143" i="3" s="1"/>
  <c r="B155" i="3"/>
  <c r="A134" i="3"/>
  <c r="K122" i="3"/>
  <c r="T122" i="3" s="1"/>
  <c r="AC122" i="3" s="1"/>
  <c r="O143" i="3"/>
  <c r="X143" i="3" s="1"/>
  <c r="AG143" i="3" s="1"/>
  <c r="E155" i="3"/>
  <c r="K135" i="3"/>
  <c r="T135" i="3" s="1"/>
  <c r="AC135" i="3" s="1"/>
  <c r="A147" i="3"/>
  <c r="K148" i="3"/>
  <c r="T148" i="3" s="1"/>
  <c r="AC148" i="3" s="1"/>
  <c r="A160" i="3"/>
  <c r="K132" i="3"/>
  <c r="T132" i="3" s="1"/>
  <c r="AC132" i="3" s="1"/>
  <c r="A144" i="3"/>
  <c r="P143" i="3"/>
  <c r="Y143" i="3" s="1"/>
  <c r="AH143" i="3" s="1"/>
  <c r="F155" i="3"/>
  <c r="N131" i="3"/>
  <c r="W131" i="3" s="1"/>
  <c r="AF131" i="3" s="1"/>
  <c r="D143" i="3"/>
  <c r="M143" i="3"/>
  <c r="V143" i="3" s="1"/>
  <c r="AE143" i="3" s="1"/>
  <c r="C155" i="3"/>
  <c r="K133" i="3"/>
  <c r="T133" i="3" s="1"/>
  <c r="AC133" i="3" s="1"/>
  <c r="A145" i="3"/>
  <c r="N143" i="2"/>
  <c r="W143" i="2" s="1"/>
  <c r="AF143" i="2" s="1"/>
  <c r="D155" i="2"/>
  <c r="E155" i="2"/>
  <c r="O143" i="2"/>
  <c r="X143" i="2" s="1"/>
  <c r="AG143" i="2" s="1"/>
  <c r="A158" i="2"/>
  <c r="K146" i="2"/>
  <c r="T146" i="2" s="1"/>
  <c r="AC146" i="2" s="1"/>
  <c r="A161" i="2"/>
  <c r="K149" i="2"/>
  <c r="T149" i="2" s="1"/>
  <c r="AC149" i="2" s="1"/>
  <c r="K144" i="2"/>
  <c r="T144" i="2" s="1"/>
  <c r="AC144" i="2" s="1"/>
  <c r="A156" i="2"/>
  <c r="Q143" i="2"/>
  <c r="Z143" i="2" s="1"/>
  <c r="AI143" i="2" s="1"/>
  <c r="G155" i="2"/>
  <c r="K159" i="2"/>
  <c r="T159" i="2" s="1"/>
  <c r="AC159" i="2" s="1"/>
  <c r="A171" i="2"/>
  <c r="B155" i="2"/>
  <c r="L143" i="2"/>
  <c r="U143" i="2" s="1"/>
  <c r="AD143" i="2" s="1"/>
  <c r="K133" i="2"/>
  <c r="T133" i="2" s="1"/>
  <c r="AC133" i="2" s="1"/>
  <c r="A145" i="2"/>
  <c r="K136" i="2"/>
  <c r="T136" i="2" s="1"/>
  <c r="AC136" i="2" s="1"/>
  <c r="A148" i="2"/>
  <c r="M143" i="2"/>
  <c r="V143" i="2" s="1"/>
  <c r="AE143" i="2" s="1"/>
  <c r="C155" i="2"/>
  <c r="P143" i="2"/>
  <c r="Y143" i="2" s="1"/>
  <c r="AH143" i="2" s="1"/>
  <c r="F155" i="2"/>
  <c r="Q155" i="1"/>
  <c r="Z155" i="1" s="1"/>
  <c r="AI155" i="1" s="1"/>
  <c r="G167" i="1"/>
  <c r="L143" i="1"/>
  <c r="U143" i="1" s="1"/>
  <c r="AD143" i="1" s="1"/>
  <c r="B155" i="1"/>
  <c r="N143" i="1"/>
  <c r="W143" i="1" s="1"/>
  <c r="AF143" i="1" s="1"/>
  <c r="D155" i="1"/>
  <c r="M143" i="1"/>
  <c r="V143" i="1" s="1"/>
  <c r="AE143" i="1" s="1"/>
  <c r="C155" i="1"/>
  <c r="K145" i="1"/>
  <c r="T145" i="1" s="1"/>
  <c r="AC145" i="1" s="1"/>
  <c r="A157" i="1"/>
  <c r="K144" i="1"/>
  <c r="T144" i="1" s="1"/>
  <c r="AC144" i="1" s="1"/>
  <c r="A156" i="1"/>
  <c r="P143" i="1"/>
  <c r="Y143" i="1" s="1"/>
  <c r="AH143" i="1" s="1"/>
  <c r="F155" i="1"/>
  <c r="O143" i="1"/>
  <c r="X143" i="1" s="1"/>
  <c r="AG143" i="1" s="1"/>
  <c r="E155" i="1"/>
  <c r="K149" i="1"/>
  <c r="T149" i="1" s="1"/>
  <c r="AC149" i="1" s="1"/>
  <c r="A161" i="1"/>
  <c r="K146" i="1"/>
  <c r="T146" i="1" s="1"/>
  <c r="AC146" i="1" s="1"/>
  <c r="A158" i="1"/>
  <c r="K147" i="1"/>
  <c r="T147" i="1" s="1"/>
  <c r="AC147" i="1" s="1"/>
  <c r="A159" i="1"/>
  <c r="K148" i="1"/>
  <c r="T148" i="1" s="1"/>
  <c r="AC148" i="1" s="1"/>
  <c r="A160" i="1"/>
  <c r="M155" i="7" l="1"/>
  <c r="V155" i="7" s="1"/>
  <c r="AE155" i="7" s="1"/>
  <c r="C167" i="7"/>
  <c r="K156" i="7"/>
  <c r="T156" i="7" s="1"/>
  <c r="AC156" i="7" s="1"/>
  <c r="A168" i="7"/>
  <c r="N143" i="7"/>
  <c r="W143" i="7" s="1"/>
  <c r="AF143" i="7" s="1"/>
  <c r="D155" i="7"/>
  <c r="K147" i="7"/>
  <c r="T147" i="7" s="1"/>
  <c r="AC147" i="7" s="1"/>
  <c r="A159" i="7"/>
  <c r="K149" i="7"/>
  <c r="T149" i="7" s="1"/>
  <c r="AC149" i="7" s="1"/>
  <c r="A161" i="7"/>
  <c r="L155" i="7"/>
  <c r="U155" i="7" s="1"/>
  <c r="AD155" i="7" s="1"/>
  <c r="B167" i="7"/>
  <c r="P143" i="7"/>
  <c r="Y143" i="7" s="1"/>
  <c r="AH143" i="7" s="1"/>
  <c r="F155" i="7"/>
  <c r="K158" i="7"/>
  <c r="T158" i="7" s="1"/>
  <c r="AC158" i="7" s="1"/>
  <c r="A170" i="7"/>
  <c r="K145" i="7"/>
  <c r="T145" i="7" s="1"/>
  <c r="AC145" i="7" s="1"/>
  <c r="A157" i="7"/>
  <c r="Q155" i="7"/>
  <c r="Z155" i="7" s="1"/>
  <c r="AI155" i="7" s="1"/>
  <c r="G167" i="7"/>
  <c r="O143" i="7"/>
  <c r="X143" i="7" s="1"/>
  <c r="AG143" i="7" s="1"/>
  <c r="E155" i="7"/>
  <c r="K148" i="7"/>
  <c r="T148" i="7" s="1"/>
  <c r="AC148" i="7" s="1"/>
  <c r="A160" i="7"/>
  <c r="O143" i="6"/>
  <c r="X143" i="6" s="1"/>
  <c r="AG143" i="6" s="1"/>
  <c r="E155" i="6"/>
  <c r="N155" i="6"/>
  <c r="W155" i="6" s="1"/>
  <c r="AF155" i="6" s="1"/>
  <c r="D167" i="6"/>
  <c r="Q155" i="6"/>
  <c r="Z155" i="6" s="1"/>
  <c r="AI155" i="6" s="1"/>
  <c r="G167" i="6"/>
  <c r="K159" i="6"/>
  <c r="T159" i="6" s="1"/>
  <c r="AC159" i="6" s="1"/>
  <c r="A171" i="6"/>
  <c r="K158" i="6"/>
  <c r="T158" i="6" s="1"/>
  <c r="AC158" i="6" s="1"/>
  <c r="A170" i="6"/>
  <c r="K156" i="6"/>
  <c r="T156" i="6" s="1"/>
  <c r="AC156" i="6" s="1"/>
  <c r="A168" i="6"/>
  <c r="A145" i="6"/>
  <c r="K133" i="6"/>
  <c r="T133" i="6" s="1"/>
  <c r="AC133" i="6" s="1"/>
  <c r="P155" i="6"/>
  <c r="Y155" i="6" s="1"/>
  <c r="AH155" i="6" s="1"/>
  <c r="F167" i="6"/>
  <c r="K148" i="6"/>
  <c r="T148" i="6" s="1"/>
  <c r="AC148" i="6" s="1"/>
  <c r="A160" i="6"/>
  <c r="K161" i="6"/>
  <c r="T161" i="6" s="1"/>
  <c r="AC161" i="6" s="1"/>
  <c r="A173" i="6"/>
  <c r="M155" i="6"/>
  <c r="V155" i="6" s="1"/>
  <c r="AE155" i="6" s="1"/>
  <c r="C167" i="6"/>
  <c r="L155" i="6"/>
  <c r="U155" i="6" s="1"/>
  <c r="AD155" i="6" s="1"/>
  <c r="B167" i="6"/>
  <c r="K145" i="5"/>
  <c r="T145" i="5" s="1"/>
  <c r="AC145" i="5" s="1"/>
  <c r="A157" i="5"/>
  <c r="N155" i="5"/>
  <c r="W155" i="5" s="1"/>
  <c r="AF155" i="5" s="1"/>
  <c r="D167" i="5"/>
  <c r="O155" i="5"/>
  <c r="X155" i="5" s="1"/>
  <c r="AG155" i="5" s="1"/>
  <c r="E167" i="5"/>
  <c r="K148" i="5"/>
  <c r="T148" i="5" s="1"/>
  <c r="AC148" i="5" s="1"/>
  <c r="A160" i="5"/>
  <c r="K134" i="5"/>
  <c r="T134" i="5" s="1"/>
  <c r="AC134" i="5" s="1"/>
  <c r="A146" i="5"/>
  <c r="K135" i="5"/>
  <c r="T135" i="5" s="1"/>
  <c r="AC135" i="5" s="1"/>
  <c r="A147" i="5"/>
  <c r="K149" i="5"/>
  <c r="T149" i="5" s="1"/>
  <c r="AC149" i="5" s="1"/>
  <c r="A161" i="5"/>
  <c r="K156" i="5"/>
  <c r="T156" i="5" s="1"/>
  <c r="AC156" i="5" s="1"/>
  <c r="A168" i="5"/>
  <c r="Q155" i="5"/>
  <c r="Z155" i="5" s="1"/>
  <c r="AI155" i="5" s="1"/>
  <c r="G167" i="5"/>
  <c r="M155" i="5"/>
  <c r="V155" i="5" s="1"/>
  <c r="AE155" i="5" s="1"/>
  <c r="C167" i="5"/>
  <c r="L155" i="5"/>
  <c r="U155" i="5" s="1"/>
  <c r="AD155" i="5" s="1"/>
  <c r="B167" i="5"/>
  <c r="P155" i="5"/>
  <c r="Y155" i="5" s="1"/>
  <c r="AH155" i="5" s="1"/>
  <c r="F167" i="5"/>
  <c r="Q155" i="4"/>
  <c r="Z155" i="4" s="1"/>
  <c r="AI155" i="4" s="1"/>
  <c r="G167" i="4"/>
  <c r="O143" i="4"/>
  <c r="X143" i="4" s="1"/>
  <c r="AG143" i="4" s="1"/>
  <c r="E155" i="4"/>
  <c r="N155" i="4"/>
  <c r="W155" i="4" s="1"/>
  <c r="AF155" i="4" s="1"/>
  <c r="D167" i="4"/>
  <c r="K145" i="4"/>
  <c r="T145" i="4" s="1"/>
  <c r="AC145" i="4" s="1"/>
  <c r="A157" i="4"/>
  <c r="M155" i="4"/>
  <c r="V155" i="4" s="1"/>
  <c r="AE155" i="4" s="1"/>
  <c r="C167" i="4"/>
  <c r="K149" i="4"/>
  <c r="T149" i="4" s="1"/>
  <c r="AC149" i="4" s="1"/>
  <c r="A161" i="4"/>
  <c r="L155" i="4"/>
  <c r="U155" i="4" s="1"/>
  <c r="AD155" i="4" s="1"/>
  <c r="B167" i="4"/>
  <c r="K148" i="4"/>
  <c r="T148" i="4" s="1"/>
  <c r="AC148" i="4" s="1"/>
  <c r="A160" i="4"/>
  <c r="K158" i="4"/>
  <c r="T158" i="4" s="1"/>
  <c r="AC158" i="4" s="1"/>
  <c r="A170" i="4"/>
  <c r="P155" i="4"/>
  <c r="Y155" i="4" s="1"/>
  <c r="AH155" i="4" s="1"/>
  <c r="F167" i="4"/>
  <c r="K159" i="4"/>
  <c r="T159" i="4" s="1"/>
  <c r="AC159" i="4" s="1"/>
  <c r="A171" i="4"/>
  <c r="K156" i="4"/>
  <c r="T156" i="4" s="1"/>
  <c r="AC156" i="4" s="1"/>
  <c r="A168" i="4"/>
  <c r="K145" i="3"/>
  <c r="T145" i="3" s="1"/>
  <c r="AC145" i="3" s="1"/>
  <c r="A157" i="3"/>
  <c r="O155" i="3"/>
  <c r="X155" i="3" s="1"/>
  <c r="AG155" i="3" s="1"/>
  <c r="E167" i="3"/>
  <c r="A146" i="3"/>
  <c r="K134" i="3"/>
  <c r="T134" i="3" s="1"/>
  <c r="AC134" i="3" s="1"/>
  <c r="M155" i="3"/>
  <c r="V155" i="3" s="1"/>
  <c r="AE155" i="3" s="1"/>
  <c r="C167" i="3"/>
  <c r="P155" i="3"/>
  <c r="Y155" i="3" s="1"/>
  <c r="AH155" i="3" s="1"/>
  <c r="F167" i="3"/>
  <c r="L155" i="3"/>
  <c r="U155" i="3" s="1"/>
  <c r="AD155" i="3" s="1"/>
  <c r="B167" i="3"/>
  <c r="K147" i="3"/>
  <c r="T147" i="3" s="1"/>
  <c r="AC147" i="3" s="1"/>
  <c r="A159" i="3"/>
  <c r="K144" i="3"/>
  <c r="T144" i="3" s="1"/>
  <c r="AC144" i="3" s="1"/>
  <c r="A156" i="3"/>
  <c r="K137" i="3"/>
  <c r="T137" i="3" s="1"/>
  <c r="AC137" i="3" s="1"/>
  <c r="A149" i="3"/>
  <c r="N143" i="3"/>
  <c r="W143" i="3" s="1"/>
  <c r="AF143" i="3" s="1"/>
  <c r="D155" i="3"/>
  <c r="K160" i="3"/>
  <c r="T160" i="3" s="1"/>
  <c r="AC160" i="3" s="1"/>
  <c r="A172" i="3"/>
  <c r="Q155" i="3"/>
  <c r="Z155" i="3" s="1"/>
  <c r="AI155" i="3" s="1"/>
  <c r="G167" i="3"/>
  <c r="Q155" i="2"/>
  <c r="Z155" i="2" s="1"/>
  <c r="AI155" i="2" s="1"/>
  <c r="G167" i="2"/>
  <c r="K156" i="2"/>
  <c r="T156" i="2" s="1"/>
  <c r="AC156" i="2" s="1"/>
  <c r="A168" i="2"/>
  <c r="A173" i="2"/>
  <c r="K161" i="2"/>
  <c r="T161" i="2" s="1"/>
  <c r="AC161" i="2" s="1"/>
  <c r="K148" i="2"/>
  <c r="T148" i="2" s="1"/>
  <c r="AC148" i="2" s="1"/>
  <c r="A160" i="2"/>
  <c r="K158" i="2"/>
  <c r="T158" i="2" s="1"/>
  <c r="AC158" i="2" s="1"/>
  <c r="A170" i="2"/>
  <c r="P155" i="2"/>
  <c r="Y155" i="2" s="1"/>
  <c r="AH155" i="2" s="1"/>
  <c r="F167" i="2"/>
  <c r="K145" i="2"/>
  <c r="T145" i="2" s="1"/>
  <c r="AC145" i="2" s="1"/>
  <c r="A157" i="2"/>
  <c r="M155" i="2"/>
  <c r="V155" i="2" s="1"/>
  <c r="AE155" i="2" s="1"/>
  <c r="C167" i="2"/>
  <c r="L155" i="2"/>
  <c r="U155" i="2" s="1"/>
  <c r="AD155" i="2" s="1"/>
  <c r="B167" i="2"/>
  <c r="E167" i="2"/>
  <c r="O155" i="2"/>
  <c r="X155" i="2" s="1"/>
  <c r="AG155" i="2" s="1"/>
  <c r="K171" i="2"/>
  <c r="T171" i="2" s="1"/>
  <c r="AC171" i="2" s="1"/>
  <c r="A183" i="2"/>
  <c r="N155" i="2"/>
  <c r="W155" i="2" s="1"/>
  <c r="AF155" i="2" s="1"/>
  <c r="D167" i="2"/>
  <c r="Q167" i="1"/>
  <c r="Z167" i="1" s="1"/>
  <c r="AI167" i="1" s="1"/>
  <c r="G179" i="1"/>
  <c r="K160" i="1"/>
  <c r="T160" i="1" s="1"/>
  <c r="AC160" i="1" s="1"/>
  <c r="A172" i="1"/>
  <c r="K161" i="1"/>
  <c r="T161" i="1" s="1"/>
  <c r="AC161" i="1" s="1"/>
  <c r="A173" i="1"/>
  <c r="N155" i="1"/>
  <c r="W155" i="1" s="1"/>
  <c r="AF155" i="1" s="1"/>
  <c r="D167" i="1"/>
  <c r="K158" i="1"/>
  <c r="T158" i="1" s="1"/>
  <c r="AC158" i="1" s="1"/>
  <c r="A170" i="1"/>
  <c r="M155" i="1"/>
  <c r="V155" i="1" s="1"/>
  <c r="AE155" i="1" s="1"/>
  <c r="C167" i="1"/>
  <c r="O155" i="1"/>
  <c r="X155" i="1" s="1"/>
  <c r="AG155" i="1" s="1"/>
  <c r="E167" i="1"/>
  <c r="L155" i="1"/>
  <c r="U155" i="1" s="1"/>
  <c r="AD155" i="1" s="1"/>
  <c r="B167" i="1"/>
  <c r="K156" i="1"/>
  <c r="T156" i="1" s="1"/>
  <c r="AC156" i="1" s="1"/>
  <c r="A168" i="1"/>
  <c r="K157" i="1"/>
  <c r="T157" i="1" s="1"/>
  <c r="AC157" i="1" s="1"/>
  <c r="A169" i="1"/>
  <c r="K159" i="1"/>
  <c r="T159" i="1" s="1"/>
  <c r="AC159" i="1" s="1"/>
  <c r="A171" i="1"/>
  <c r="P155" i="1"/>
  <c r="Y155" i="1" s="1"/>
  <c r="AH155" i="1" s="1"/>
  <c r="F167" i="1"/>
  <c r="K160" i="7" l="1"/>
  <c r="T160" i="7" s="1"/>
  <c r="AC160" i="7" s="1"/>
  <c r="A172" i="7"/>
  <c r="Q167" i="7"/>
  <c r="Z167" i="7" s="1"/>
  <c r="AI167" i="7" s="1"/>
  <c r="G179" i="7"/>
  <c r="K159" i="7"/>
  <c r="T159" i="7" s="1"/>
  <c r="AC159" i="7" s="1"/>
  <c r="A171" i="7"/>
  <c r="K157" i="7"/>
  <c r="T157" i="7" s="1"/>
  <c r="AC157" i="7" s="1"/>
  <c r="A169" i="7"/>
  <c r="N155" i="7"/>
  <c r="W155" i="7" s="1"/>
  <c r="AF155" i="7" s="1"/>
  <c r="D167" i="7"/>
  <c r="K168" i="7"/>
  <c r="T168" i="7" s="1"/>
  <c r="AC168" i="7" s="1"/>
  <c r="A180" i="7"/>
  <c r="O155" i="7"/>
  <c r="X155" i="7" s="1"/>
  <c r="AG155" i="7" s="1"/>
  <c r="E167" i="7"/>
  <c r="L167" i="7"/>
  <c r="U167" i="7" s="1"/>
  <c r="AD167" i="7" s="1"/>
  <c r="B179" i="7"/>
  <c r="K161" i="7"/>
  <c r="T161" i="7" s="1"/>
  <c r="AC161" i="7" s="1"/>
  <c r="A173" i="7"/>
  <c r="K170" i="7"/>
  <c r="T170" i="7" s="1"/>
  <c r="AC170" i="7" s="1"/>
  <c r="A182" i="7"/>
  <c r="P155" i="7"/>
  <c r="Y155" i="7" s="1"/>
  <c r="AH155" i="7" s="1"/>
  <c r="F167" i="7"/>
  <c r="M167" i="7"/>
  <c r="V167" i="7" s="1"/>
  <c r="AE167" i="7" s="1"/>
  <c r="C179" i="7"/>
  <c r="L167" i="6"/>
  <c r="U167" i="6" s="1"/>
  <c r="AD167" i="6" s="1"/>
  <c r="B179" i="6"/>
  <c r="K168" i="6"/>
  <c r="T168" i="6" s="1"/>
  <c r="AC168" i="6" s="1"/>
  <c r="A180" i="6"/>
  <c r="K173" i="6"/>
  <c r="T173" i="6" s="1"/>
  <c r="AC173" i="6" s="1"/>
  <c r="A185" i="6"/>
  <c r="K160" i="6"/>
  <c r="T160" i="6" s="1"/>
  <c r="AC160" i="6" s="1"/>
  <c r="A172" i="6"/>
  <c r="Q167" i="6"/>
  <c r="Z167" i="6" s="1"/>
  <c r="AI167" i="6" s="1"/>
  <c r="G179" i="6"/>
  <c r="P167" i="6"/>
  <c r="Y167" i="6" s="1"/>
  <c r="AH167" i="6" s="1"/>
  <c r="F179" i="6"/>
  <c r="N167" i="6"/>
  <c r="W167" i="6" s="1"/>
  <c r="AF167" i="6" s="1"/>
  <c r="D179" i="6"/>
  <c r="K170" i="6"/>
  <c r="T170" i="6" s="1"/>
  <c r="AC170" i="6" s="1"/>
  <c r="A182" i="6"/>
  <c r="K171" i="6"/>
  <c r="T171" i="6" s="1"/>
  <c r="AC171" i="6" s="1"/>
  <c r="A183" i="6"/>
  <c r="M167" i="6"/>
  <c r="V167" i="6" s="1"/>
  <c r="AE167" i="6" s="1"/>
  <c r="C179" i="6"/>
  <c r="O155" i="6"/>
  <c r="X155" i="6" s="1"/>
  <c r="AG155" i="6" s="1"/>
  <c r="E167" i="6"/>
  <c r="A157" i="6"/>
  <c r="K145" i="6"/>
  <c r="T145" i="6" s="1"/>
  <c r="AC145" i="6" s="1"/>
  <c r="M167" i="5"/>
  <c r="V167" i="5" s="1"/>
  <c r="AE167" i="5" s="1"/>
  <c r="C179" i="5"/>
  <c r="K160" i="5"/>
  <c r="T160" i="5" s="1"/>
  <c r="AC160" i="5" s="1"/>
  <c r="A172" i="5"/>
  <c r="K147" i="5"/>
  <c r="T147" i="5" s="1"/>
  <c r="AC147" i="5" s="1"/>
  <c r="A159" i="5"/>
  <c r="P167" i="5"/>
  <c r="Y167" i="5" s="1"/>
  <c r="AH167" i="5" s="1"/>
  <c r="F179" i="5"/>
  <c r="Q167" i="5"/>
  <c r="Z167" i="5" s="1"/>
  <c r="AI167" i="5" s="1"/>
  <c r="G179" i="5"/>
  <c r="O167" i="5"/>
  <c r="X167" i="5" s="1"/>
  <c r="AG167" i="5" s="1"/>
  <c r="E179" i="5"/>
  <c r="K146" i="5"/>
  <c r="T146" i="5" s="1"/>
  <c r="AC146" i="5" s="1"/>
  <c r="A158" i="5"/>
  <c r="L167" i="5"/>
  <c r="U167" i="5" s="1"/>
  <c r="AD167" i="5" s="1"/>
  <c r="B179" i="5"/>
  <c r="K168" i="5"/>
  <c r="T168" i="5" s="1"/>
  <c r="AC168" i="5" s="1"/>
  <c r="A180" i="5"/>
  <c r="N167" i="5"/>
  <c r="W167" i="5" s="1"/>
  <c r="AF167" i="5" s="1"/>
  <c r="D179" i="5"/>
  <c r="K161" i="5"/>
  <c r="T161" i="5" s="1"/>
  <c r="AC161" i="5" s="1"/>
  <c r="A173" i="5"/>
  <c r="K157" i="5"/>
  <c r="T157" i="5" s="1"/>
  <c r="AC157" i="5" s="1"/>
  <c r="A169" i="5"/>
  <c r="P167" i="4"/>
  <c r="Y167" i="4" s="1"/>
  <c r="AH167" i="4" s="1"/>
  <c r="F179" i="4"/>
  <c r="K160" i="4"/>
  <c r="T160" i="4" s="1"/>
  <c r="AC160" i="4" s="1"/>
  <c r="A172" i="4"/>
  <c r="K168" i="4"/>
  <c r="T168" i="4" s="1"/>
  <c r="AC168" i="4" s="1"/>
  <c r="A180" i="4"/>
  <c r="K171" i="4"/>
  <c r="T171" i="4" s="1"/>
  <c r="AC171" i="4" s="1"/>
  <c r="A183" i="4"/>
  <c r="N167" i="4"/>
  <c r="W167" i="4" s="1"/>
  <c r="AF167" i="4" s="1"/>
  <c r="D179" i="4"/>
  <c r="K161" i="4"/>
  <c r="T161" i="4" s="1"/>
  <c r="AC161" i="4" s="1"/>
  <c r="A173" i="4"/>
  <c r="O155" i="4"/>
  <c r="X155" i="4" s="1"/>
  <c r="AG155" i="4" s="1"/>
  <c r="E167" i="4"/>
  <c r="L167" i="4"/>
  <c r="U167" i="4" s="1"/>
  <c r="AD167" i="4" s="1"/>
  <c r="B179" i="4"/>
  <c r="Q167" i="4"/>
  <c r="Z167" i="4" s="1"/>
  <c r="AI167" i="4" s="1"/>
  <c r="G179" i="4"/>
  <c r="M167" i="4"/>
  <c r="V167" i="4" s="1"/>
  <c r="AE167" i="4" s="1"/>
  <c r="C179" i="4"/>
  <c r="K157" i="4"/>
  <c r="T157" i="4" s="1"/>
  <c r="AC157" i="4" s="1"/>
  <c r="A169" i="4"/>
  <c r="K170" i="4"/>
  <c r="T170" i="4" s="1"/>
  <c r="AC170" i="4" s="1"/>
  <c r="A182" i="4"/>
  <c r="K146" i="3"/>
  <c r="T146" i="3" s="1"/>
  <c r="AC146" i="3" s="1"/>
  <c r="A158" i="3"/>
  <c r="K156" i="3"/>
  <c r="T156" i="3" s="1"/>
  <c r="AC156" i="3" s="1"/>
  <c r="A168" i="3"/>
  <c r="O167" i="3"/>
  <c r="X167" i="3" s="1"/>
  <c r="AG167" i="3" s="1"/>
  <c r="E179" i="3"/>
  <c r="Q167" i="3"/>
  <c r="Z167" i="3" s="1"/>
  <c r="AI167" i="3" s="1"/>
  <c r="G179" i="3"/>
  <c r="K172" i="3"/>
  <c r="T172" i="3" s="1"/>
  <c r="AC172" i="3" s="1"/>
  <c r="A184" i="3"/>
  <c r="P167" i="3"/>
  <c r="Y167" i="3" s="1"/>
  <c r="AH167" i="3" s="1"/>
  <c r="F179" i="3"/>
  <c r="M167" i="3"/>
  <c r="V167" i="3" s="1"/>
  <c r="AE167" i="3" s="1"/>
  <c r="C179" i="3"/>
  <c r="K159" i="3"/>
  <c r="T159" i="3" s="1"/>
  <c r="AC159" i="3" s="1"/>
  <c r="A171" i="3"/>
  <c r="K157" i="3"/>
  <c r="T157" i="3" s="1"/>
  <c r="AC157" i="3" s="1"/>
  <c r="A169" i="3"/>
  <c r="L167" i="3"/>
  <c r="U167" i="3" s="1"/>
  <c r="AD167" i="3" s="1"/>
  <c r="B179" i="3"/>
  <c r="N155" i="3"/>
  <c r="W155" i="3" s="1"/>
  <c r="AF155" i="3" s="1"/>
  <c r="D167" i="3"/>
  <c r="K149" i="3"/>
  <c r="T149" i="3" s="1"/>
  <c r="AC149" i="3" s="1"/>
  <c r="A161" i="3"/>
  <c r="K183" i="2"/>
  <c r="T183" i="2" s="1"/>
  <c r="AC183" i="2" s="1"/>
  <c r="A195" i="2"/>
  <c r="P167" i="2"/>
  <c r="Y167" i="2" s="1"/>
  <c r="AH167" i="2" s="1"/>
  <c r="F179" i="2"/>
  <c r="O167" i="2"/>
  <c r="X167" i="2" s="1"/>
  <c r="AG167" i="2" s="1"/>
  <c r="E179" i="2"/>
  <c r="A185" i="2"/>
  <c r="K173" i="2"/>
  <c r="T173" i="2" s="1"/>
  <c r="AC173" i="2" s="1"/>
  <c r="N167" i="2"/>
  <c r="W167" i="2" s="1"/>
  <c r="AF167" i="2" s="1"/>
  <c r="D179" i="2"/>
  <c r="K170" i="2"/>
  <c r="T170" i="2" s="1"/>
  <c r="AC170" i="2" s="1"/>
  <c r="A182" i="2"/>
  <c r="M167" i="2"/>
  <c r="V167" i="2" s="1"/>
  <c r="AE167" i="2" s="1"/>
  <c r="C179" i="2"/>
  <c r="K168" i="2"/>
  <c r="T168" i="2" s="1"/>
  <c r="AC168" i="2" s="1"/>
  <c r="A180" i="2"/>
  <c r="K160" i="2"/>
  <c r="T160" i="2" s="1"/>
  <c r="AC160" i="2" s="1"/>
  <c r="A172" i="2"/>
  <c r="L167" i="2"/>
  <c r="U167" i="2" s="1"/>
  <c r="AD167" i="2" s="1"/>
  <c r="B179" i="2"/>
  <c r="K157" i="2"/>
  <c r="T157" i="2" s="1"/>
  <c r="AC157" i="2" s="1"/>
  <c r="A169" i="2"/>
  <c r="Q167" i="2"/>
  <c r="Z167" i="2" s="1"/>
  <c r="AI167" i="2" s="1"/>
  <c r="G179" i="2"/>
  <c r="Q179" i="1"/>
  <c r="Z179" i="1" s="1"/>
  <c r="AI179" i="1" s="1"/>
  <c r="G191" i="1"/>
  <c r="Q191" i="1" s="1"/>
  <c r="Z191" i="1" s="1"/>
  <c r="AI191" i="1" s="1"/>
  <c r="M167" i="1"/>
  <c r="V167" i="1" s="1"/>
  <c r="AE167" i="1" s="1"/>
  <c r="C179" i="1"/>
  <c r="P167" i="1"/>
  <c r="Y167" i="1" s="1"/>
  <c r="AH167" i="1" s="1"/>
  <c r="F179" i="1"/>
  <c r="N167" i="1"/>
  <c r="W167" i="1" s="1"/>
  <c r="AF167" i="1" s="1"/>
  <c r="D179" i="1"/>
  <c r="K170" i="1"/>
  <c r="T170" i="1" s="1"/>
  <c r="AC170" i="1" s="1"/>
  <c r="A182" i="1"/>
  <c r="K169" i="1"/>
  <c r="T169" i="1" s="1"/>
  <c r="AC169" i="1" s="1"/>
  <c r="A181" i="1"/>
  <c r="K173" i="1"/>
  <c r="T173" i="1" s="1"/>
  <c r="AC173" i="1" s="1"/>
  <c r="A185" i="1"/>
  <c r="K171" i="1"/>
  <c r="T171" i="1" s="1"/>
  <c r="AC171" i="1" s="1"/>
  <c r="A183" i="1"/>
  <c r="K172" i="1"/>
  <c r="T172" i="1" s="1"/>
  <c r="AC172" i="1" s="1"/>
  <c r="A184" i="1"/>
  <c r="K168" i="1"/>
  <c r="T168" i="1" s="1"/>
  <c r="AC168" i="1" s="1"/>
  <c r="A180" i="1"/>
  <c r="L167" i="1"/>
  <c r="U167" i="1" s="1"/>
  <c r="AD167" i="1" s="1"/>
  <c r="B179" i="1"/>
  <c r="O167" i="1"/>
  <c r="X167" i="1" s="1"/>
  <c r="AG167" i="1" s="1"/>
  <c r="E179" i="1"/>
  <c r="P167" i="7" l="1"/>
  <c r="Y167" i="7" s="1"/>
  <c r="AH167" i="7" s="1"/>
  <c r="F179" i="7"/>
  <c r="N167" i="7"/>
  <c r="W167" i="7" s="1"/>
  <c r="AF167" i="7" s="1"/>
  <c r="D179" i="7"/>
  <c r="K180" i="7"/>
  <c r="T180" i="7" s="1"/>
  <c r="AC180" i="7" s="1"/>
  <c r="A192" i="7"/>
  <c r="K169" i="7"/>
  <c r="T169" i="7" s="1"/>
  <c r="AC169" i="7" s="1"/>
  <c r="A181" i="7"/>
  <c r="K182" i="7"/>
  <c r="T182" i="7" s="1"/>
  <c r="AC182" i="7" s="1"/>
  <c r="A194" i="7"/>
  <c r="K173" i="7"/>
  <c r="T173" i="7" s="1"/>
  <c r="AC173" i="7" s="1"/>
  <c r="A185" i="7"/>
  <c r="L179" i="7"/>
  <c r="U179" i="7" s="1"/>
  <c r="AD179" i="7" s="1"/>
  <c r="B191" i="7"/>
  <c r="Q179" i="7"/>
  <c r="Z179" i="7" s="1"/>
  <c r="AI179" i="7" s="1"/>
  <c r="G191" i="7"/>
  <c r="M179" i="7"/>
  <c r="V179" i="7" s="1"/>
  <c r="AE179" i="7" s="1"/>
  <c r="C191" i="7"/>
  <c r="K171" i="7"/>
  <c r="T171" i="7" s="1"/>
  <c r="AC171" i="7" s="1"/>
  <c r="A183" i="7"/>
  <c r="O167" i="7"/>
  <c r="X167" i="7" s="1"/>
  <c r="AG167" i="7" s="1"/>
  <c r="E179" i="7"/>
  <c r="K172" i="7"/>
  <c r="T172" i="7" s="1"/>
  <c r="AC172" i="7" s="1"/>
  <c r="A184" i="7"/>
  <c r="P179" i="6"/>
  <c r="Y179" i="6" s="1"/>
  <c r="AH179" i="6" s="1"/>
  <c r="F191" i="6"/>
  <c r="K172" i="6"/>
  <c r="T172" i="6" s="1"/>
  <c r="AC172" i="6" s="1"/>
  <c r="A184" i="6"/>
  <c r="K157" i="6"/>
  <c r="T157" i="6" s="1"/>
  <c r="AC157" i="6" s="1"/>
  <c r="A169" i="6"/>
  <c r="M179" i="6"/>
  <c r="V179" i="6" s="1"/>
  <c r="AE179" i="6" s="1"/>
  <c r="C191" i="6"/>
  <c r="O167" i="6"/>
  <c r="X167" i="6" s="1"/>
  <c r="AG167" i="6" s="1"/>
  <c r="E179" i="6"/>
  <c r="K182" i="6"/>
  <c r="T182" i="6" s="1"/>
  <c r="AC182" i="6" s="1"/>
  <c r="A194" i="6"/>
  <c r="K180" i="6"/>
  <c r="T180" i="6" s="1"/>
  <c r="AC180" i="6" s="1"/>
  <c r="A192" i="6"/>
  <c r="K183" i="6"/>
  <c r="T183" i="6" s="1"/>
  <c r="AC183" i="6" s="1"/>
  <c r="A195" i="6"/>
  <c r="Q179" i="6"/>
  <c r="Z179" i="6" s="1"/>
  <c r="AI179" i="6" s="1"/>
  <c r="G191" i="6"/>
  <c r="N179" i="6"/>
  <c r="W179" i="6" s="1"/>
  <c r="AF179" i="6" s="1"/>
  <c r="D191" i="6"/>
  <c r="L179" i="6"/>
  <c r="U179" i="6" s="1"/>
  <c r="AD179" i="6" s="1"/>
  <c r="B191" i="6"/>
  <c r="K185" i="6"/>
  <c r="T185" i="6" s="1"/>
  <c r="AC185" i="6" s="1"/>
  <c r="A197" i="6"/>
  <c r="P179" i="5"/>
  <c r="Y179" i="5" s="1"/>
  <c r="AH179" i="5" s="1"/>
  <c r="F191" i="5"/>
  <c r="K173" i="5"/>
  <c r="T173" i="5" s="1"/>
  <c r="AC173" i="5" s="1"/>
  <c r="A185" i="5"/>
  <c r="K169" i="5"/>
  <c r="T169" i="5" s="1"/>
  <c r="AC169" i="5" s="1"/>
  <c r="A181" i="5"/>
  <c r="N179" i="5"/>
  <c r="W179" i="5" s="1"/>
  <c r="AF179" i="5" s="1"/>
  <c r="D191" i="5"/>
  <c r="K180" i="5"/>
  <c r="T180" i="5" s="1"/>
  <c r="AC180" i="5" s="1"/>
  <c r="A192" i="5"/>
  <c r="K159" i="5"/>
  <c r="T159" i="5" s="1"/>
  <c r="AC159" i="5" s="1"/>
  <c r="A171" i="5"/>
  <c r="O179" i="5"/>
  <c r="X179" i="5" s="1"/>
  <c r="AG179" i="5" s="1"/>
  <c r="E191" i="5"/>
  <c r="Q179" i="5"/>
  <c r="Z179" i="5" s="1"/>
  <c r="AI179" i="5" s="1"/>
  <c r="G191" i="5"/>
  <c r="L179" i="5"/>
  <c r="U179" i="5" s="1"/>
  <c r="AD179" i="5" s="1"/>
  <c r="B191" i="5"/>
  <c r="K172" i="5"/>
  <c r="T172" i="5" s="1"/>
  <c r="AC172" i="5" s="1"/>
  <c r="A184" i="5"/>
  <c r="M179" i="5"/>
  <c r="V179" i="5" s="1"/>
  <c r="AE179" i="5" s="1"/>
  <c r="C191" i="5"/>
  <c r="K158" i="5"/>
  <c r="T158" i="5" s="1"/>
  <c r="AC158" i="5" s="1"/>
  <c r="A170" i="5"/>
  <c r="K182" i="4"/>
  <c r="T182" i="4" s="1"/>
  <c r="AC182" i="4" s="1"/>
  <c r="A194" i="4"/>
  <c r="K169" i="4"/>
  <c r="T169" i="4" s="1"/>
  <c r="AC169" i="4" s="1"/>
  <c r="A181" i="4"/>
  <c r="K183" i="4"/>
  <c r="T183" i="4" s="1"/>
  <c r="AC183" i="4" s="1"/>
  <c r="A195" i="4"/>
  <c r="K173" i="4"/>
  <c r="T173" i="4" s="1"/>
  <c r="AC173" i="4" s="1"/>
  <c r="A185" i="4"/>
  <c r="K180" i="4"/>
  <c r="T180" i="4" s="1"/>
  <c r="AC180" i="4" s="1"/>
  <c r="A192" i="4"/>
  <c r="L179" i="4"/>
  <c r="U179" i="4" s="1"/>
  <c r="AD179" i="4" s="1"/>
  <c r="B191" i="4"/>
  <c r="K172" i="4"/>
  <c r="T172" i="4" s="1"/>
  <c r="AC172" i="4" s="1"/>
  <c r="A184" i="4"/>
  <c r="Q179" i="4"/>
  <c r="Z179" i="4" s="1"/>
  <c r="AI179" i="4" s="1"/>
  <c r="G191" i="4"/>
  <c r="N179" i="4"/>
  <c r="W179" i="4" s="1"/>
  <c r="AF179" i="4" s="1"/>
  <c r="D191" i="4"/>
  <c r="M179" i="4"/>
  <c r="V179" i="4" s="1"/>
  <c r="AE179" i="4" s="1"/>
  <c r="C191" i="4"/>
  <c r="O167" i="4"/>
  <c r="X167" i="4" s="1"/>
  <c r="AG167" i="4" s="1"/>
  <c r="E179" i="4"/>
  <c r="P179" i="4"/>
  <c r="Y179" i="4" s="1"/>
  <c r="AH179" i="4" s="1"/>
  <c r="F191" i="4"/>
  <c r="K161" i="3"/>
  <c r="T161" i="3" s="1"/>
  <c r="AC161" i="3" s="1"/>
  <c r="A173" i="3"/>
  <c r="L179" i="3"/>
  <c r="U179" i="3" s="1"/>
  <c r="AD179" i="3" s="1"/>
  <c r="B191" i="3"/>
  <c r="Q179" i="3"/>
  <c r="Z179" i="3" s="1"/>
  <c r="AI179" i="3" s="1"/>
  <c r="G191" i="3"/>
  <c r="N167" i="3"/>
  <c r="W167" i="3" s="1"/>
  <c r="AF167" i="3" s="1"/>
  <c r="D179" i="3"/>
  <c r="O179" i="3"/>
  <c r="X179" i="3" s="1"/>
  <c r="AG179" i="3" s="1"/>
  <c r="E191" i="3"/>
  <c r="K184" i="3"/>
  <c r="T184" i="3" s="1"/>
  <c r="AC184" i="3" s="1"/>
  <c r="A196" i="3"/>
  <c r="K171" i="3"/>
  <c r="T171" i="3" s="1"/>
  <c r="AC171" i="3" s="1"/>
  <c r="A183" i="3"/>
  <c r="K168" i="3"/>
  <c r="T168" i="3" s="1"/>
  <c r="AC168" i="3" s="1"/>
  <c r="A180" i="3"/>
  <c r="P179" i="3"/>
  <c r="Y179" i="3" s="1"/>
  <c r="AH179" i="3" s="1"/>
  <c r="F191" i="3"/>
  <c r="K169" i="3"/>
  <c r="T169" i="3" s="1"/>
  <c r="AC169" i="3" s="1"/>
  <c r="A181" i="3"/>
  <c r="M179" i="3"/>
  <c r="V179" i="3" s="1"/>
  <c r="AE179" i="3" s="1"/>
  <c r="C191" i="3"/>
  <c r="K158" i="3"/>
  <c r="T158" i="3" s="1"/>
  <c r="AC158" i="3" s="1"/>
  <c r="A170" i="3"/>
  <c r="K169" i="2"/>
  <c r="T169" i="2" s="1"/>
  <c r="AC169" i="2" s="1"/>
  <c r="A181" i="2"/>
  <c r="K172" i="2"/>
  <c r="T172" i="2" s="1"/>
  <c r="AC172" i="2" s="1"/>
  <c r="A184" i="2"/>
  <c r="O179" i="2"/>
  <c r="X179" i="2" s="1"/>
  <c r="AG179" i="2" s="1"/>
  <c r="E191" i="2"/>
  <c r="L179" i="2"/>
  <c r="U179" i="2" s="1"/>
  <c r="AD179" i="2" s="1"/>
  <c r="B191" i="2"/>
  <c r="A197" i="2"/>
  <c r="K185" i="2"/>
  <c r="T185" i="2" s="1"/>
  <c r="AC185" i="2" s="1"/>
  <c r="K180" i="2"/>
  <c r="T180" i="2" s="1"/>
  <c r="AC180" i="2" s="1"/>
  <c r="A192" i="2"/>
  <c r="P179" i="2"/>
  <c r="Y179" i="2" s="1"/>
  <c r="AH179" i="2" s="1"/>
  <c r="F191" i="2"/>
  <c r="Q179" i="2"/>
  <c r="Z179" i="2" s="1"/>
  <c r="AI179" i="2" s="1"/>
  <c r="G191" i="2"/>
  <c r="N179" i="2"/>
  <c r="W179" i="2" s="1"/>
  <c r="AF179" i="2" s="1"/>
  <c r="D191" i="2"/>
  <c r="M179" i="2"/>
  <c r="V179" i="2" s="1"/>
  <c r="AE179" i="2" s="1"/>
  <c r="C191" i="2"/>
  <c r="K195" i="2"/>
  <c r="T195" i="2" s="1"/>
  <c r="AC195" i="2" s="1"/>
  <c r="A207" i="2"/>
  <c r="K207" i="2" s="1"/>
  <c r="T207" i="2" s="1"/>
  <c r="AC207" i="2" s="1"/>
  <c r="K182" i="2"/>
  <c r="T182" i="2" s="1"/>
  <c r="AC182" i="2" s="1"/>
  <c r="A194" i="2"/>
  <c r="O179" i="1"/>
  <c r="X179" i="1" s="1"/>
  <c r="AG179" i="1" s="1"/>
  <c r="E191" i="1"/>
  <c r="O191" i="1" s="1"/>
  <c r="X191" i="1" s="1"/>
  <c r="AG191" i="1" s="1"/>
  <c r="K182" i="1"/>
  <c r="T182" i="1" s="1"/>
  <c r="AC182" i="1" s="1"/>
  <c r="A194" i="1"/>
  <c r="K194" i="1" s="1"/>
  <c r="T194" i="1" s="1"/>
  <c r="AC194" i="1" s="1"/>
  <c r="N179" i="1"/>
  <c r="W179" i="1" s="1"/>
  <c r="AF179" i="1" s="1"/>
  <c r="D191" i="1"/>
  <c r="N191" i="1" s="1"/>
  <c r="W191" i="1" s="1"/>
  <c r="AF191" i="1" s="1"/>
  <c r="K184" i="1"/>
  <c r="T184" i="1" s="1"/>
  <c r="AC184" i="1" s="1"/>
  <c r="A196" i="1"/>
  <c r="K196" i="1" s="1"/>
  <c r="T196" i="1" s="1"/>
  <c r="AC196" i="1" s="1"/>
  <c r="P179" i="1"/>
  <c r="Y179" i="1" s="1"/>
  <c r="AH179" i="1" s="1"/>
  <c r="F191" i="1"/>
  <c r="P191" i="1" s="1"/>
  <c r="Y191" i="1" s="1"/>
  <c r="AH191" i="1" s="1"/>
  <c r="K183" i="1"/>
  <c r="T183" i="1" s="1"/>
  <c r="AC183" i="1" s="1"/>
  <c r="A195" i="1"/>
  <c r="K195" i="1" s="1"/>
  <c r="T195" i="1" s="1"/>
  <c r="AC195" i="1" s="1"/>
  <c r="M179" i="1"/>
  <c r="V179" i="1" s="1"/>
  <c r="AE179" i="1" s="1"/>
  <c r="C191" i="1"/>
  <c r="M191" i="1" s="1"/>
  <c r="V191" i="1" s="1"/>
  <c r="AE191" i="1" s="1"/>
  <c r="K181" i="1"/>
  <c r="T181" i="1" s="1"/>
  <c r="AC181" i="1" s="1"/>
  <c r="A193" i="1"/>
  <c r="K193" i="1" s="1"/>
  <c r="T193" i="1" s="1"/>
  <c r="AC193" i="1" s="1"/>
  <c r="L179" i="1"/>
  <c r="U179" i="1" s="1"/>
  <c r="AD179" i="1" s="1"/>
  <c r="B191" i="1"/>
  <c r="L191" i="1" s="1"/>
  <c r="U191" i="1" s="1"/>
  <c r="AD191" i="1" s="1"/>
  <c r="K180" i="1"/>
  <c r="T180" i="1" s="1"/>
  <c r="AC180" i="1" s="1"/>
  <c r="A192" i="1"/>
  <c r="K192" i="1" s="1"/>
  <c r="T192" i="1" s="1"/>
  <c r="AC192" i="1" s="1"/>
  <c r="K185" i="1"/>
  <c r="T185" i="1" s="1"/>
  <c r="AC185" i="1" s="1"/>
  <c r="A197" i="1"/>
  <c r="K197" i="1" s="1"/>
  <c r="T197" i="1" s="1"/>
  <c r="AC197" i="1" s="1"/>
  <c r="K184" i="7" l="1"/>
  <c r="T184" i="7" s="1"/>
  <c r="AC184" i="7" s="1"/>
  <c r="A196" i="7"/>
  <c r="K194" i="7"/>
  <c r="T194" i="7" s="1"/>
  <c r="AC194" i="7" s="1"/>
  <c r="A206" i="7"/>
  <c r="K206" i="7" s="1"/>
  <c r="T206" i="7" s="1"/>
  <c r="AC206" i="7" s="1"/>
  <c r="K183" i="7"/>
  <c r="T183" i="7" s="1"/>
  <c r="AC183" i="7" s="1"/>
  <c r="A195" i="7"/>
  <c r="K192" i="7"/>
  <c r="T192" i="7" s="1"/>
  <c r="AC192" i="7" s="1"/>
  <c r="A204" i="7"/>
  <c r="K204" i="7" s="1"/>
  <c r="T204" i="7" s="1"/>
  <c r="AC204" i="7" s="1"/>
  <c r="Q191" i="7"/>
  <c r="Z191" i="7" s="1"/>
  <c r="AI191" i="7" s="1"/>
  <c r="G203" i="7"/>
  <c r="Q203" i="7" s="1"/>
  <c r="Z203" i="7" s="1"/>
  <c r="AI203" i="7" s="1"/>
  <c r="N179" i="7"/>
  <c r="W179" i="7" s="1"/>
  <c r="AF179" i="7" s="1"/>
  <c r="D191" i="7"/>
  <c r="K185" i="7"/>
  <c r="T185" i="7" s="1"/>
  <c r="AC185" i="7" s="1"/>
  <c r="A197" i="7"/>
  <c r="O179" i="7"/>
  <c r="X179" i="7" s="1"/>
  <c r="AG179" i="7" s="1"/>
  <c r="E191" i="7"/>
  <c r="K181" i="7"/>
  <c r="T181" i="7" s="1"/>
  <c r="AC181" i="7" s="1"/>
  <c r="A193" i="7"/>
  <c r="M191" i="7"/>
  <c r="V191" i="7" s="1"/>
  <c r="AE191" i="7" s="1"/>
  <c r="C203" i="7"/>
  <c r="M203" i="7" s="1"/>
  <c r="V203" i="7" s="1"/>
  <c r="AE203" i="7" s="1"/>
  <c r="L191" i="7"/>
  <c r="U191" i="7" s="1"/>
  <c r="AD191" i="7" s="1"/>
  <c r="B203" i="7"/>
  <c r="L203" i="7" s="1"/>
  <c r="U203" i="7" s="1"/>
  <c r="AD203" i="7" s="1"/>
  <c r="P179" i="7"/>
  <c r="Y179" i="7" s="1"/>
  <c r="AH179" i="7" s="1"/>
  <c r="F191" i="7"/>
  <c r="N191" i="6"/>
  <c r="W191" i="6" s="1"/>
  <c r="AF191" i="6" s="1"/>
  <c r="D203" i="6"/>
  <c r="N203" i="6" s="1"/>
  <c r="W203" i="6" s="1"/>
  <c r="AF203" i="6" s="1"/>
  <c r="K194" i="6"/>
  <c r="T194" i="6" s="1"/>
  <c r="AC194" i="6" s="1"/>
  <c r="A206" i="6"/>
  <c r="K206" i="6" s="1"/>
  <c r="T206" i="6" s="1"/>
  <c r="AC206" i="6" s="1"/>
  <c r="K169" i="6"/>
  <c r="T169" i="6" s="1"/>
  <c r="AC169" i="6" s="1"/>
  <c r="A181" i="6"/>
  <c r="K197" i="6"/>
  <c r="T197" i="6" s="1"/>
  <c r="AC197" i="6" s="1"/>
  <c r="A209" i="6"/>
  <c r="K209" i="6" s="1"/>
  <c r="T209" i="6" s="1"/>
  <c r="AC209" i="6" s="1"/>
  <c r="O179" i="6"/>
  <c r="X179" i="6" s="1"/>
  <c r="AG179" i="6" s="1"/>
  <c r="E191" i="6"/>
  <c r="K195" i="6"/>
  <c r="T195" i="6" s="1"/>
  <c r="AC195" i="6" s="1"/>
  <c r="A207" i="6"/>
  <c r="K207" i="6" s="1"/>
  <c r="T207" i="6" s="1"/>
  <c r="AC207" i="6" s="1"/>
  <c r="K184" i="6"/>
  <c r="T184" i="6" s="1"/>
  <c r="AC184" i="6" s="1"/>
  <c r="A196" i="6"/>
  <c r="M191" i="6"/>
  <c r="V191" i="6" s="1"/>
  <c r="AE191" i="6" s="1"/>
  <c r="C203" i="6"/>
  <c r="M203" i="6" s="1"/>
  <c r="V203" i="6" s="1"/>
  <c r="AE203" i="6" s="1"/>
  <c r="Q191" i="6"/>
  <c r="Z191" i="6" s="1"/>
  <c r="AI191" i="6" s="1"/>
  <c r="G203" i="6"/>
  <c r="Q203" i="6" s="1"/>
  <c r="Z203" i="6" s="1"/>
  <c r="AI203" i="6" s="1"/>
  <c r="K192" i="6"/>
  <c r="T192" i="6" s="1"/>
  <c r="AC192" i="6" s="1"/>
  <c r="A204" i="6"/>
  <c r="K204" i="6" s="1"/>
  <c r="T204" i="6" s="1"/>
  <c r="AC204" i="6" s="1"/>
  <c r="P191" i="6"/>
  <c r="Y191" i="6" s="1"/>
  <c r="AH191" i="6" s="1"/>
  <c r="F203" i="6"/>
  <c r="P203" i="6" s="1"/>
  <c r="Y203" i="6" s="1"/>
  <c r="AH203" i="6" s="1"/>
  <c r="L191" i="6"/>
  <c r="U191" i="6" s="1"/>
  <c r="AD191" i="6" s="1"/>
  <c r="B203" i="6"/>
  <c r="L203" i="6" s="1"/>
  <c r="U203" i="6" s="1"/>
  <c r="AD203" i="6" s="1"/>
  <c r="N191" i="5"/>
  <c r="W191" i="5" s="1"/>
  <c r="AF191" i="5" s="1"/>
  <c r="D203" i="5"/>
  <c r="N203" i="5" s="1"/>
  <c r="W203" i="5" s="1"/>
  <c r="AF203" i="5" s="1"/>
  <c r="K170" i="5"/>
  <c r="T170" i="5" s="1"/>
  <c r="AC170" i="5" s="1"/>
  <c r="A182" i="5"/>
  <c r="M191" i="5"/>
  <c r="V191" i="5" s="1"/>
  <c r="AE191" i="5" s="1"/>
  <c r="C203" i="5"/>
  <c r="M203" i="5" s="1"/>
  <c r="V203" i="5" s="1"/>
  <c r="AE203" i="5" s="1"/>
  <c r="K184" i="5"/>
  <c r="T184" i="5" s="1"/>
  <c r="AC184" i="5" s="1"/>
  <c r="A196" i="5"/>
  <c r="L191" i="5"/>
  <c r="U191" i="5" s="1"/>
  <c r="AD191" i="5" s="1"/>
  <c r="B203" i="5"/>
  <c r="L203" i="5" s="1"/>
  <c r="U203" i="5" s="1"/>
  <c r="AD203" i="5" s="1"/>
  <c r="K181" i="5"/>
  <c r="T181" i="5" s="1"/>
  <c r="AC181" i="5" s="1"/>
  <c r="A193" i="5"/>
  <c r="K171" i="5"/>
  <c r="T171" i="5" s="1"/>
  <c r="AC171" i="5" s="1"/>
  <c r="A183" i="5"/>
  <c r="Q191" i="5"/>
  <c r="Z191" i="5" s="1"/>
  <c r="AI191" i="5" s="1"/>
  <c r="G203" i="5"/>
  <c r="Q203" i="5" s="1"/>
  <c r="Z203" i="5" s="1"/>
  <c r="AI203" i="5" s="1"/>
  <c r="K185" i="5"/>
  <c r="T185" i="5" s="1"/>
  <c r="AC185" i="5" s="1"/>
  <c r="A197" i="5"/>
  <c r="K192" i="5"/>
  <c r="T192" i="5" s="1"/>
  <c r="AC192" i="5" s="1"/>
  <c r="A204" i="5"/>
  <c r="K204" i="5" s="1"/>
  <c r="T204" i="5" s="1"/>
  <c r="AC204" i="5" s="1"/>
  <c r="O191" i="5"/>
  <c r="X191" i="5" s="1"/>
  <c r="AG191" i="5" s="1"/>
  <c r="E203" i="5"/>
  <c r="O203" i="5" s="1"/>
  <c r="X203" i="5" s="1"/>
  <c r="AG203" i="5" s="1"/>
  <c r="P191" i="5"/>
  <c r="Y191" i="5" s="1"/>
  <c r="AH191" i="5" s="1"/>
  <c r="F203" i="5"/>
  <c r="P203" i="5" s="1"/>
  <c r="Y203" i="5" s="1"/>
  <c r="AH203" i="5" s="1"/>
  <c r="K185" i="4"/>
  <c r="T185" i="4" s="1"/>
  <c r="AC185" i="4" s="1"/>
  <c r="A197" i="4"/>
  <c r="N191" i="4"/>
  <c r="W191" i="4" s="1"/>
  <c r="AF191" i="4" s="1"/>
  <c r="D203" i="4"/>
  <c r="N203" i="4" s="1"/>
  <c r="W203" i="4" s="1"/>
  <c r="AF203" i="4" s="1"/>
  <c r="K195" i="4"/>
  <c r="T195" i="4" s="1"/>
  <c r="AC195" i="4" s="1"/>
  <c r="A207" i="4"/>
  <c r="K207" i="4" s="1"/>
  <c r="T207" i="4" s="1"/>
  <c r="AC207" i="4" s="1"/>
  <c r="L191" i="4"/>
  <c r="U191" i="4" s="1"/>
  <c r="AD191" i="4" s="1"/>
  <c r="B203" i="4"/>
  <c r="L203" i="4" s="1"/>
  <c r="U203" i="4" s="1"/>
  <c r="AD203" i="4" s="1"/>
  <c r="Q191" i="4"/>
  <c r="Z191" i="4" s="1"/>
  <c r="AI191" i="4" s="1"/>
  <c r="G203" i="4"/>
  <c r="Q203" i="4" s="1"/>
  <c r="Z203" i="4" s="1"/>
  <c r="AI203" i="4" s="1"/>
  <c r="K181" i="4"/>
  <c r="T181" i="4" s="1"/>
  <c r="AC181" i="4" s="1"/>
  <c r="A193" i="4"/>
  <c r="K192" i="4"/>
  <c r="T192" i="4" s="1"/>
  <c r="AC192" i="4" s="1"/>
  <c r="A204" i="4"/>
  <c r="K204" i="4" s="1"/>
  <c r="T204" i="4" s="1"/>
  <c r="AC204" i="4" s="1"/>
  <c r="M191" i="4"/>
  <c r="V191" i="4" s="1"/>
  <c r="AE191" i="4" s="1"/>
  <c r="C203" i="4"/>
  <c r="M203" i="4" s="1"/>
  <c r="V203" i="4" s="1"/>
  <c r="AE203" i="4" s="1"/>
  <c r="K184" i="4"/>
  <c r="T184" i="4" s="1"/>
  <c r="AC184" i="4" s="1"/>
  <c r="A196" i="4"/>
  <c r="K194" i="4"/>
  <c r="T194" i="4" s="1"/>
  <c r="AC194" i="4" s="1"/>
  <c r="A206" i="4"/>
  <c r="K206" i="4" s="1"/>
  <c r="T206" i="4" s="1"/>
  <c r="AC206" i="4" s="1"/>
  <c r="P191" i="4"/>
  <c r="Y191" i="4" s="1"/>
  <c r="AH191" i="4" s="1"/>
  <c r="F203" i="4"/>
  <c r="P203" i="4" s="1"/>
  <c r="Y203" i="4" s="1"/>
  <c r="AH203" i="4" s="1"/>
  <c r="O179" i="4"/>
  <c r="X179" i="4" s="1"/>
  <c r="AG179" i="4" s="1"/>
  <c r="E191" i="4"/>
  <c r="K196" i="3"/>
  <c r="T196" i="3" s="1"/>
  <c r="AC196" i="3" s="1"/>
  <c r="A208" i="3"/>
  <c r="K208" i="3" s="1"/>
  <c r="T208" i="3" s="1"/>
  <c r="AC208" i="3" s="1"/>
  <c r="P191" i="3"/>
  <c r="Y191" i="3" s="1"/>
  <c r="AH191" i="3" s="1"/>
  <c r="F203" i="3"/>
  <c r="P203" i="3" s="1"/>
  <c r="Y203" i="3" s="1"/>
  <c r="AH203" i="3" s="1"/>
  <c r="Q191" i="3"/>
  <c r="Z191" i="3" s="1"/>
  <c r="AI191" i="3" s="1"/>
  <c r="G203" i="3"/>
  <c r="Q203" i="3" s="1"/>
  <c r="Z203" i="3" s="1"/>
  <c r="AI203" i="3" s="1"/>
  <c r="K170" i="3"/>
  <c r="T170" i="3" s="1"/>
  <c r="AC170" i="3" s="1"/>
  <c r="A182" i="3"/>
  <c r="N179" i="3"/>
  <c r="W179" i="3" s="1"/>
  <c r="AF179" i="3" s="1"/>
  <c r="D191" i="3"/>
  <c r="K180" i="3"/>
  <c r="T180" i="3" s="1"/>
  <c r="AC180" i="3" s="1"/>
  <c r="A192" i="3"/>
  <c r="L191" i="3"/>
  <c r="U191" i="3" s="1"/>
  <c r="AD191" i="3" s="1"/>
  <c r="B203" i="3"/>
  <c r="L203" i="3" s="1"/>
  <c r="U203" i="3" s="1"/>
  <c r="AD203" i="3" s="1"/>
  <c r="K181" i="3"/>
  <c r="T181" i="3" s="1"/>
  <c r="AC181" i="3" s="1"/>
  <c r="A193" i="3"/>
  <c r="M191" i="3"/>
  <c r="V191" i="3" s="1"/>
  <c r="AE191" i="3" s="1"/>
  <c r="C203" i="3"/>
  <c r="M203" i="3" s="1"/>
  <c r="V203" i="3" s="1"/>
  <c r="AE203" i="3" s="1"/>
  <c r="K183" i="3"/>
  <c r="T183" i="3" s="1"/>
  <c r="AC183" i="3" s="1"/>
  <c r="A195" i="3"/>
  <c r="K173" i="3"/>
  <c r="T173" i="3" s="1"/>
  <c r="AC173" i="3" s="1"/>
  <c r="A185" i="3"/>
  <c r="O191" i="3"/>
  <c r="X191" i="3" s="1"/>
  <c r="AG191" i="3" s="1"/>
  <c r="E203" i="3"/>
  <c r="O203" i="3" s="1"/>
  <c r="X203" i="3" s="1"/>
  <c r="AG203" i="3" s="1"/>
  <c r="A209" i="2"/>
  <c r="K209" i="2" s="1"/>
  <c r="T209" i="2" s="1"/>
  <c r="AC209" i="2" s="1"/>
  <c r="K197" i="2"/>
  <c r="T197" i="2" s="1"/>
  <c r="AC197" i="2" s="1"/>
  <c r="K192" i="2"/>
  <c r="T192" i="2" s="1"/>
  <c r="AC192" i="2" s="1"/>
  <c r="A204" i="2"/>
  <c r="K204" i="2" s="1"/>
  <c r="T204" i="2" s="1"/>
  <c r="AC204" i="2" s="1"/>
  <c r="N191" i="2"/>
  <c r="W191" i="2" s="1"/>
  <c r="AF191" i="2" s="1"/>
  <c r="D203" i="2"/>
  <c r="N203" i="2" s="1"/>
  <c r="W203" i="2" s="1"/>
  <c r="AF203" i="2" s="1"/>
  <c r="O191" i="2"/>
  <c r="X191" i="2" s="1"/>
  <c r="AG191" i="2" s="1"/>
  <c r="E203" i="2"/>
  <c r="O203" i="2" s="1"/>
  <c r="X203" i="2" s="1"/>
  <c r="AG203" i="2" s="1"/>
  <c r="L191" i="2"/>
  <c r="U191" i="2" s="1"/>
  <c r="AD191" i="2" s="1"/>
  <c r="B203" i="2"/>
  <c r="L203" i="2" s="1"/>
  <c r="U203" i="2" s="1"/>
  <c r="AD203" i="2" s="1"/>
  <c r="M191" i="2"/>
  <c r="V191" i="2" s="1"/>
  <c r="AE191" i="2" s="1"/>
  <c r="C203" i="2"/>
  <c r="M203" i="2" s="1"/>
  <c r="V203" i="2" s="1"/>
  <c r="AE203" i="2" s="1"/>
  <c r="Q191" i="2"/>
  <c r="Z191" i="2" s="1"/>
  <c r="AI191" i="2" s="1"/>
  <c r="G203" i="2"/>
  <c r="Q203" i="2" s="1"/>
  <c r="Z203" i="2" s="1"/>
  <c r="AI203" i="2" s="1"/>
  <c r="K184" i="2"/>
  <c r="T184" i="2" s="1"/>
  <c r="AC184" i="2" s="1"/>
  <c r="A196" i="2"/>
  <c r="K194" i="2"/>
  <c r="T194" i="2" s="1"/>
  <c r="AC194" i="2" s="1"/>
  <c r="A206" i="2"/>
  <c r="K206" i="2" s="1"/>
  <c r="T206" i="2" s="1"/>
  <c r="AC206" i="2" s="1"/>
  <c r="P191" i="2"/>
  <c r="Y191" i="2" s="1"/>
  <c r="AH191" i="2" s="1"/>
  <c r="F203" i="2"/>
  <c r="P203" i="2" s="1"/>
  <c r="Y203" i="2" s="1"/>
  <c r="AH203" i="2" s="1"/>
  <c r="K181" i="2"/>
  <c r="T181" i="2" s="1"/>
  <c r="AC181" i="2" s="1"/>
  <c r="A193" i="2"/>
  <c r="N191" i="7" l="1"/>
  <c r="W191" i="7" s="1"/>
  <c r="AF191" i="7" s="1"/>
  <c r="D203" i="7"/>
  <c r="N203" i="7" s="1"/>
  <c r="W203" i="7" s="1"/>
  <c r="AF203" i="7" s="1"/>
  <c r="K195" i="7"/>
  <c r="T195" i="7" s="1"/>
  <c r="AC195" i="7" s="1"/>
  <c r="A207" i="7"/>
  <c r="K207" i="7" s="1"/>
  <c r="T207" i="7" s="1"/>
  <c r="AC207" i="7" s="1"/>
  <c r="O191" i="7"/>
  <c r="X191" i="7" s="1"/>
  <c r="AG191" i="7" s="1"/>
  <c r="E203" i="7"/>
  <c r="O203" i="7" s="1"/>
  <c r="X203" i="7" s="1"/>
  <c r="AG203" i="7" s="1"/>
  <c r="K193" i="7"/>
  <c r="T193" i="7" s="1"/>
  <c r="AC193" i="7" s="1"/>
  <c r="A205" i="7"/>
  <c r="K205" i="7" s="1"/>
  <c r="T205" i="7" s="1"/>
  <c r="AC205" i="7" s="1"/>
  <c r="K197" i="7"/>
  <c r="T197" i="7" s="1"/>
  <c r="AC197" i="7" s="1"/>
  <c r="A209" i="7"/>
  <c r="K209" i="7" s="1"/>
  <c r="T209" i="7" s="1"/>
  <c r="AC209" i="7" s="1"/>
  <c r="K196" i="7"/>
  <c r="T196" i="7" s="1"/>
  <c r="AC196" i="7" s="1"/>
  <c r="A208" i="7"/>
  <c r="K208" i="7" s="1"/>
  <c r="T208" i="7" s="1"/>
  <c r="AC208" i="7" s="1"/>
  <c r="P191" i="7"/>
  <c r="Y191" i="7" s="1"/>
  <c r="AH191" i="7" s="1"/>
  <c r="F203" i="7"/>
  <c r="P203" i="7" s="1"/>
  <c r="Y203" i="7" s="1"/>
  <c r="AH203" i="7" s="1"/>
  <c r="K181" i="6"/>
  <c r="T181" i="6" s="1"/>
  <c r="AC181" i="6" s="1"/>
  <c r="A193" i="6"/>
  <c r="K196" i="6"/>
  <c r="T196" i="6" s="1"/>
  <c r="AC196" i="6" s="1"/>
  <c r="A208" i="6"/>
  <c r="K208" i="6" s="1"/>
  <c r="T208" i="6" s="1"/>
  <c r="AC208" i="6" s="1"/>
  <c r="O191" i="6"/>
  <c r="X191" i="6" s="1"/>
  <c r="AG191" i="6" s="1"/>
  <c r="E203" i="6"/>
  <c r="O203" i="6" s="1"/>
  <c r="X203" i="6" s="1"/>
  <c r="AG203" i="6" s="1"/>
  <c r="K193" i="5"/>
  <c r="T193" i="5" s="1"/>
  <c r="AC193" i="5" s="1"/>
  <c r="A205" i="5"/>
  <c r="K205" i="5" s="1"/>
  <c r="T205" i="5" s="1"/>
  <c r="AC205" i="5" s="1"/>
  <c r="K196" i="5"/>
  <c r="T196" i="5" s="1"/>
  <c r="AC196" i="5" s="1"/>
  <c r="A208" i="5"/>
  <c r="K208" i="5" s="1"/>
  <c r="T208" i="5" s="1"/>
  <c r="AC208" i="5" s="1"/>
  <c r="K197" i="5"/>
  <c r="T197" i="5" s="1"/>
  <c r="AC197" i="5" s="1"/>
  <c r="A209" i="5"/>
  <c r="K209" i="5" s="1"/>
  <c r="T209" i="5" s="1"/>
  <c r="AC209" i="5" s="1"/>
  <c r="K182" i="5"/>
  <c r="T182" i="5" s="1"/>
  <c r="AC182" i="5" s="1"/>
  <c r="A194" i="5"/>
  <c r="K183" i="5"/>
  <c r="T183" i="5" s="1"/>
  <c r="AC183" i="5" s="1"/>
  <c r="A195" i="5"/>
  <c r="K196" i="4"/>
  <c r="T196" i="4" s="1"/>
  <c r="AC196" i="4" s="1"/>
  <c r="A208" i="4"/>
  <c r="K208" i="4" s="1"/>
  <c r="T208" i="4" s="1"/>
  <c r="AC208" i="4" s="1"/>
  <c r="O191" i="4"/>
  <c r="X191" i="4" s="1"/>
  <c r="AG191" i="4" s="1"/>
  <c r="E203" i="4"/>
  <c r="O203" i="4" s="1"/>
  <c r="X203" i="4" s="1"/>
  <c r="AG203" i="4" s="1"/>
  <c r="K193" i="4"/>
  <c r="T193" i="4" s="1"/>
  <c r="AC193" i="4" s="1"/>
  <c r="A205" i="4"/>
  <c r="K205" i="4" s="1"/>
  <c r="T205" i="4" s="1"/>
  <c r="AC205" i="4" s="1"/>
  <c r="K197" i="4"/>
  <c r="T197" i="4" s="1"/>
  <c r="AC197" i="4" s="1"/>
  <c r="A209" i="4"/>
  <c r="K209" i="4" s="1"/>
  <c r="T209" i="4" s="1"/>
  <c r="AC209" i="4" s="1"/>
  <c r="K192" i="3"/>
  <c r="T192" i="3" s="1"/>
  <c r="AC192" i="3" s="1"/>
  <c r="A204" i="3"/>
  <c r="K204" i="3" s="1"/>
  <c r="T204" i="3" s="1"/>
  <c r="AC204" i="3" s="1"/>
  <c r="K195" i="3"/>
  <c r="T195" i="3" s="1"/>
  <c r="AC195" i="3" s="1"/>
  <c r="A207" i="3"/>
  <c r="K207" i="3" s="1"/>
  <c r="T207" i="3" s="1"/>
  <c r="AC207" i="3" s="1"/>
  <c r="N191" i="3"/>
  <c r="W191" i="3" s="1"/>
  <c r="AF191" i="3" s="1"/>
  <c r="D203" i="3"/>
  <c r="N203" i="3" s="1"/>
  <c r="W203" i="3" s="1"/>
  <c r="AF203" i="3" s="1"/>
  <c r="K185" i="3"/>
  <c r="T185" i="3" s="1"/>
  <c r="AC185" i="3" s="1"/>
  <c r="A197" i="3"/>
  <c r="K182" i="3"/>
  <c r="T182" i="3" s="1"/>
  <c r="AC182" i="3" s="1"/>
  <c r="A194" i="3"/>
  <c r="K193" i="3"/>
  <c r="T193" i="3" s="1"/>
  <c r="AC193" i="3" s="1"/>
  <c r="A205" i="3"/>
  <c r="K205" i="3" s="1"/>
  <c r="T205" i="3" s="1"/>
  <c r="AC205" i="3" s="1"/>
  <c r="K193" i="2"/>
  <c r="T193" i="2" s="1"/>
  <c r="AC193" i="2" s="1"/>
  <c r="A205" i="2"/>
  <c r="K205" i="2" s="1"/>
  <c r="T205" i="2" s="1"/>
  <c r="AC205" i="2" s="1"/>
  <c r="K196" i="2"/>
  <c r="T196" i="2" s="1"/>
  <c r="AC196" i="2" s="1"/>
  <c r="A208" i="2"/>
  <c r="K208" i="2" s="1"/>
  <c r="T208" i="2" s="1"/>
  <c r="AC208" i="2" s="1"/>
  <c r="K193" i="6" l="1"/>
  <c r="T193" i="6" s="1"/>
  <c r="AC193" i="6" s="1"/>
  <c r="A205" i="6"/>
  <c r="K205" i="6" s="1"/>
  <c r="T205" i="6" s="1"/>
  <c r="AC205" i="6" s="1"/>
  <c r="K195" i="5"/>
  <c r="T195" i="5" s="1"/>
  <c r="AC195" i="5" s="1"/>
  <c r="A207" i="5"/>
  <c r="K207" i="5" s="1"/>
  <c r="T207" i="5" s="1"/>
  <c r="AC207" i="5" s="1"/>
  <c r="K194" i="5"/>
  <c r="T194" i="5" s="1"/>
  <c r="AC194" i="5" s="1"/>
  <c r="A206" i="5"/>
  <c r="K206" i="5" s="1"/>
  <c r="T206" i="5" s="1"/>
  <c r="AC206" i="5" s="1"/>
  <c r="K194" i="3"/>
  <c r="T194" i="3" s="1"/>
  <c r="AC194" i="3" s="1"/>
  <c r="A206" i="3"/>
  <c r="K206" i="3" s="1"/>
  <c r="T206" i="3" s="1"/>
  <c r="AC206" i="3" s="1"/>
  <c r="K197" i="3"/>
  <c r="T197" i="3" s="1"/>
  <c r="AC197" i="3" s="1"/>
  <c r="A209" i="3"/>
  <c r="K209" i="3" s="1"/>
  <c r="T209" i="3" s="1"/>
  <c r="AC209" i="3" s="1"/>
</calcChain>
</file>

<file path=xl/sharedStrings.xml><?xml version="1.0" encoding="utf-8"?>
<sst xmlns="http://schemas.openxmlformats.org/spreadsheetml/2006/main" count="1652" uniqueCount="42">
  <si>
    <t>Geographic_Grouping_A</t>
  </si>
  <si>
    <t>reg.18-24</t>
  </si>
  <si>
    <t>reg.25-34</t>
  </si>
  <si>
    <t>reg.35-44</t>
  </si>
  <si>
    <t>reg.45-54</t>
  </si>
  <si>
    <t>reg.55-64</t>
  </si>
  <si>
    <t>reg.65-74</t>
  </si>
  <si>
    <t>reg.75+</t>
  </si>
  <si>
    <t>18-24</t>
  </si>
  <si>
    <t>25-34</t>
  </si>
  <si>
    <t>35-44</t>
  </si>
  <si>
    <t>45-54</t>
  </si>
  <si>
    <t>55-64</t>
  </si>
  <si>
    <t>65-74</t>
  </si>
  <si>
    <t>75+</t>
  </si>
  <si>
    <t>N_countries</t>
  </si>
  <si>
    <t>Central and Southern Asia</t>
  </si>
  <si>
    <t>Eastern and South-Eastern Asia</t>
  </si>
  <si>
    <t>Europe</t>
  </si>
  <si>
    <t>Latin America and the Caribbean</t>
  </si>
  <si>
    <t>Northern Africa and Western Asia</t>
  </si>
  <si>
    <t>Northern America</t>
  </si>
  <si>
    <t>Oceania</t>
  </si>
  <si>
    <t>Sub-Saharan Africa</t>
  </si>
  <si>
    <t>Average</t>
  </si>
  <si>
    <t>SD</t>
  </si>
  <si>
    <t>SE</t>
  </si>
  <si>
    <t>N</t>
  </si>
  <si>
    <t>Differences (row-column)</t>
  </si>
  <si>
    <t>Pooled SE</t>
  </si>
  <si>
    <t>df</t>
  </si>
  <si>
    <t>P-value for comparisons "row -column"</t>
  </si>
  <si>
    <t>Language_grouping</t>
  </si>
  <si>
    <t>Language_Grouping</t>
  </si>
  <si>
    <t>Anglosphere (core)</t>
  </si>
  <si>
    <t>Anglosphere (other)</t>
  </si>
  <si>
    <t>Arabsphere</t>
  </si>
  <si>
    <t>Francosphere</t>
  </si>
  <si>
    <t>Germanosphere</t>
  </si>
  <si>
    <t>Hispanosphere</t>
  </si>
  <si>
    <t>Lusosphone (Portuguese)</t>
  </si>
  <si>
    <t>Swahili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</si>
</sst>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30F92-C600-4BD0-AEE9-23811E41D650}">
  <dimension ref="A1:AV209"/>
  <sheetViews>
    <sheetView topLeftCell="A7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28.356301418334905</v>
      </c>
      <c r="M3">
        <v>39.662335720046933</v>
      </c>
      <c r="N3">
        <v>62.346878625525719</v>
      </c>
      <c r="O3">
        <v>85.96168023615904</v>
      </c>
      <c r="P3">
        <v>98.672011023151484</v>
      </c>
      <c r="Q3">
        <v>103.41674658444045</v>
      </c>
      <c r="R3">
        <v>103.65408415731071</v>
      </c>
      <c r="T3" t="s">
        <v>16</v>
      </c>
      <c r="U3">
        <v>6.0019562692141708</v>
      </c>
      <c r="V3">
        <v>6.2849936658160104</v>
      </c>
      <c r="W3">
        <v>4.2939359014540903</v>
      </c>
      <c r="X3">
        <v>2.0232637392804076</v>
      </c>
      <c r="Y3">
        <v>2.8619506232281302</v>
      </c>
      <c r="Z3">
        <v>2.9078485024880467</v>
      </c>
      <c r="AA3">
        <v>5.2979270336734201</v>
      </c>
      <c r="AC3" t="s">
        <v>16</v>
      </c>
      <c r="AD3">
        <v>2.6841564431887828</v>
      </c>
      <c r="AE3">
        <v>2.8107346149840389</v>
      </c>
      <c r="AF3">
        <v>1.9203065133356367</v>
      </c>
      <c r="AG3">
        <v>0.90483105148828047</v>
      </c>
      <c r="AH3">
        <v>1.2799032283571974</v>
      </c>
      <c r="AI3">
        <v>1.3004293839668477</v>
      </c>
      <c r="AJ3">
        <v>2.3693049974255169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49.954057641904747</v>
      </c>
      <c r="M4">
        <v>52.512477945515094</v>
      </c>
      <c r="N4">
        <v>80.799274936449464</v>
      </c>
      <c r="O4">
        <v>103.01795910778596</v>
      </c>
      <c r="P4">
        <v>115.67054410469861</v>
      </c>
      <c r="Q4">
        <v>118.21330981932468</v>
      </c>
      <c r="R4">
        <v>104.51911016138456</v>
      </c>
      <c r="T4" t="s">
        <v>17</v>
      </c>
      <c r="U4">
        <v>3.8824605855147394</v>
      </c>
      <c r="V4">
        <v>4.5689337008026856</v>
      </c>
      <c r="W4">
        <v>11.219706116986099</v>
      </c>
      <c r="X4">
        <v>6.9224749610313641</v>
      </c>
      <c r="Y4">
        <v>7.8928864167484329</v>
      </c>
      <c r="Z4">
        <v>1.5338083707747732</v>
      </c>
      <c r="AA4">
        <v>7.3580753232970615</v>
      </c>
      <c r="AC4" t="s">
        <v>17</v>
      </c>
      <c r="AD4">
        <v>2.2415396641650469</v>
      </c>
      <c r="AE4">
        <v>2.6378751020679836</v>
      </c>
      <c r="AF4">
        <v>6.4777003468704155</v>
      </c>
      <c r="AG4">
        <v>3.9966927822099025</v>
      </c>
      <c r="AH4">
        <v>4.5569600973928486</v>
      </c>
      <c r="AI4">
        <v>0.88554467575211671</v>
      </c>
      <c r="AJ4">
        <v>4.2481867686231016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35.832342801262612</v>
      </c>
      <c r="M5">
        <v>45.121303773816457</v>
      </c>
      <c r="N5">
        <v>51.517163229285167</v>
      </c>
      <c r="O5">
        <v>60.599196056416247</v>
      </c>
      <c r="P5">
        <v>77.223151374590174</v>
      </c>
      <c r="Q5">
        <v>99.026121681383998</v>
      </c>
      <c r="R5">
        <v>104.76736663627078</v>
      </c>
      <c r="T5" t="s">
        <v>18</v>
      </c>
      <c r="U5">
        <v>8.7700009019801097</v>
      </c>
      <c r="V5">
        <v>12.890107165255067</v>
      </c>
      <c r="W5">
        <v>16.380189779244155</v>
      </c>
      <c r="X5">
        <v>14.699402553760569</v>
      </c>
      <c r="Y5">
        <v>15.222217915801187</v>
      </c>
      <c r="Z5">
        <v>5.6739929138858249</v>
      </c>
      <c r="AA5">
        <v>7.4985156386799732</v>
      </c>
      <c r="AC5" t="s">
        <v>18</v>
      </c>
      <c r="AD5">
        <v>2.9233336339933698</v>
      </c>
      <c r="AE5">
        <v>4.2967023884183559</v>
      </c>
      <c r="AF5">
        <v>5.4600632597480514</v>
      </c>
      <c r="AG5">
        <v>4.8998008512535227</v>
      </c>
      <c r="AH5">
        <v>5.0740726386003958</v>
      </c>
      <c r="AI5">
        <v>1.8913309712952751</v>
      </c>
      <c r="AJ5">
        <v>2.4995052128933244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33.968347079280953</v>
      </c>
      <c r="M6">
        <v>51.125016354816452</v>
      </c>
      <c r="N6">
        <v>72.392439784467925</v>
      </c>
      <c r="O6">
        <v>91.379237830205724</v>
      </c>
      <c r="P6">
        <v>108.14100049537521</v>
      </c>
      <c r="Q6">
        <v>113.95322727938375</v>
      </c>
      <c r="R6">
        <v>109.87770462549348</v>
      </c>
      <c r="T6" t="s">
        <v>19</v>
      </c>
      <c r="U6">
        <v>7.3458862117586747</v>
      </c>
      <c r="V6">
        <v>9.3553655078258995</v>
      </c>
      <c r="W6">
        <v>11.068668005834528</v>
      </c>
      <c r="X6">
        <v>14.010120449837691</v>
      </c>
      <c r="Y6">
        <v>11.022596930186015</v>
      </c>
      <c r="Z6">
        <v>8.481211266766314</v>
      </c>
      <c r="AA6">
        <v>6.0597296591728167</v>
      </c>
      <c r="AC6" t="s">
        <v>19</v>
      </c>
      <c r="AD6">
        <v>1.6030037910436443</v>
      </c>
      <c r="AE6">
        <v>2.0415081235043413</v>
      </c>
      <c r="AF6">
        <v>2.4153813799558397</v>
      </c>
      <c r="AG6">
        <v>3.0572589265157135</v>
      </c>
      <c r="AH6">
        <v>2.4053278470269186</v>
      </c>
      <c r="AI6">
        <v>1.8507520292794735</v>
      </c>
      <c r="AJ6">
        <v>1.3223414216251612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40.722954742945788</v>
      </c>
      <c r="M7">
        <v>56.466051606194377</v>
      </c>
      <c r="N7">
        <v>72.547552671610987</v>
      </c>
      <c r="O7">
        <v>87.234513637635516</v>
      </c>
      <c r="P7">
        <v>96.759677544991931</v>
      </c>
      <c r="Q7">
        <v>100.07733120555071</v>
      </c>
      <c r="R7">
        <v>97.05423262689358</v>
      </c>
      <c r="T7" t="s">
        <v>20</v>
      </c>
      <c r="U7">
        <v>5.5813781629083277</v>
      </c>
      <c r="V7">
        <v>7.3247570940387856</v>
      </c>
      <c r="W7">
        <v>4.84125820589556</v>
      </c>
      <c r="X7">
        <v>7.1456277812375513</v>
      </c>
      <c r="Y7">
        <v>5.722039557198074</v>
      </c>
      <c r="Z7">
        <v>7.6527349429346323</v>
      </c>
      <c r="AA7">
        <v>12.431641394077399</v>
      </c>
      <c r="AC7" t="s">
        <v>20</v>
      </c>
      <c r="AD7">
        <v>1.6828488344954582</v>
      </c>
      <c r="AE7">
        <v>2.2084973601291469</v>
      </c>
      <c r="AF7">
        <v>1.4596942711077019</v>
      </c>
      <c r="AG7">
        <v>2.154487840173156</v>
      </c>
      <c r="AH7">
        <v>1.7252598406179425</v>
      </c>
      <c r="AI7">
        <v>2.3073864023414563</v>
      </c>
      <c r="AJ7">
        <v>3.7482809120368605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43.647924675322962</v>
      </c>
      <c r="M8">
        <v>50.67296296875223</v>
      </c>
      <c r="N8">
        <v>54.5307220485793</v>
      </c>
      <c r="O8">
        <v>64.638898182780309</v>
      </c>
      <c r="P8">
        <v>78.329899700914495</v>
      </c>
      <c r="Q8">
        <v>103.41688782509834</v>
      </c>
      <c r="R8">
        <v>122.29034389414662</v>
      </c>
      <c r="T8" t="s">
        <v>21</v>
      </c>
      <c r="U8">
        <v>2.9651790669153355</v>
      </c>
      <c r="V8">
        <v>4.0849159209628967</v>
      </c>
      <c r="W8">
        <v>3.6727680021539735</v>
      </c>
      <c r="X8">
        <v>2.14853049076223</v>
      </c>
      <c r="Y8">
        <v>0.33463447599028551</v>
      </c>
      <c r="Z8">
        <v>0.67277698353619209</v>
      </c>
      <c r="AA8">
        <v>8.445663099742734E-2</v>
      </c>
      <c r="AC8" t="s">
        <v>21</v>
      </c>
      <c r="AD8">
        <v>2.0966982256482329</v>
      </c>
      <c r="AE8">
        <v>2.8884717482897551</v>
      </c>
      <c r="AF8">
        <v>2.5970391600480429</v>
      </c>
      <c r="AG8">
        <v>1.5192404796040337</v>
      </c>
      <c r="AH8">
        <v>0.23662230719153779</v>
      </c>
      <c r="AI8">
        <v>0.47572516728467162</v>
      </c>
      <c r="AJ8">
        <v>5.9719856494450836E-2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31.648696753275249</v>
      </c>
      <c r="M9">
        <v>31.851249269771664</v>
      </c>
      <c r="N9">
        <v>43.802228520235118</v>
      </c>
      <c r="O9">
        <v>49.448195572526892</v>
      </c>
      <c r="P9">
        <v>60.715704538352043</v>
      </c>
      <c r="Q9">
        <v>88.481579103486169</v>
      </c>
      <c r="R9">
        <v>112.90113727948918</v>
      </c>
      <c r="T9" t="s">
        <v>22</v>
      </c>
      <c r="U9">
        <v>3.9989789916262031</v>
      </c>
      <c r="V9">
        <v>1.9782330457274104</v>
      </c>
      <c r="W9">
        <v>4.3821101953864492</v>
      </c>
      <c r="X9">
        <v>1.5587935494070675</v>
      </c>
      <c r="Y9">
        <v>6.0695778273717069</v>
      </c>
      <c r="Z9">
        <v>0.47902263799718453</v>
      </c>
      <c r="AA9">
        <v>2.6021443123363861</v>
      </c>
      <c r="AC9" t="s">
        <v>22</v>
      </c>
      <c r="AD9">
        <v>2.82770516280143</v>
      </c>
      <c r="AE9">
        <v>1.3988220014011694</v>
      </c>
      <c r="AF9">
        <v>3.0986198350644649</v>
      </c>
      <c r="AG9">
        <v>1.102233489255585</v>
      </c>
      <c r="AH9">
        <v>4.2918396406740458</v>
      </c>
      <c r="AI9">
        <v>0.33872015566967789</v>
      </c>
      <c r="AJ9">
        <v>1.8399938888790641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50.414801750456711</v>
      </c>
      <c r="M10">
        <v>74.167844774832972</v>
      </c>
      <c r="N10">
        <v>85.288787546972102</v>
      </c>
      <c r="O10">
        <v>94.416477805299721</v>
      </c>
      <c r="P10">
        <v>104.54188552363264</v>
      </c>
      <c r="Q10">
        <v>109.14977673783947</v>
      </c>
      <c r="R10">
        <v>111.52294689168146</v>
      </c>
      <c r="T10" t="s">
        <v>23</v>
      </c>
      <c r="U10">
        <v>20.636232542131882</v>
      </c>
      <c r="V10">
        <v>19.466231418378456</v>
      </c>
      <c r="W10">
        <v>19.0103109335646</v>
      </c>
      <c r="X10">
        <v>19.95511818664415</v>
      </c>
      <c r="Y10">
        <v>14.208751834655859</v>
      </c>
      <c r="Z10">
        <v>8.3390727877778463</v>
      </c>
      <c r="AA10">
        <v>14.657104289472279</v>
      </c>
      <c r="AC10" t="s">
        <v>23</v>
      </c>
      <c r="AD10">
        <v>6.2220582207975852</v>
      </c>
      <c r="AE10">
        <v>5.8692896088171951</v>
      </c>
      <c r="AF10">
        <v>5.7318244104204235</v>
      </c>
      <c r="AG10">
        <v>6.0166945156632616</v>
      </c>
      <c r="AH10">
        <v>4.2840998704388538</v>
      </c>
      <c r="AI10">
        <v>2.5143250487747379</v>
      </c>
      <c r="AJ10">
        <v>4.4192832219352933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39.617954019999999</v>
      </c>
      <c r="M14">
        <v>43.898602949999997</v>
      </c>
      <c r="N14">
        <v>45.653373250000001</v>
      </c>
      <c r="O14">
        <v>54.089859230000002</v>
      </c>
      <c r="P14">
        <v>69.465205359999999</v>
      </c>
      <c r="Q14">
        <v>99.303126570000003</v>
      </c>
      <c r="R14">
        <v>119.03291280000001</v>
      </c>
      <c r="T14" t="s">
        <v>34</v>
      </c>
      <c r="U14">
        <v>7.7750401729999998</v>
      </c>
      <c r="V14">
        <v>10.949722469999999</v>
      </c>
      <c r="W14">
        <v>10.59343638</v>
      </c>
      <c r="X14">
        <v>10.662780850000001</v>
      </c>
      <c r="Y14">
        <v>10.002392</v>
      </c>
      <c r="Z14">
        <v>5.2646709209999996</v>
      </c>
      <c r="AA14">
        <v>5.2875308949999997</v>
      </c>
      <c r="AC14" t="s">
        <v>34</v>
      </c>
      <c r="AD14">
        <v>2.7488918149999999</v>
      </c>
      <c r="AE14">
        <v>3.871311505</v>
      </c>
      <c r="AF14">
        <v>3.7453453489999999</v>
      </c>
      <c r="AG14">
        <v>3.7698623219999998</v>
      </c>
      <c r="AH14">
        <v>3.536379605</v>
      </c>
      <c r="AI14">
        <v>1.861342254</v>
      </c>
      <c r="AJ14">
        <v>1.8694244760000001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32.32149699</v>
      </c>
      <c r="M15">
        <v>45.212848620000003</v>
      </c>
      <c r="N15">
        <v>66.657595560000004</v>
      </c>
      <c r="O15">
        <v>88.198424860000003</v>
      </c>
      <c r="P15">
        <v>100.8184457</v>
      </c>
      <c r="Q15">
        <v>105.4465505</v>
      </c>
      <c r="R15">
        <v>104.90310220000001</v>
      </c>
      <c r="T15" t="s">
        <v>35</v>
      </c>
      <c r="U15">
        <v>11.30436562</v>
      </c>
      <c r="V15">
        <v>14.587231770000001</v>
      </c>
      <c r="W15">
        <v>11.91874455</v>
      </c>
      <c r="X15">
        <v>9.3082396129999996</v>
      </c>
      <c r="Y15">
        <v>8.0327802290000001</v>
      </c>
      <c r="Z15">
        <v>5.8962130430000004</v>
      </c>
      <c r="AA15">
        <v>7.3500008609999998</v>
      </c>
      <c r="AC15" t="s">
        <v>35</v>
      </c>
      <c r="AD15">
        <v>2.9187746529999998</v>
      </c>
      <c r="AE15">
        <v>3.766407048</v>
      </c>
      <c r="AF15">
        <v>3.0774066100000002</v>
      </c>
      <c r="AG15">
        <v>2.4033771339999999</v>
      </c>
      <c r="AH15">
        <v>2.0740549370000001</v>
      </c>
      <c r="AI15">
        <v>1.522395661</v>
      </c>
      <c r="AJ15">
        <v>1.897762062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40.073374600000001</v>
      </c>
      <c r="M16">
        <v>56.166028779999998</v>
      </c>
      <c r="N16">
        <v>72.417565289999999</v>
      </c>
      <c r="O16">
        <v>87.632024990000005</v>
      </c>
      <c r="P16">
        <v>95.840880999999996</v>
      </c>
      <c r="Q16">
        <v>99.017606430000001</v>
      </c>
      <c r="R16">
        <v>87.931206489999994</v>
      </c>
      <c r="T16" t="s">
        <v>36</v>
      </c>
      <c r="U16">
        <v>5.2627875189999997</v>
      </c>
      <c r="V16">
        <v>7.4090769740000004</v>
      </c>
      <c r="W16">
        <v>4.7556526850000003</v>
      </c>
      <c r="X16">
        <v>7.3309298979999999</v>
      </c>
      <c r="Y16">
        <v>7.4132503439999997</v>
      </c>
      <c r="Z16">
        <v>10.66916895</v>
      </c>
      <c r="AA16">
        <v>22.656745799999999</v>
      </c>
      <c r="AC16" t="s">
        <v>36</v>
      </c>
      <c r="AD16">
        <v>1.586790141</v>
      </c>
      <c r="AE16">
        <v>2.2339207600000002</v>
      </c>
      <c r="AF16">
        <v>1.4338832349999999</v>
      </c>
      <c r="AG16">
        <v>2.2103585309999998</v>
      </c>
      <c r="AH16">
        <v>2.2351790789999999</v>
      </c>
      <c r="AI16">
        <v>3.2168754769999999</v>
      </c>
      <c r="AJ16">
        <v>6.831265889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51.539304970000003</v>
      </c>
      <c r="M17">
        <v>69.613413989999998</v>
      </c>
      <c r="N17">
        <v>74.562250129999995</v>
      </c>
      <c r="O17">
        <v>77.496166329999994</v>
      </c>
      <c r="P17">
        <v>93.266567609999996</v>
      </c>
      <c r="Q17">
        <v>100.5903455</v>
      </c>
      <c r="R17">
        <v>102.6560607</v>
      </c>
      <c r="T17" t="s">
        <v>37</v>
      </c>
      <c r="U17">
        <v>18.540923469999999</v>
      </c>
      <c r="V17">
        <v>12.521840859999999</v>
      </c>
      <c r="W17">
        <v>9.9378171829999999</v>
      </c>
      <c r="X17">
        <v>10.31833919</v>
      </c>
      <c r="Y17">
        <v>7.312606873</v>
      </c>
      <c r="Z17">
        <v>3.8437273689999998</v>
      </c>
      <c r="AA17">
        <v>6.5398867970000003</v>
      </c>
      <c r="AC17" t="s">
        <v>37</v>
      </c>
      <c r="AD17">
        <v>6.1803078239999998</v>
      </c>
      <c r="AE17">
        <v>4.1739469529999997</v>
      </c>
      <c r="AF17">
        <v>3.3126057279999999</v>
      </c>
      <c r="AG17">
        <v>3.4394463960000001</v>
      </c>
      <c r="AH17">
        <v>2.4375356240000001</v>
      </c>
      <c r="AI17">
        <v>1.281242456</v>
      </c>
      <c r="AJ17">
        <v>2.179962266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37.995238720000003</v>
      </c>
      <c r="M18">
        <v>47.419896729999998</v>
      </c>
      <c r="N18">
        <v>55.36338069</v>
      </c>
      <c r="O18">
        <v>59.573691410000002</v>
      </c>
      <c r="P18">
        <v>75.399065359999994</v>
      </c>
      <c r="Q18">
        <v>98.192694860000003</v>
      </c>
      <c r="R18">
        <v>99.099427770000005</v>
      </c>
      <c r="T18" t="s">
        <v>38</v>
      </c>
      <c r="U18">
        <v>7.4105012769999998</v>
      </c>
      <c r="V18">
        <v>6.3491628520000001</v>
      </c>
      <c r="W18">
        <v>8.0765186369999995</v>
      </c>
      <c r="X18">
        <v>3.0578567809999999</v>
      </c>
      <c r="Y18">
        <v>5.065280521</v>
      </c>
      <c r="Z18">
        <v>4.9058302310000004</v>
      </c>
      <c r="AA18">
        <v>5.8381084029999997</v>
      </c>
      <c r="AC18" t="s">
        <v>38</v>
      </c>
      <c r="AD18">
        <v>4.2784549070000004</v>
      </c>
      <c r="AE18">
        <v>3.6656908819999998</v>
      </c>
      <c r="AF18">
        <v>4.6629802089999997</v>
      </c>
      <c r="AG18">
        <v>1.765454436</v>
      </c>
      <c r="AH18">
        <v>2.924441072</v>
      </c>
      <c r="AI18">
        <v>2.8323824040000001</v>
      </c>
      <c r="AJ18">
        <v>3.3706334579999999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39.252297910000003</v>
      </c>
      <c r="M19">
        <v>53.957709020000003</v>
      </c>
      <c r="N19">
        <v>77.092682800000006</v>
      </c>
      <c r="O19">
        <v>98.09628773</v>
      </c>
      <c r="P19">
        <v>113.2554651</v>
      </c>
      <c r="Q19">
        <v>119.8056184</v>
      </c>
      <c r="R19">
        <v>114.2644414</v>
      </c>
      <c r="T19" t="s">
        <v>39</v>
      </c>
      <c r="U19">
        <v>8.1893549300000004</v>
      </c>
      <c r="V19">
        <v>8.9854858689999997</v>
      </c>
      <c r="W19">
        <v>12.39442509</v>
      </c>
      <c r="X19">
        <v>13.00921544</v>
      </c>
      <c r="Y19">
        <v>10.59350864</v>
      </c>
      <c r="Z19">
        <v>9.017137902</v>
      </c>
      <c r="AA19">
        <v>5.5459098039999999</v>
      </c>
      <c r="AC19" t="s">
        <v>39</v>
      </c>
      <c r="AD19">
        <v>1.8311954319999999</v>
      </c>
      <c r="AE19">
        <v>2.0092157209999999</v>
      </c>
      <c r="AF19">
        <v>2.771477704</v>
      </c>
      <c r="AG19">
        <v>2.9089490050000002</v>
      </c>
      <c r="AH19">
        <v>2.3687805439999998</v>
      </c>
      <c r="AI19">
        <v>2.016293331</v>
      </c>
      <c r="AJ19">
        <v>1.240103132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32.230429280000003</v>
      </c>
      <c r="M20">
        <v>48.225112680000002</v>
      </c>
      <c r="N20">
        <v>62.329976459999997</v>
      </c>
      <c r="O20">
        <v>77.102009800000005</v>
      </c>
      <c r="P20">
        <v>96.726286020000003</v>
      </c>
      <c r="Q20">
        <v>105.4763571</v>
      </c>
      <c r="R20">
        <v>104.4550943</v>
      </c>
      <c r="T20" t="s">
        <v>40</v>
      </c>
      <c r="U20">
        <v>11.744895550000001</v>
      </c>
      <c r="V20">
        <v>9.0012748120000001</v>
      </c>
      <c r="W20">
        <v>6.6803373610000003</v>
      </c>
      <c r="X20">
        <v>5.4118162500000002</v>
      </c>
      <c r="Y20">
        <v>2.3497245169999998</v>
      </c>
      <c r="Z20">
        <v>2.6796010739999998</v>
      </c>
      <c r="AA20">
        <v>3.9635512209999999</v>
      </c>
      <c r="AC20" t="s">
        <v>40</v>
      </c>
      <c r="AD20">
        <v>5.8724477769999996</v>
      </c>
      <c r="AE20">
        <v>4.5006374060000001</v>
      </c>
      <c r="AF20">
        <v>3.3401686810000002</v>
      </c>
      <c r="AG20">
        <v>2.7059081250000001</v>
      </c>
      <c r="AH20">
        <v>1.174862259</v>
      </c>
      <c r="AI20">
        <v>1.3398005369999999</v>
      </c>
      <c r="AJ20">
        <v>1.9817756099999999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90.440308490000007</v>
      </c>
      <c r="M21">
        <v>92.405524450000001</v>
      </c>
      <c r="N21">
        <v>106.6942348</v>
      </c>
      <c r="O21">
        <v>120.9667243</v>
      </c>
      <c r="P21">
        <v>113.3890123</v>
      </c>
      <c r="Q21">
        <v>128.87277230000001</v>
      </c>
      <c r="R21">
        <v>82.313276149999993</v>
      </c>
      <c r="T21" t="s">
        <v>41</v>
      </c>
      <c r="U21">
        <v>3.1585554830000002</v>
      </c>
      <c r="V21">
        <v>8.4969401470000001</v>
      </c>
      <c r="W21">
        <v>13.525622240000001</v>
      </c>
      <c r="X21">
        <v>3.6975267220000001</v>
      </c>
      <c r="Y21">
        <v>7.2659623169999996</v>
      </c>
      <c r="Z21">
        <v>16.854807409999999</v>
      </c>
      <c r="AA21">
        <v>34.43749613</v>
      </c>
      <c r="AC21" t="s">
        <v>41</v>
      </c>
      <c r="AD21">
        <v>2.2334360000000002</v>
      </c>
      <c r="AE21">
        <v>6.0082439970000001</v>
      </c>
      <c r="AF21">
        <v>9.5640592049999995</v>
      </c>
      <c r="AG21">
        <v>2.6145462180000001</v>
      </c>
      <c r="AH21">
        <v>5.1378112260000002</v>
      </c>
      <c r="AI21">
        <v>11.918148609999999</v>
      </c>
      <c r="AJ21">
        <v>24.35098704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28.356301418334905</v>
      </c>
      <c r="M30">
        <f t="shared" si="0"/>
        <v>39.662335720046933</v>
      </c>
      <c r="N30">
        <f t="shared" si="0"/>
        <v>62.346878625525719</v>
      </c>
      <c r="O30">
        <f t="shared" si="0"/>
        <v>85.96168023615904</v>
      </c>
      <c r="P30">
        <f t="shared" si="0"/>
        <v>98.672011023151484</v>
      </c>
      <c r="Q30">
        <f t="shared" si="0"/>
        <v>103.41674658444045</v>
      </c>
      <c r="R30">
        <f t="shared" si="0"/>
        <v>103.65408415731071</v>
      </c>
      <c r="S30">
        <f t="shared" si="0"/>
        <v>0</v>
      </c>
      <c r="T30" t="str">
        <f t="shared" si="0"/>
        <v>Central and Southern Asia</v>
      </c>
      <c r="U30">
        <f t="shared" si="0"/>
        <v>6.0019562692141708</v>
      </c>
      <c r="V30">
        <f t="shared" si="0"/>
        <v>6.2849936658160104</v>
      </c>
      <c r="W30">
        <f t="shared" si="0"/>
        <v>4.2939359014540903</v>
      </c>
      <c r="X30">
        <f t="shared" si="0"/>
        <v>2.0232637392804076</v>
      </c>
      <c r="Y30">
        <f t="shared" si="0"/>
        <v>2.8619506232281302</v>
      </c>
      <c r="Z30">
        <f t="shared" si="0"/>
        <v>2.9078485024880467</v>
      </c>
      <c r="AA30">
        <f t="shared" si="0"/>
        <v>5.2979270336734201</v>
      </c>
      <c r="AB30">
        <f t="shared" si="0"/>
        <v>0</v>
      </c>
      <c r="AC30" t="str">
        <f t="shared" si="0"/>
        <v>Central and Southern Asia</v>
      </c>
      <c r="AD30">
        <f t="shared" si="0"/>
        <v>2.6841564431887828</v>
      </c>
      <c r="AE30">
        <f t="shared" si="0"/>
        <v>2.8107346149840389</v>
      </c>
      <c r="AF30">
        <f t="shared" si="0"/>
        <v>1.9203065133356367</v>
      </c>
      <c r="AG30">
        <f t="shared" si="0"/>
        <v>0.90483105148828047</v>
      </c>
      <c r="AH30">
        <f t="shared" si="0"/>
        <v>1.2799032283571974</v>
      </c>
      <c r="AI30">
        <f t="shared" si="0"/>
        <v>1.3004293839668477</v>
      </c>
      <c r="AJ30">
        <f t="shared" si="0"/>
        <v>2.3693049974255169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" si="5">Y34</f>
        <v>65-74</v>
      </c>
      <c r="AI34" t="str">
        <f t="shared" ref="AI34" si="6">Z34</f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35" si="7">IF(_xlfn.T.DIST.2T(ABS(M35/V35),AE35)*6&lt;0.001,"&lt;0.001",IF(_xlfn.T.DIST.2T(ABS(M35/V35),AE35)*6&gt;0.999, "&gt;0.999",FIXED(_xlfn.T.DIST.2T(ABS(M35/V35),AE35)*6,3)))</f>
        <v>&lt;0.001</v>
      </c>
      <c r="D35" t="str">
        <f t="shared" si="7"/>
        <v>&lt;0.001</v>
      </c>
      <c r="E35" t="str">
        <f t="shared" si="7"/>
        <v>&lt;0.001</v>
      </c>
      <c r="F35" t="str">
        <f t="shared" si="7"/>
        <v>&lt;0.001</v>
      </c>
      <c r="G35" t="str">
        <f t="shared" si="7"/>
        <v>&lt;0.001</v>
      </c>
      <c r="K35" t="str">
        <f>L29</f>
        <v>18-24</v>
      </c>
      <c r="L35">
        <f>$L30-M30</f>
        <v>-11.306034301712028</v>
      </c>
      <c r="M35">
        <f t="shared" ref="M35:Q35" si="8">$L30-N30</f>
        <v>-33.99057720719081</v>
      </c>
      <c r="N35">
        <f t="shared" si="8"/>
        <v>-57.605378817824132</v>
      </c>
      <c r="O35">
        <f t="shared" si="8"/>
        <v>-70.315709604816576</v>
      </c>
      <c r="P35">
        <f t="shared" si="8"/>
        <v>-75.060445166105538</v>
      </c>
      <c r="Q35">
        <f t="shared" si="8"/>
        <v>-75.297782738975798</v>
      </c>
      <c r="T35" t="str">
        <f>K35</f>
        <v>18-24</v>
      </c>
      <c r="U35">
        <f>SQRT((($AO30-1)*$AD30^2+(AP30-1)*AE30^2)/($AO30+AP30-2))</f>
        <v>2.7390146843338523</v>
      </c>
      <c r="V35">
        <f t="shared" ref="V35:Z35" si="9">SQRT((($AO30-1)*$AD30^2+(AQ30-1)*AF30^2)/($AO30+AQ30-2))</f>
        <v>2.3617794878800629</v>
      </c>
      <c r="W35">
        <f t="shared" si="9"/>
        <v>1.8969087642961535</v>
      </c>
      <c r="X35">
        <f t="shared" si="9"/>
        <v>1.9468255771539071</v>
      </c>
      <c r="Y35">
        <f t="shared" si="9"/>
        <v>2.0696651334974998</v>
      </c>
      <c r="Z35">
        <f t="shared" si="9"/>
        <v>2.6194721438541562</v>
      </c>
      <c r="AC35" t="str">
        <f>T35</f>
        <v>18-24</v>
      </c>
      <c r="AD35">
        <f>$AO30+AP30-2</f>
        <v>6338</v>
      </c>
      <c r="AE35">
        <f t="shared" ref="AE35:AI35" si="10">$AO30+AQ30-2</f>
        <v>6748</v>
      </c>
      <c r="AF35">
        <f t="shared" si="10"/>
        <v>8333</v>
      </c>
      <c r="AG35">
        <f t="shared" si="10"/>
        <v>9382</v>
      </c>
      <c r="AH35">
        <f t="shared" si="10"/>
        <v>7714</v>
      </c>
      <c r="AI35">
        <f t="shared" si="10"/>
        <v>4624</v>
      </c>
    </row>
    <row r="36" spans="1:47" x14ac:dyDescent="0.35">
      <c r="A36" t="str">
        <f t="shared" ref="A36:A40" si="11">K36</f>
        <v>25-34</v>
      </c>
      <c r="C36" t="str">
        <f t="shared" ref="C36" si="12">IF(_xlfn.T.DIST.2T(ABS(M36/V36),AE36)*6&lt;0.001,"&lt;0.001",IF(_xlfn.T.DIST.2T(ABS(M36/V36),AE36)*6&gt;0.999, "&gt;0.999",FIXED(_xlfn.T.DIST.2T(ABS(M36/V36),AE36)*6,3)))</f>
        <v>&lt;0.001</v>
      </c>
      <c r="D36" t="str">
        <f t="shared" ref="D36:D37" si="13">IF(_xlfn.T.DIST.2T(ABS(N36/W36),AF36)*6&lt;0.001,"&lt;0.001",IF(_xlfn.T.DIST.2T(ABS(N36/W36),AF36)*6&gt;0.999, "&gt;0.999",FIXED(_xlfn.T.DIST.2T(ABS(N36/W36),AF36)*6,3)))</f>
        <v>&lt;0.001</v>
      </c>
      <c r="E36" t="str">
        <f t="shared" ref="E36:E38" si="14">IF(_xlfn.T.DIST.2T(ABS(O36/X36),AG36)*6&lt;0.001,"&lt;0.001",IF(_xlfn.T.DIST.2T(ABS(O36/X36),AG36)*6&gt;0.999, "&gt;0.999",FIXED(_xlfn.T.DIST.2T(ABS(O36/X36),AG36)*6,3)))</f>
        <v>&lt;0.001</v>
      </c>
      <c r="F36" t="str">
        <f t="shared" ref="F36:F39" si="15">IF(_xlfn.T.DIST.2T(ABS(P36/Y36),AH36)*6&lt;0.001,"&lt;0.001",IF(_xlfn.T.DIST.2T(ABS(P36/Y36),AH36)*6&gt;0.999, "&gt;0.999",FIXED(_xlfn.T.DIST.2T(ABS(P36/Y36),AH36)*6,3)))</f>
        <v>&lt;0.001</v>
      </c>
      <c r="G36" t="str">
        <f t="shared" ref="G36:G40" si="16">IF(_xlfn.T.DIST.2T(ABS(Q36/Z36),AI36)*6&lt;0.001,"&lt;0.001",IF(_xlfn.T.DIST.2T(ABS(Q36/Z36),AI36)*6&gt;0.999, "&gt;0.999",FIXED(_xlfn.T.DIST.2T(ABS(Q36/Z36),AI36)*6,3)))</f>
        <v>&lt;0.001</v>
      </c>
      <c r="K36" t="str">
        <f>L34</f>
        <v>25-34</v>
      </c>
      <c r="M36">
        <f>$M30-N30</f>
        <v>-22.684542905478786</v>
      </c>
      <c r="N36">
        <f t="shared" ref="N36:Q36" si="17">$M30-O30</f>
        <v>-46.299344516112107</v>
      </c>
      <c r="O36">
        <f t="shared" si="17"/>
        <v>-59.009675303104551</v>
      </c>
      <c r="P36">
        <f t="shared" si="17"/>
        <v>-63.754410864393513</v>
      </c>
      <c r="Q36">
        <f t="shared" si="17"/>
        <v>-63.991748437263773</v>
      </c>
      <c r="T36" t="str">
        <f t="shared" ref="T36:T40" si="18">K36</f>
        <v>25-34</v>
      </c>
      <c r="V36">
        <f>SQRT((($AP30-1)*$AE30^2+(AQ30-1)*AF30^2)/($AP30+AQ30-2))</f>
        <v>2.3760944041866336</v>
      </c>
      <c r="W36">
        <f t="shared" ref="W36:Z36" si="19">SQRT((($AP30-1)*$AE30^2+(AR30-1)*AG30^2)/($AP30+AR30-2))</f>
        <v>1.8458314297758101</v>
      </c>
      <c r="X36">
        <f t="shared" si="19"/>
        <v>1.9087711850721225</v>
      </c>
      <c r="Y36">
        <f t="shared" si="19"/>
        <v>2.0413897026128294</v>
      </c>
      <c r="Z36">
        <f t="shared" si="19"/>
        <v>2.6991491715979832</v>
      </c>
      <c r="AC36" t="str">
        <f t="shared" ref="AC36:AC40" si="20">T36</f>
        <v>25-34</v>
      </c>
      <c r="AE36">
        <f>$AP30+AQ30-2</f>
        <v>5832</v>
      </c>
      <c r="AF36">
        <f t="shared" ref="AF36:AI36" si="21">$AP30+AR30-2</f>
        <v>7417</v>
      </c>
      <c r="AG36">
        <f t="shared" si="21"/>
        <v>8466</v>
      </c>
      <c r="AH36">
        <f t="shared" si="21"/>
        <v>6798</v>
      </c>
      <c r="AI36">
        <f t="shared" si="21"/>
        <v>3708</v>
      </c>
    </row>
    <row r="37" spans="1:47" x14ac:dyDescent="0.35">
      <c r="A37" t="str">
        <f t="shared" si="11"/>
        <v>35-44</v>
      </c>
      <c r="D37" t="str">
        <f t="shared" si="13"/>
        <v>&lt;0.001</v>
      </c>
      <c r="E37" t="str">
        <f t="shared" si="14"/>
        <v>&lt;0.001</v>
      </c>
      <c r="F37" t="str">
        <f t="shared" si="15"/>
        <v>&lt;0.001</v>
      </c>
      <c r="G37" t="str">
        <f t="shared" si="16"/>
        <v>&lt;0.001</v>
      </c>
      <c r="K37" t="str">
        <f>M34</f>
        <v>35-44</v>
      </c>
      <c r="N37">
        <f>$N30-O30</f>
        <v>-23.614801610633322</v>
      </c>
      <c r="O37">
        <f t="shared" ref="O37:Q37" si="22">$N30-P30</f>
        <v>-36.325132397625765</v>
      </c>
      <c r="P37">
        <f t="shared" si="22"/>
        <v>-41.069867958914728</v>
      </c>
      <c r="Q37">
        <f t="shared" si="22"/>
        <v>-41.307205531784987</v>
      </c>
      <c r="T37" t="str">
        <f t="shared" si="18"/>
        <v>35-44</v>
      </c>
      <c r="W37">
        <f>SQRT((($AQ30-1)*$AF30^2+(AR30-1)*AG30^2)/($AQ30+AR30-2))</f>
        <v>1.4009533727410906</v>
      </c>
      <c r="X37">
        <f t="shared" ref="X37:Z37" si="23">SQRT((($AQ30-1)*$AF30^2+(AS30-1)*AH30^2)/($AQ30+AS30-2))</f>
        <v>1.5358306723709032</v>
      </c>
      <c r="Y37">
        <f t="shared" si="23"/>
        <v>1.5986138565321222</v>
      </c>
      <c r="Z37">
        <f t="shared" si="23"/>
        <v>2.0381078975887132</v>
      </c>
      <c r="AC37" t="str">
        <f t="shared" si="20"/>
        <v>35-44</v>
      </c>
      <c r="AF37">
        <f>$AQ30+AR30-2</f>
        <v>7827</v>
      </c>
      <c r="AG37">
        <f t="shared" ref="AG37:AI37" si="24">$AQ30+AS30-2</f>
        <v>8876</v>
      </c>
      <c r="AH37">
        <f t="shared" si="24"/>
        <v>7208</v>
      </c>
      <c r="AI37">
        <f t="shared" si="24"/>
        <v>4118</v>
      </c>
    </row>
    <row r="38" spans="1:47" x14ac:dyDescent="0.35">
      <c r="A38" t="str">
        <f t="shared" si="11"/>
        <v>45-54</v>
      </c>
      <c r="E38" t="str">
        <f t="shared" si="14"/>
        <v>&lt;0.001</v>
      </c>
      <c r="F38" t="str">
        <f t="shared" si="15"/>
        <v>&lt;0.001</v>
      </c>
      <c r="G38" t="str">
        <f t="shared" si="16"/>
        <v>&lt;0.001</v>
      </c>
      <c r="K38" t="str">
        <f>N34</f>
        <v>45-54</v>
      </c>
      <c r="O38">
        <f>$O30-P30</f>
        <v>-12.710330786992444</v>
      </c>
      <c r="P38">
        <f t="shared" ref="P38:Q38" si="25">$O30-Q30</f>
        <v>-17.455066348281406</v>
      </c>
      <c r="Q38">
        <f t="shared" si="25"/>
        <v>-17.692403921151666</v>
      </c>
      <c r="T38" t="str">
        <f t="shared" si="18"/>
        <v>45-54</v>
      </c>
      <c r="X38">
        <f>SQRT((($AR30-1)*$AG30^2+(AS30-1)*AH30^2)/($AR30+AS30-2))</f>
        <v>1.1267302191009327</v>
      </c>
      <c r="Y38">
        <f t="shared" ref="Y38:Z38" si="26">SQRT((($AR30-1)*$AG30^2+(AT30-1)*AI30^2)/($AR30+AT30-2))</f>
        <v>1.106440630933867</v>
      </c>
      <c r="Z38">
        <f t="shared" si="26"/>
        <v>1.2872306169478704</v>
      </c>
      <c r="AC38" t="str">
        <f t="shared" si="20"/>
        <v>45-54</v>
      </c>
      <c r="AG38">
        <f>$AR30+AS30-2</f>
        <v>10461</v>
      </c>
      <c r="AH38">
        <f t="shared" ref="AH38:AI38" si="27">$AR30+AT30-2</f>
        <v>8793</v>
      </c>
      <c r="AI38">
        <f t="shared" si="27"/>
        <v>5703</v>
      </c>
    </row>
    <row r="39" spans="1:47" x14ac:dyDescent="0.35">
      <c r="A39" t="str">
        <f t="shared" si="11"/>
        <v>55-64</v>
      </c>
      <c r="F39" t="str">
        <f t="shared" si="15"/>
        <v>0.001</v>
      </c>
      <c r="G39" t="str">
        <f t="shared" si="16"/>
        <v>0.005</v>
      </c>
      <c r="K39" t="str">
        <f>O34</f>
        <v>55-64</v>
      </c>
      <c r="P39">
        <f>$P30-Q30</f>
        <v>-4.7447355612889623</v>
      </c>
      <c r="Q39">
        <f>$P30-R30</f>
        <v>-4.9820731341592221</v>
      </c>
      <c r="T39" t="str">
        <f t="shared" si="18"/>
        <v>55-64</v>
      </c>
      <c r="Y39">
        <f>SQRT((($AS30-1)*$AH30^2+(AT30-1)*AI30^2)/($AS30+AT30-2))</f>
        <v>1.2884666438938044</v>
      </c>
      <c r="Z39">
        <f>SQRT((($AS30-1)*$AH30^2+(AU30-1)*AJ30^2)/($AS30+AU30-2))</f>
        <v>1.4916995702755713</v>
      </c>
      <c r="AC39" t="str">
        <f t="shared" si="20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1"/>
        <v>65-74</v>
      </c>
      <c r="G40" t="str">
        <f t="shared" si="16"/>
        <v>&gt;0.999</v>
      </c>
      <c r="K40" t="str">
        <f>P34</f>
        <v>65-74</v>
      </c>
      <c r="Q40">
        <f>Q30-R30</f>
        <v>-0.23733757287025981</v>
      </c>
      <c r="T40" t="str">
        <f t="shared" si="18"/>
        <v>65-74</v>
      </c>
      <c r="Z40">
        <f>SQRT((($AT30-1)*$AI30^2+(AU30-1)*AJ30^2)/($AT30+AU30-2))</f>
        <v>1.5685464880951199</v>
      </c>
      <c r="AC40" t="str">
        <f t="shared" si="20"/>
        <v>65-74</v>
      </c>
      <c r="AI40">
        <f>$AT30+AU30-2</f>
        <v>5084</v>
      </c>
    </row>
    <row r="42" spans="1:47" x14ac:dyDescent="0.35">
      <c r="K42" t="str">
        <f t="shared" ref="K42:AA42" si="28">K4</f>
        <v>Eastern and South-Eastern Asia</v>
      </c>
      <c r="L42">
        <f t="shared" si="28"/>
        <v>49.954057641904747</v>
      </c>
      <c r="M42">
        <f t="shared" si="28"/>
        <v>52.512477945515094</v>
      </c>
      <c r="N42">
        <f t="shared" si="28"/>
        <v>80.799274936449464</v>
      </c>
      <c r="O42">
        <f t="shared" si="28"/>
        <v>103.01795910778596</v>
      </c>
      <c r="P42">
        <f t="shared" si="28"/>
        <v>115.67054410469861</v>
      </c>
      <c r="Q42">
        <f t="shared" si="28"/>
        <v>118.21330981932468</v>
      </c>
      <c r="R42">
        <f t="shared" si="28"/>
        <v>104.51911016138456</v>
      </c>
      <c r="S42">
        <f t="shared" si="28"/>
        <v>0</v>
      </c>
      <c r="T42" t="str">
        <f t="shared" si="28"/>
        <v>Eastern and South-Eastern Asia</v>
      </c>
      <c r="U42">
        <f t="shared" si="28"/>
        <v>3.8824605855147394</v>
      </c>
      <c r="V42">
        <f t="shared" si="28"/>
        <v>4.5689337008026856</v>
      </c>
      <c r="W42">
        <f t="shared" si="28"/>
        <v>11.219706116986099</v>
      </c>
      <c r="X42">
        <f t="shared" si="28"/>
        <v>6.9224749610313641</v>
      </c>
      <c r="Y42">
        <f t="shared" si="28"/>
        <v>7.8928864167484329</v>
      </c>
      <c r="Z42">
        <f t="shared" si="28"/>
        <v>1.5338083707747732</v>
      </c>
      <c r="AA42">
        <f t="shared" si="28"/>
        <v>7.3580753232970615</v>
      </c>
      <c r="AC42" t="str">
        <f t="shared" ref="AC42:AK42" si="29">AC4</f>
        <v>Eastern and South-Eastern Asia</v>
      </c>
      <c r="AD42">
        <f t="shared" si="29"/>
        <v>2.2415396641650469</v>
      </c>
      <c r="AE42">
        <f t="shared" si="29"/>
        <v>2.6378751020679836</v>
      </c>
      <c r="AF42">
        <f t="shared" si="29"/>
        <v>6.4777003468704155</v>
      </c>
      <c r="AG42">
        <f t="shared" si="29"/>
        <v>3.9966927822099025</v>
      </c>
      <c r="AH42">
        <f t="shared" si="29"/>
        <v>4.5569600973928486</v>
      </c>
      <c r="AI42">
        <f t="shared" si="29"/>
        <v>0.88554467575211671</v>
      </c>
      <c r="AJ42">
        <f t="shared" si="29"/>
        <v>4.2481867686231016</v>
      </c>
      <c r="AK42">
        <f t="shared" si="29"/>
        <v>3</v>
      </c>
      <c r="AN42" t="str">
        <f t="shared" ref="AN42:AU42" si="30">AN4</f>
        <v>Eastern and South-Eastern Asia</v>
      </c>
      <c r="AO42">
        <f t="shared" si="30"/>
        <v>341</v>
      </c>
      <c r="AP42">
        <f t="shared" si="30"/>
        <v>389</v>
      </c>
      <c r="AQ42">
        <f t="shared" si="30"/>
        <v>599</v>
      </c>
      <c r="AR42">
        <f t="shared" si="30"/>
        <v>1145</v>
      </c>
      <c r="AS42">
        <f t="shared" si="30"/>
        <v>1315</v>
      </c>
      <c r="AT42">
        <f t="shared" si="30"/>
        <v>793</v>
      </c>
      <c r="AU42">
        <f t="shared" si="30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31">C34</f>
        <v>35-44</v>
      </c>
      <c r="D46" t="str">
        <f t="shared" si="31"/>
        <v>45-54</v>
      </c>
      <c r="E46" t="str">
        <f t="shared" si="31"/>
        <v>55-64</v>
      </c>
      <c r="F46" t="str">
        <f t="shared" si="31"/>
        <v>65-74</v>
      </c>
      <c r="G46" t="str">
        <f t="shared" si="31"/>
        <v>75+</v>
      </c>
      <c r="L46" t="str">
        <f>B46</f>
        <v>25-34</v>
      </c>
      <c r="M46" t="str">
        <f t="shared" ref="M46:Q46" si="32">C46</f>
        <v>35-44</v>
      </c>
      <c r="N46" t="str">
        <f t="shared" si="32"/>
        <v>45-54</v>
      </c>
      <c r="O46" t="str">
        <f t="shared" si="32"/>
        <v>55-64</v>
      </c>
      <c r="P46" t="str">
        <f t="shared" si="32"/>
        <v>65-74</v>
      </c>
      <c r="Q46" t="str">
        <f t="shared" si="32"/>
        <v>75+</v>
      </c>
      <c r="U46" t="str">
        <f>L46</f>
        <v>25-34</v>
      </c>
      <c r="V46" t="str">
        <f t="shared" ref="V46:Z46" si="33">M46</f>
        <v>35-44</v>
      </c>
      <c r="W46" t="str">
        <f t="shared" si="33"/>
        <v>45-54</v>
      </c>
      <c r="X46" t="str">
        <f t="shared" si="33"/>
        <v>55-64</v>
      </c>
      <c r="Y46" t="str">
        <f t="shared" si="33"/>
        <v>65-74</v>
      </c>
      <c r="Z46" t="str">
        <f t="shared" si="33"/>
        <v>75+</v>
      </c>
      <c r="AD46" t="str">
        <f>U46</f>
        <v>25-34</v>
      </c>
      <c r="AE46" t="str">
        <f t="shared" ref="AE46" si="34">V46</f>
        <v>35-44</v>
      </c>
      <c r="AF46" t="str">
        <f t="shared" ref="AF46" si="35">W46</f>
        <v>45-54</v>
      </c>
      <c r="AG46" t="str">
        <f>X46</f>
        <v>55-64</v>
      </c>
      <c r="AH46" t="str">
        <f t="shared" ref="AH46" si="36">Y46</f>
        <v>65-74</v>
      </c>
      <c r="AI46" t="str">
        <f t="shared" ref="AI46" si="37">Z46</f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&gt;0.999</v>
      </c>
      <c r="C47" t="str">
        <f t="shared" ref="C47:C48" si="38">IF(_xlfn.T.DIST.2T(ABS(M47/V47),AE47)*6&lt;0.001,"&lt;0.001",IF(_xlfn.T.DIST.2T(ABS(M47/V47),AE47)*6&gt;0.999, "&gt;0.999",FIXED(_xlfn.T.DIST.2T(ABS(M47/V47),AE47)*6,3)))</f>
        <v>&lt;0.001</v>
      </c>
      <c r="D47" t="str">
        <f t="shared" ref="D47:D49" si="39">IF(_xlfn.T.DIST.2T(ABS(N47/W47),AF47)*6&lt;0.001,"&lt;0.001",IF(_xlfn.T.DIST.2T(ABS(N47/W47),AF47)*6&gt;0.999, "&gt;0.999",FIXED(_xlfn.T.DIST.2T(ABS(N47/W47),AF47)*6,3)))</f>
        <v>&lt;0.001</v>
      </c>
      <c r="E47" t="str">
        <f t="shared" ref="E47:E50" si="40">IF(_xlfn.T.DIST.2T(ABS(O47/X47),AG47)*6&lt;0.001,"&lt;0.001",IF(_xlfn.T.DIST.2T(ABS(O47/X47),AG47)*6&gt;0.999, "&gt;0.999",FIXED(_xlfn.T.DIST.2T(ABS(O47/X47),AG47)*6,3)))</f>
        <v>&lt;0.001</v>
      </c>
      <c r="F47" t="str">
        <f t="shared" ref="F47:F51" si="41">IF(_xlfn.T.DIST.2T(ABS(P47/Y47),AH47)*6&lt;0.001,"&lt;0.001",IF(_xlfn.T.DIST.2T(ABS(P47/Y47),AH47)*6&gt;0.999, "&gt;0.999",FIXED(_xlfn.T.DIST.2T(ABS(P47/Y47),AH47)*6,3)))</f>
        <v>&lt;0.001</v>
      </c>
      <c r="G47" t="str">
        <f t="shared" ref="G47:G52" si="42">IF(_xlfn.T.DIST.2T(ABS(Q47/Z47),AI47)*6&lt;0.001,"&lt;0.001",IF(_xlfn.T.DIST.2T(ABS(Q47/Z47),AI47)*6&gt;0.999, "&gt;0.999",FIXED(_xlfn.T.DIST.2T(ABS(Q47/Z47),AI47)*6,3)))</f>
        <v>&lt;0.001</v>
      </c>
      <c r="K47" t="str">
        <f>A47</f>
        <v>18-24</v>
      </c>
      <c r="L47">
        <f>$L42-M42</f>
        <v>-2.5584203036103474</v>
      </c>
      <c r="M47">
        <f t="shared" ref="M47:Q47" si="43">$L42-N42</f>
        <v>-30.845217294544717</v>
      </c>
      <c r="N47">
        <f t="shared" si="43"/>
        <v>-53.063901465881209</v>
      </c>
      <c r="O47">
        <f t="shared" si="43"/>
        <v>-65.716486462793853</v>
      </c>
      <c r="P47">
        <f t="shared" si="43"/>
        <v>-68.259252177419938</v>
      </c>
      <c r="Q47">
        <f t="shared" si="43"/>
        <v>-54.565052519479813</v>
      </c>
      <c r="T47" t="str">
        <f>K47</f>
        <v>18-24</v>
      </c>
      <c r="U47">
        <f>SQRT((($AO42-1)*$AD42^2+(AP42-1)*AE42^2)/($AO42+AP42-2))</f>
        <v>2.4607309910317934</v>
      </c>
      <c r="V47">
        <f t="shared" ref="V47" si="44">SQRT((($AO42-1)*$AD42^2+(AQ42-1)*AF42^2)/($AO42+AQ42-2))</f>
        <v>5.3453016143913166</v>
      </c>
      <c r="W47">
        <f t="shared" ref="W47" si="45">SQRT((($AO42-1)*$AD42^2+(AR42-1)*AG42^2)/($AO42+AR42-2))</f>
        <v>3.6694699924611776</v>
      </c>
      <c r="X47">
        <f t="shared" ref="X47" si="46">SQRT((($AO42-1)*$AD42^2+(AS42-1)*AH42^2)/($AO42+AS42-2))</f>
        <v>4.1868903006883942</v>
      </c>
      <c r="Y47">
        <f t="shared" ref="Y47" si="47">SQRT((($AO42-1)*$AD42^2+(AT42-1)*AI42^2)/($AO42+AT42-2))</f>
        <v>1.4344967492942418</v>
      </c>
      <c r="Z47">
        <f t="shared" ref="Z47" si="48">SQRT((($AO42-1)*$AD42^2+(AU42-1)*AJ42^2)/($AO42+AU42-2))</f>
        <v>3.0048978133213939</v>
      </c>
      <c r="AC47" t="str">
        <f>T47</f>
        <v>18-24</v>
      </c>
      <c r="AD47">
        <f>$AO42+AP42-2</f>
        <v>728</v>
      </c>
      <c r="AE47">
        <f t="shared" ref="AE47" si="49">$AO42+AQ42-2</f>
        <v>938</v>
      </c>
      <c r="AF47">
        <f t="shared" ref="AF47" si="50">$AO42+AR42-2</f>
        <v>1484</v>
      </c>
      <c r="AG47">
        <f t="shared" ref="AG47" si="51">$AO42+AS42-2</f>
        <v>1654</v>
      </c>
      <c r="AH47">
        <f t="shared" ref="AH47" si="52">$AO42+AT42-2</f>
        <v>1132</v>
      </c>
      <c r="AI47">
        <f t="shared" ref="AI47" si="53">$AO42+AU42-2</f>
        <v>491</v>
      </c>
    </row>
    <row r="48" spans="1:47" x14ac:dyDescent="0.35">
      <c r="A48" t="str">
        <f t="shared" ref="A48:A52" si="54">A36</f>
        <v>25-34</v>
      </c>
      <c r="C48" t="str">
        <f t="shared" si="38"/>
        <v>&lt;0.001</v>
      </c>
      <c r="D48" t="str">
        <f t="shared" si="39"/>
        <v>&lt;0.001</v>
      </c>
      <c r="E48" t="str">
        <f t="shared" si="40"/>
        <v>&lt;0.001</v>
      </c>
      <c r="F48" t="str">
        <f t="shared" si="41"/>
        <v>&lt;0.001</v>
      </c>
      <c r="G48" t="str">
        <f t="shared" si="42"/>
        <v>&lt;0.001</v>
      </c>
      <c r="K48" t="str">
        <f t="shared" ref="K48:K52" si="55">A48</f>
        <v>25-34</v>
      </c>
      <c r="M48">
        <f>$M42-N42</f>
        <v>-28.28679699093437</v>
      </c>
      <c r="N48">
        <f t="shared" ref="N48:Q48" si="56">$M42-O42</f>
        <v>-50.505481162270861</v>
      </c>
      <c r="O48">
        <f t="shared" si="56"/>
        <v>-63.158066159183512</v>
      </c>
      <c r="P48">
        <f t="shared" si="56"/>
        <v>-65.700831873809591</v>
      </c>
      <c r="Q48">
        <f t="shared" si="56"/>
        <v>-52.006632215869466</v>
      </c>
      <c r="T48" t="str">
        <f t="shared" ref="T48:T52" si="57">K48</f>
        <v>25-34</v>
      </c>
      <c r="V48">
        <f>SQRT((($AP42-1)*$AE42^2+(AQ42-1)*AF42^2)/($AP42+AQ42-2))</f>
        <v>5.3091345818168829</v>
      </c>
      <c r="W48">
        <f t="shared" ref="W48" si="58">SQRT((($AP42-1)*$AE42^2+(AR42-1)*AG42^2)/($AP42+AR42-2))</f>
        <v>3.7000457142487311</v>
      </c>
      <c r="X48">
        <f t="shared" ref="X48" si="59">SQRT((($AP42-1)*$AE42^2+(AS42-1)*AH42^2)/($AP42+AS42-2))</f>
        <v>4.197407481688523</v>
      </c>
      <c r="Y48">
        <f t="shared" ref="Y48" si="60">SQRT((($AP42-1)*$AE42^2+(AT42-1)*AI42^2)/($AP42+AT42-2))</f>
        <v>1.677602047772573</v>
      </c>
      <c r="Z48">
        <f t="shared" ref="Z48" si="61">SQRT((($AP42-1)*$AE42^2+(AU42-1)*AJ42^2)/($AP42+AU42-2))</f>
        <v>3.1725176891400193</v>
      </c>
      <c r="AC48" t="str">
        <f t="shared" ref="AC48:AC52" si="62">T48</f>
        <v>25-34</v>
      </c>
      <c r="AE48">
        <f>$AP42+AQ42-2</f>
        <v>986</v>
      </c>
      <c r="AF48">
        <f t="shared" ref="AF48" si="63">$AP42+AR42-2</f>
        <v>1532</v>
      </c>
      <c r="AG48">
        <f t="shared" ref="AG48" si="64">$AP42+AS42-2</f>
        <v>1702</v>
      </c>
      <c r="AH48">
        <f t="shared" ref="AH48" si="65">$AP42+AT42-2</f>
        <v>1180</v>
      </c>
      <c r="AI48">
        <f t="shared" ref="AI48" si="66">$AP42+AU42-2</f>
        <v>539</v>
      </c>
    </row>
    <row r="49" spans="1:47" x14ac:dyDescent="0.35">
      <c r="A49" t="str">
        <f t="shared" si="54"/>
        <v>35-44</v>
      </c>
      <c r="D49" t="str">
        <f t="shared" si="39"/>
        <v>&lt;0.001</v>
      </c>
      <c r="E49" t="str">
        <f t="shared" si="40"/>
        <v>&lt;0.001</v>
      </c>
      <c r="F49" t="str">
        <f t="shared" si="41"/>
        <v>&lt;0.001</v>
      </c>
      <c r="G49" t="str">
        <f t="shared" si="42"/>
        <v>&lt;0.001</v>
      </c>
      <c r="K49" t="str">
        <f t="shared" si="55"/>
        <v>35-44</v>
      </c>
      <c r="N49">
        <f>$N42-O42</f>
        <v>-22.218684171336491</v>
      </c>
      <c r="O49">
        <f t="shared" ref="O49:Q49" si="67">$N42-P42</f>
        <v>-34.871269168249142</v>
      </c>
      <c r="P49">
        <f t="shared" si="67"/>
        <v>-37.414034882875214</v>
      </c>
      <c r="Q49">
        <f t="shared" si="67"/>
        <v>-23.719835224935096</v>
      </c>
      <c r="T49" t="str">
        <f t="shared" si="57"/>
        <v>35-44</v>
      </c>
      <c r="W49">
        <f>SQRT((($AQ42-1)*$AF42^2+(AR42-1)*AG42^2)/($AQ42+AR42-2))</f>
        <v>4.9894368743131867</v>
      </c>
      <c r="X49">
        <f t="shared" ref="X49" si="68">SQRT((($AQ42-1)*$AF42^2+(AS42-1)*AH42^2)/($AQ42+AS42-2))</f>
        <v>5.2340019843970031</v>
      </c>
      <c r="Y49">
        <f t="shared" ref="Y49" si="69">SQRT((($AQ42-1)*$AF42^2+(AT42-1)*AI42^2)/($AQ42+AT42-2))</f>
        <v>4.3010386774600118</v>
      </c>
      <c r="Z49">
        <f t="shared" ref="Z49" si="70">SQRT((($AQ42-1)*$AF42^2+(AU42-1)*AJ42^2)/($AQ42+AU42-2))</f>
        <v>6.0942257006247358</v>
      </c>
      <c r="AC49" t="str">
        <f t="shared" si="62"/>
        <v>35-44</v>
      </c>
      <c r="AF49">
        <f>$AQ42+AR42-2</f>
        <v>1742</v>
      </c>
      <c r="AG49">
        <f t="shared" ref="AG49" si="71">$AQ42+AS42-2</f>
        <v>1912</v>
      </c>
      <c r="AH49">
        <f t="shared" ref="AH49" si="72">$AQ42+AT42-2</f>
        <v>1390</v>
      </c>
      <c r="AI49">
        <f t="shared" ref="AI49" si="73">$AQ42+AU42-2</f>
        <v>749</v>
      </c>
    </row>
    <row r="50" spans="1:47" x14ac:dyDescent="0.35">
      <c r="A50" t="str">
        <f t="shared" si="54"/>
        <v>45-54</v>
      </c>
      <c r="E50" t="str">
        <f t="shared" si="40"/>
        <v>0.020</v>
      </c>
      <c r="F50" t="str">
        <f t="shared" si="41"/>
        <v>&lt;0.001</v>
      </c>
      <c r="G50" t="str">
        <f t="shared" si="42"/>
        <v>&gt;0.999</v>
      </c>
      <c r="K50" t="str">
        <f t="shared" si="55"/>
        <v>45-54</v>
      </c>
      <c r="O50">
        <f>$O42-P42</f>
        <v>-12.652584996912651</v>
      </c>
      <c r="P50">
        <f t="shared" ref="P50:Q50" si="74">$O42-Q42</f>
        <v>-15.195350711538723</v>
      </c>
      <c r="Q50">
        <f t="shared" si="74"/>
        <v>-1.5011510535986048</v>
      </c>
      <c r="T50" t="str">
        <f t="shared" si="57"/>
        <v>45-54</v>
      </c>
      <c r="X50">
        <f>SQRT((($AR42-1)*$AG42^2+(AS42-1)*AH42^2)/($AR42+AS42-2))</f>
        <v>4.3052807932527903</v>
      </c>
      <c r="Y50">
        <f t="shared" ref="Y50" si="75">SQRT((($AR42-1)*$AG42^2+(AT42-1)*AI42^2)/($AR42+AT42-2))</f>
        <v>3.1240554637621698</v>
      </c>
      <c r="Z50">
        <f t="shared" ref="Z50" si="76">SQRT((($AR42-1)*$AG42^2+(AU42-1)*AJ42^2)/($AR42+AU42-2))</f>
        <v>4.0268266024366604</v>
      </c>
      <c r="AC50" t="str">
        <f t="shared" si="62"/>
        <v>45-54</v>
      </c>
      <c r="AG50">
        <f>$AR42+AS42-2</f>
        <v>2458</v>
      </c>
      <c r="AH50">
        <f t="shared" ref="AH50" si="77">$AR42+AT42-2</f>
        <v>1936</v>
      </c>
      <c r="AI50">
        <f t="shared" ref="AI50" si="78">$AR42+AU42-2</f>
        <v>1295</v>
      </c>
    </row>
    <row r="51" spans="1:47" x14ac:dyDescent="0.35">
      <c r="A51" t="str">
        <f t="shared" si="54"/>
        <v>55-64</v>
      </c>
      <c r="F51" t="str">
        <f t="shared" si="41"/>
        <v>&gt;0.999</v>
      </c>
      <c r="G51" t="str">
        <f t="shared" si="42"/>
        <v>0.083</v>
      </c>
      <c r="K51" t="str">
        <f t="shared" si="55"/>
        <v>55-64</v>
      </c>
      <c r="P51">
        <f>$P42-Q42</f>
        <v>-2.5427657146260714</v>
      </c>
      <c r="Q51">
        <f>$P42-R42</f>
        <v>11.151433943314046</v>
      </c>
      <c r="T51" t="str">
        <f t="shared" si="57"/>
        <v>55-64</v>
      </c>
      <c r="Y51">
        <f>SQRT((($AS42-1)*$AH42^2+(AT42-1)*AI42^2)/($AS42+AT42-2))</f>
        <v>3.6402474338684763</v>
      </c>
      <c r="Z51">
        <f>SQRT((($AS42-1)*$AH42^2+(AU42-1)*AJ42^2)/($AS42+AU42-2))</f>
        <v>4.526108111003162</v>
      </c>
      <c r="AC51" t="str">
        <f t="shared" si="62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54"/>
        <v>65-74</v>
      </c>
      <c r="G52" t="str">
        <f t="shared" si="42"/>
        <v>&lt;0.001</v>
      </c>
      <c r="K52" t="str">
        <f t="shared" si="55"/>
        <v>65-74</v>
      </c>
      <c r="Q52">
        <f>Q42-R42</f>
        <v>13.694199657940118</v>
      </c>
      <c r="T52" t="str">
        <f t="shared" si="57"/>
        <v>65-74</v>
      </c>
      <c r="Z52">
        <f>SQRT((($AT42-1)*$AI42^2+(AU42-1)*AJ42^2)/($AT42+AU42-2))</f>
        <v>1.8837330936717502</v>
      </c>
      <c r="AC52" t="str">
        <f t="shared" si="62"/>
        <v>65-74</v>
      </c>
      <c r="AI52">
        <f>$AT42+AU42-2</f>
        <v>943</v>
      </c>
    </row>
    <row r="54" spans="1:47" x14ac:dyDescent="0.35">
      <c r="K54" t="str">
        <f t="shared" ref="K54:AA54" si="79">K5</f>
        <v>Europe</v>
      </c>
      <c r="L54">
        <f t="shared" si="79"/>
        <v>35.832342801262612</v>
      </c>
      <c r="M54">
        <f t="shared" si="79"/>
        <v>45.121303773816457</v>
      </c>
      <c r="N54">
        <f t="shared" si="79"/>
        <v>51.517163229285167</v>
      </c>
      <c r="O54">
        <f t="shared" si="79"/>
        <v>60.599196056416247</v>
      </c>
      <c r="P54">
        <f t="shared" si="79"/>
        <v>77.223151374590174</v>
      </c>
      <c r="Q54">
        <f t="shared" si="79"/>
        <v>99.026121681383998</v>
      </c>
      <c r="R54">
        <f t="shared" si="79"/>
        <v>104.76736663627078</v>
      </c>
      <c r="S54">
        <f t="shared" si="79"/>
        <v>0</v>
      </c>
      <c r="T54" t="str">
        <f t="shared" si="79"/>
        <v>Europe</v>
      </c>
      <c r="U54">
        <f t="shared" si="79"/>
        <v>8.7700009019801097</v>
      </c>
      <c r="V54">
        <f t="shared" si="79"/>
        <v>12.890107165255067</v>
      </c>
      <c r="W54">
        <f t="shared" si="79"/>
        <v>16.380189779244155</v>
      </c>
      <c r="X54">
        <f t="shared" si="79"/>
        <v>14.699402553760569</v>
      </c>
      <c r="Y54">
        <f t="shared" si="79"/>
        <v>15.222217915801187</v>
      </c>
      <c r="Z54">
        <f t="shared" si="79"/>
        <v>5.6739929138858249</v>
      </c>
      <c r="AA54">
        <f t="shared" si="79"/>
        <v>7.4985156386799732</v>
      </c>
      <c r="AC54" t="str">
        <f t="shared" ref="AC54:AK54" si="80">AC5</f>
        <v>Europe</v>
      </c>
      <c r="AD54">
        <f t="shared" si="80"/>
        <v>2.9233336339933698</v>
      </c>
      <c r="AE54">
        <f t="shared" si="80"/>
        <v>4.2967023884183559</v>
      </c>
      <c r="AF54">
        <f t="shared" si="80"/>
        <v>5.4600632597480514</v>
      </c>
      <c r="AG54">
        <f t="shared" si="80"/>
        <v>4.8998008512535227</v>
      </c>
      <c r="AH54">
        <f t="shared" si="80"/>
        <v>5.0740726386003958</v>
      </c>
      <c r="AI54">
        <f t="shared" si="80"/>
        <v>1.8913309712952751</v>
      </c>
      <c r="AJ54">
        <f t="shared" si="80"/>
        <v>2.4995052128933244</v>
      </c>
      <c r="AK54">
        <f t="shared" si="80"/>
        <v>9</v>
      </c>
      <c r="AN54" t="str">
        <f t="shared" ref="AN54:AU54" si="81">AN5</f>
        <v>Europe</v>
      </c>
      <c r="AO54">
        <f t="shared" si="81"/>
        <v>1769</v>
      </c>
      <c r="AP54">
        <f t="shared" si="81"/>
        <v>1073</v>
      </c>
      <c r="AQ54">
        <f t="shared" si="81"/>
        <v>1527</v>
      </c>
      <c r="AR54">
        <f t="shared" si="81"/>
        <v>2951</v>
      </c>
      <c r="AS54">
        <f t="shared" si="81"/>
        <v>5154</v>
      </c>
      <c r="AT54">
        <f t="shared" si="81"/>
        <v>4507</v>
      </c>
      <c r="AU54">
        <f t="shared" si="81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82">C46</f>
        <v>35-44</v>
      </c>
      <c r="D58" t="str">
        <f t="shared" si="82"/>
        <v>45-54</v>
      </c>
      <c r="E58" t="str">
        <f t="shared" si="82"/>
        <v>55-64</v>
      </c>
      <c r="F58" t="str">
        <f t="shared" si="82"/>
        <v>65-74</v>
      </c>
      <c r="G58" t="str">
        <f t="shared" si="82"/>
        <v>75+</v>
      </c>
      <c r="L58" t="str">
        <f>B58</f>
        <v>25-34</v>
      </c>
      <c r="M58" t="str">
        <f t="shared" ref="M58" si="83">C58</f>
        <v>35-44</v>
      </c>
      <c r="N58" t="str">
        <f t="shared" ref="N58" si="84">D58</f>
        <v>45-54</v>
      </c>
      <c r="O58" t="str">
        <f t="shared" ref="O58" si="85">E58</f>
        <v>55-64</v>
      </c>
      <c r="P58" t="str">
        <f t="shared" ref="P58" si="86">F58</f>
        <v>65-74</v>
      </c>
      <c r="Q58" t="str">
        <f t="shared" ref="Q58" si="87">G58</f>
        <v>75+</v>
      </c>
      <c r="U58" t="str">
        <f>L58</f>
        <v>25-34</v>
      </c>
      <c r="V58" t="str">
        <f t="shared" ref="V58" si="88">M58</f>
        <v>35-44</v>
      </c>
      <c r="W58" t="str">
        <f t="shared" ref="W58" si="89">N58</f>
        <v>45-54</v>
      </c>
      <c r="X58" t="str">
        <f t="shared" ref="X58" si="90">O58</f>
        <v>55-64</v>
      </c>
      <c r="Y58" t="str">
        <f t="shared" ref="Y58" si="91">P58</f>
        <v>65-74</v>
      </c>
      <c r="Z58" t="str">
        <f t="shared" ref="Z58" si="92">Q58</f>
        <v>75+</v>
      </c>
      <c r="AD58" t="str">
        <f>U58</f>
        <v>25-34</v>
      </c>
      <c r="AE58" t="str">
        <f t="shared" ref="AE58" si="93">V58</f>
        <v>35-44</v>
      </c>
      <c r="AF58" t="str">
        <f t="shared" ref="AF58" si="94">W58</f>
        <v>45-54</v>
      </c>
      <c r="AG58" t="str">
        <f>X58</f>
        <v>55-64</v>
      </c>
      <c r="AH58" t="str">
        <f t="shared" ref="AH58" si="95">Y58</f>
        <v>65-74</v>
      </c>
      <c r="AI58" t="str">
        <f t="shared" ref="AI58" si="96">Z58</f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0.049</v>
      </c>
      <c r="C59" t="str">
        <f t="shared" ref="C59:C60" si="97">IF(_xlfn.T.DIST.2T(ABS(M59/V59),AE59)*6&lt;0.001,"&lt;0.001",IF(_xlfn.T.DIST.2T(ABS(M59/V59),AE59)*6&gt;0.999, "&gt;0.999",FIXED(_xlfn.T.DIST.2T(ABS(M59/V59),AE59)*6,3)))</f>
        <v>0.002</v>
      </c>
      <c r="D59" t="str">
        <f t="shared" ref="D59:D61" si="98">IF(_xlfn.T.DIST.2T(ABS(N59/W59),AF59)*6&lt;0.001,"&lt;0.001",IF(_xlfn.T.DIST.2T(ABS(N59/W59),AF59)*6&gt;0.999, "&gt;0.999",FIXED(_xlfn.T.DIST.2T(ABS(N59/W59),AF59)*6,3)))</f>
        <v>&lt;0.001</v>
      </c>
      <c r="E59" t="str">
        <f t="shared" ref="E59:E62" si="99">IF(_xlfn.T.DIST.2T(ABS(O59/X59),AG59)*6&lt;0.001,"&lt;0.001",IF(_xlfn.T.DIST.2T(ABS(O59/X59),AG59)*6&gt;0.999, "&gt;0.999",FIXED(_xlfn.T.DIST.2T(ABS(O59/X59),AG59)*6,3)))</f>
        <v>&lt;0.001</v>
      </c>
      <c r="F59" t="str">
        <f t="shared" ref="F59:F63" si="100">IF(_xlfn.T.DIST.2T(ABS(P59/Y59),AH59)*6&lt;0.001,"&lt;0.001",IF(_xlfn.T.DIST.2T(ABS(P59/Y59),AH59)*6&gt;0.999, "&gt;0.999",FIXED(_xlfn.T.DIST.2T(ABS(P59/Y59),AH59)*6,3)))</f>
        <v>&lt;0.001</v>
      </c>
      <c r="G59" t="str">
        <f t="shared" ref="G59:G64" si="101">IF(_xlfn.T.DIST.2T(ABS(Q59/Z59),AI59)*6&lt;0.001,"&lt;0.001",IF(_xlfn.T.DIST.2T(ABS(Q59/Z59),AI59)*6&gt;0.999, "&gt;0.999",FIXED(_xlfn.T.DIST.2T(ABS(Q59/Z59),AI59)*6,3)))</f>
        <v>&lt;0.001</v>
      </c>
      <c r="K59" t="str">
        <f>A59</f>
        <v>18-24</v>
      </c>
      <c r="L59">
        <f>$L54-M54</f>
        <v>-9.2889609725538449</v>
      </c>
      <c r="M59">
        <f t="shared" ref="M59:Q59" si="102">$L54-N54</f>
        <v>-15.684820428022554</v>
      </c>
      <c r="N59">
        <f t="shared" si="102"/>
        <v>-24.766853255153634</v>
      </c>
      <c r="O59">
        <f t="shared" si="102"/>
        <v>-41.390808573327561</v>
      </c>
      <c r="P59">
        <f t="shared" si="102"/>
        <v>-63.193778880121386</v>
      </c>
      <c r="Q59">
        <f t="shared" si="102"/>
        <v>-68.935023835008167</v>
      </c>
      <c r="T59" t="str">
        <f>K59</f>
        <v>18-24</v>
      </c>
      <c r="U59">
        <f>SQRT((($AO54-1)*$AD54^2+(AP54-1)*AE54^2)/($AO54+AP54-2))</f>
        <v>3.5055291003018949</v>
      </c>
      <c r="V59">
        <f t="shared" ref="V59" si="103">SQRT((($AO54-1)*$AD54^2+(AQ54-1)*AF54^2)/($AO54+AQ54-2))</f>
        <v>4.2892769101338484</v>
      </c>
      <c r="W59">
        <f t="shared" ref="W59" si="104">SQRT((($AO54-1)*$AD54^2+(AR54-1)*AG54^2)/($AO54+AR54-2))</f>
        <v>4.2677665885636431</v>
      </c>
      <c r="X59">
        <f t="shared" ref="X59" si="105">SQRT((($AO54-1)*$AD54^2+(AS54-1)*AH54^2)/($AO54+AS54-2))</f>
        <v>4.6208561975107427</v>
      </c>
      <c r="Y59">
        <f t="shared" ref="Y59" si="106">SQRT((($AO54-1)*$AD54^2+(AT54-1)*AI54^2)/($AO54+AT54-2))</f>
        <v>2.2309897371169152</v>
      </c>
      <c r="Z59">
        <f t="shared" ref="Z59" si="107">SQRT((($AO54-1)*$AD54^2+(AU54-1)*AJ54^2)/($AO54+AU54-2))</f>
        <v>2.7246990758580916</v>
      </c>
      <c r="AC59" t="str">
        <f>T59</f>
        <v>18-24</v>
      </c>
      <c r="AD59">
        <f>$AO54+AP54-2</f>
        <v>2840</v>
      </c>
      <c r="AE59">
        <f t="shared" ref="AE59" si="108">$AO54+AQ54-2</f>
        <v>3294</v>
      </c>
      <c r="AF59">
        <f t="shared" ref="AF59" si="109">$AO54+AR54-2</f>
        <v>4718</v>
      </c>
      <c r="AG59">
        <f t="shared" ref="AG59" si="110">$AO54+AS54-2</f>
        <v>6921</v>
      </c>
      <c r="AH59">
        <f t="shared" ref="AH59" si="111">$AO54+AT54-2</f>
        <v>6274</v>
      </c>
      <c r="AI59">
        <f t="shared" ref="AI59" si="112">$AO54+AU54-2</f>
        <v>3454</v>
      </c>
    </row>
    <row r="60" spans="1:47" x14ac:dyDescent="0.35">
      <c r="A60" t="str">
        <f t="shared" ref="A60:A64" si="113">A48</f>
        <v>25-34</v>
      </c>
      <c r="C60" t="str">
        <f t="shared" si="97"/>
        <v>&gt;0.999</v>
      </c>
      <c r="D60" t="str">
        <f t="shared" si="98"/>
        <v>0.007</v>
      </c>
      <c r="E60" t="str">
        <f t="shared" si="99"/>
        <v>&lt;0.001</v>
      </c>
      <c r="F60" t="str">
        <f t="shared" si="100"/>
        <v>&lt;0.001</v>
      </c>
      <c r="G60" t="str">
        <f t="shared" si="101"/>
        <v>&lt;0.001</v>
      </c>
      <c r="K60" t="str">
        <f t="shared" ref="K60:K64" si="114">A60</f>
        <v>25-34</v>
      </c>
      <c r="M60">
        <f>$M54-N54</f>
        <v>-6.3958594554687096</v>
      </c>
      <c r="N60">
        <f t="shared" ref="N60:Q60" si="115">$M54-O54</f>
        <v>-15.47789228259979</v>
      </c>
      <c r="O60">
        <f t="shared" si="115"/>
        <v>-32.101847600773716</v>
      </c>
      <c r="P60">
        <f t="shared" si="115"/>
        <v>-53.904817907567541</v>
      </c>
      <c r="Q60">
        <f t="shared" si="115"/>
        <v>-59.646062862454322</v>
      </c>
      <c r="T60" t="str">
        <f t="shared" ref="T60:T64" si="116">K60</f>
        <v>25-34</v>
      </c>
      <c r="V60">
        <f>SQRT((($AP54-1)*$AE54^2+(AQ54-1)*AF54^2)/($AP54+AQ54-2))</f>
        <v>5.0128566837316058</v>
      </c>
      <c r="W60">
        <f t="shared" ref="W60" si="117">SQRT((($AP54-1)*$AE54^2+(AR54-1)*AG54^2)/($AP54+AR54-2))</f>
        <v>4.7465508177148434</v>
      </c>
      <c r="X60">
        <f t="shared" ref="X60" si="118">SQRT((($AP54-1)*$AE54^2+(AS54-1)*AH54^2)/($AP54+AS54-2))</f>
        <v>4.9489137445289799</v>
      </c>
      <c r="Y60">
        <f t="shared" ref="Y60" si="119">SQRT((($AP54-1)*$AE54^2+(AT54-1)*AI54^2)/($AP54+AT54-2))</f>
        <v>2.5372609018392995</v>
      </c>
      <c r="Z60">
        <f t="shared" ref="Z60" si="120">SQRT((($AP54-1)*$AE54^2+(AU54-1)*AJ54^2)/($AP54+AU54-2))</f>
        <v>3.3158714552275805</v>
      </c>
      <c r="AC60" t="str">
        <f t="shared" ref="AC60:AC64" si="121">T60</f>
        <v>25-34</v>
      </c>
      <c r="AE60">
        <f>$AP54+AQ54-2</f>
        <v>2598</v>
      </c>
      <c r="AF60">
        <f t="shared" ref="AF60" si="122">$AP54+AR54-2</f>
        <v>4022</v>
      </c>
      <c r="AG60">
        <f t="shared" ref="AG60" si="123">$AP54+AS54-2</f>
        <v>6225</v>
      </c>
      <c r="AH60">
        <f t="shared" ref="AH60" si="124">$AP54+AT54-2</f>
        <v>5578</v>
      </c>
      <c r="AI60">
        <f t="shared" ref="AI60" si="125">$AP54+AU54-2</f>
        <v>2758</v>
      </c>
    </row>
    <row r="61" spans="1:47" x14ac:dyDescent="0.35">
      <c r="A61" t="str">
        <f t="shared" si="113"/>
        <v>35-44</v>
      </c>
      <c r="D61" t="str">
        <f t="shared" si="98"/>
        <v>0.449</v>
      </c>
      <c r="E61" t="str">
        <f t="shared" si="99"/>
        <v>&lt;0.001</v>
      </c>
      <c r="F61" t="str">
        <f t="shared" si="100"/>
        <v>&lt;0.001</v>
      </c>
      <c r="G61" t="str">
        <f t="shared" si="101"/>
        <v>&lt;0.001</v>
      </c>
      <c r="K61" t="str">
        <f t="shared" si="114"/>
        <v>35-44</v>
      </c>
      <c r="N61">
        <f>$N54-O54</f>
        <v>-9.08203282713108</v>
      </c>
      <c r="O61">
        <f t="shared" ref="O61:Q61" si="126">$N54-P54</f>
        <v>-25.705988145305007</v>
      </c>
      <c r="P61">
        <f t="shared" si="126"/>
        <v>-47.508958452098831</v>
      </c>
      <c r="Q61">
        <f t="shared" si="126"/>
        <v>-53.250203406985612</v>
      </c>
      <c r="T61" t="str">
        <f t="shared" si="116"/>
        <v>35-44</v>
      </c>
      <c r="W61">
        <f>SQRT((($AQ54-1)*$AF54^2+(AR54-1)*AG54^2)/($AQ54+AR54-2))</f>
        <v>5.0977333467338459</v>
      </c>
      <c r="X61">
        <f t="shared" ref="X61" si="127">SQRT((($AQ54-1)*$AF54^2+(AS54-1)*AH54^2)/($AQ54+AS54-2))</f>
        <v>5.1648058681628024</v>
      </c>
      <c r="Y61">
        <f t="shared" ref="Y61" si="128">SQRT((($AQ54-1)*$AF54^2+(AT54-1)*AI54^2)/($AQ54+AT54-2))</f>
        <v>3.1959678143795776</v>
      </c>
      <c r="Z61">
        <f t="shared" ref="Z61" si="129">SQRT((($AQ54-1)*$AF54^2+(AU54-1)*AJ54^2)/($AQ54+AU54-2))</f>
        <v>4.1764806219735728</v>
      </c>
      <c r="AC61" t="str">
        <f t="shared" si="121"/>
        <v>35-44</v>
      </c>
      <c r="AF61">
        <f>$AQ54+AR54-2</f>
        <v>4476</v>
      </c>
      <c r="AG61">
        <f t="shared" ref="AG61" si="130">$AQ54+AS54-2</f>
        <v>6679</v>
      </c>
      <c r="AH61">
        <f t="shared" ref="AH61" si="131">$AQ54+AT54-2</f>
        <v>6032</v>
      </c>
      <c r="AI61">
        <f t="shared" ref="AI61" si="132">$AQ54+AU54-2</f>
        <v>3212</v>
      </c>
    </row>
    <row r="62" spans="1:47" x14ac:dyDescent="0.35">
      <c r="A62" t="str">
        <f t="shared" si="113"/>
        <v>45-54</v>
      </c>
      <c r="E62" t="str">
        <f t="shared" si="99"/>
        <v>0.005</v>
      </c>
      <c r="F62" t="str">
        <f t="shared" si="100"/>
        <v>&lt;0.001</v>
      </c>
      <c r="G62" t="str">
        <f t="shared" si="101"/>
        <v>&lt;0.001</v>
      </c>
      <c r="K62" t="str">
        <f t="shared" si="114"/>
        <v>45-54</v>
      </c>
      <c r="O62">
        <f>$O54-P54</f>
        <v>-16.623955318173927</v>
      </c>
      <c r="P62">
        <f t="shared" ref="P62:Q62" si="133">$O54-Q54</f>
        <v>-38.426925624967751</v>
      </c>
      <c r="Q62">
        <f t="shared" si="133"/>
        <v>-44.168170579854532</v>
      </c>
      <c r="T62" t="str">
        <f t="shared" si="116"/>
        <v>45-54</v>
      </c>
      <c r="X62">
        <f>SQRT((($AR54-1)*$AG54^2+(AS54-1)*AH54^2)/($AR54+AS54-2))</f>
        <v>5.0113283866397005</v>
      </c>
      <c r="Y62">
        <f t="shared" ref="Y62" si="134">SQRT((($AR54-1)*$AG54^2+(AT54-1)*AI54^2)/($AR54+AT54-2))</f>
        <v>3.4147791504900087</v>
      </c>
      <c r="Z62">
        <f t="shared" ref="Z62" si="135">SQRT((($AR54-1)*$AG54^2+(AU54-1)*AJ54^2)/($AR54+AU54-2))</f>
        <v>4.1891502925372812</v>
      </c>
      <c r="AC62" t="str">
        <f t="shared" si="121"/>
        <v>45-54</v>
      </c>
      <c r="AG62">
        <f>$AR54+AS54-2</f>
        <v>8103</v>
      </c>
      <c r="AH62">
        <f t="shared" ref="AH62" si="136">$AR54+AT54-2</f>
        <v>7456</v>
      </c>
      <c r="AI62">
        <f t="shared" ref="AI62" si="137">$AR54+AU54-2</f>
        <v>4636</v>
      </c>
    </row>
    <row r="63" spans="1:47" x14ac:dyDescent="0.35">
      <c r="A63" t="str">
        <f t="shared" si="113"/>
        <v>55-64</v>
      </c>
      <c r="F63" t="str">
        <f t="shared" si="100"/>
        <v>&lt;0.001</v>
      </c>
      <c r="G63" t="str">
        <f t="shared" si="101"/>
        <v>&lt;0.001</v>
      </c>
      <c r="K63" t="str">
        <f t="shared" si="114"/>
        <v>55-64</v>
      </c>
      <c r="P63">
        <f>$P54-Q54</f>
        <v>-21.802970306793824</v>
      </c>
      <c r="Q63">
        <f>$P54-R54</f>
        <v>-27.544215261680606</v>
      </c>
      <c r="T63" t="str">
        <f t="shared" si="116"/>
        <v>55-64</v>
      </c>
      <c r="Y63">
        <f>SQRT((($AS54-1)*$AH54^2+(AT54-1)*AI54^2)/($AS54+AT54-2))</f>
        <v>3.9248135753980318</v>
      </c>
      <c r="Z63">
        <f>SQRT((($AS54-1)*$AH54^2+(AU54-1)*AJ54^2)/($AS54+AU54-2))</f>
        <v>4.5759430838952708</v>
      </c>
      <c r="AC63" t="str">
        <f t="shared" si="121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113"/>
        <v>65-74</v>
      </c>
      <c r="G64" t="str">
        <f t="shared" si="101"/>
        <v>0.034</v>
      </c>
      <c r="K64" t="str">
        <f t="shared" si="114"/>
        <v>65-74</v>
      </c>
      <c r="Q64">
        <f>Q54-R54</f>
        <v>-5.7412449548867812</v>
      </c>
      <c r="T64" t="str">
        <f t="shared" si="116"/>
        <v>65-74</v>
      </c>
      <c r="Z64">
        <f>SQRT((($AT54-1)*$AI54^2+(AU54-1)*AJ54^2)/($AT54+AU54-2))</f>
        <v>2.0746676342543497</v>
      </c>
      <c r="AC64" t="str">
        <f t="shared" si="121"/>
        <v>65-74</v>
      </c>
      <c r="AI64">
        <f>$AT54+AU54-2</f>
        <v>6192</v>
      </c>
    </row>
    <row r="66" spans="1:47" x14ac:dyDescent="0.35">
      <c r="K66" t="str">
        <f t="shared" ref="K66:AA66" si="138">K6</f>
        <v>Latin America and the Caribbean</v>
      </c>
      <c r="L66">
        <f t="shared" si="138"/>
        <v>33.968347079280953</v>
      </c>
      <c r="M66">
        <f t="shared" si="138"/>
        <v>51.125016354816452</v>
      </c>
      <c r="N66">
        <f t="shared" si="138"/>
        <v>72.392439784467925</v>
      </c>
      <c r="O66">
        <f t="shared" si="138"/>
        <v>91.379237830205724</v>
      </c>
      <c r="P66">
        <f t="shared" si="138"/>
        <v>108.14100049537521</v>
      </c>
      <c r="Q66">
        <f t="shared" si="138"/>
        <v>113.95322727938375</v>
      </c>
      <c r="R66">
        <f t="shared" si="138"/>
        <v>109.87770462549348</v>
      </c>
      <c r="S66">
        <f t="shared" si="138"/>
        <v>0</v>
      </c>
      <c r="T66" t="str">
        <f t="shared" si="138"/>
        <v>Latin America and the Caribbean</v>
      </c>
      <c r="U66">
        <f t="shared" si="138"/>
        <v>7.3458862117586747</v>
      </c>
      <c r="V66">
        <f t="shared" si="138"/>
        <v>9.3553655078258995</v>
      </c>
      <c r="W66">
        <f t="shared" si="138"/>
        <v>11.068668005834528</v>
      </c>
      <c r="X66">
        <f t="shared" si="138"/>
        <v>14.010120449837691</v>
      </c>
      <c r="Y66">
        <f t="shared" si="138"/>
        <v>11.022596930186015</v>
      </c>
      <c r="Z66">
        <f t="shared" si="138"/>
        <v>8.481211266766314</v>
      </c>
      <c r="AA66">
        <f t="shared" si="138"/>
        <v>6.0597296591728167</v>
      </c>
      <c r="AC66" t="str">
        <f t="shared" ref="AC66:AK66" si="139">AC6</f>
        <v>Latin America and the Caribbean</v>
      </c>
      <c r="AD66">
        <f t="shared" si="139"/>
        <v>1.6030037910436443</v>
      </c>
      <c r="AE66">
        <f t="shared" si="139"/>
        <v>2.0415081235043413</v>
      </c>
      <c r="AF66">
        <f t="shared" si="139"/>
        <v>2.4153813799558397</v>
      </c>
      <c r="AG66">
        <f t="shared" si="139"/>
        <v>3.0572589265157135</v>
      </c>
      <c r="AH66">
        <f t="shared" si="139"/>
        <v>2.4053278470269186</v>
      </c>
      <c r="AI66">
        <f t="shared" si="139"/>
        <v>1.8507520292794735</v>
      </c>
      <c r="AJ66">
        <f t="shared" si="139"/>
        <v>1.3223414216251612</v>
      </c>
      <c r="AK66">
        <f t="shared" si="139"/>
        <v>21</v>
      </c>
      <c r="AN66" t="str">
        <f t="shared" ref="AN66:AU66" si="140">AN6</f>
        <v>Latin America and the Caribbean</v>
      </c>
      <c r="AO66">
        <f t="shared" si="140"/>
        <v>8446</v>
      </c>
      <c r="AP66">
        <f t="shared" si="140"/>
        <v>6719</v>
      </c>
      <c r="AQ66">
        <f t="shared" si="140"/>
        <v>8741</v>
      </c>
      <c r="AR66">
        <f t="shared" si="140"/>
        <v>10853</v>
      </c>
      <c r="AS66">
        <f t="shared" si="140"/>
        <v>13828</v>
      </c>
      <c r="AT66">
        <f t="shared" si="140"/>
        <v>8056</v>
      </c>
      <c r="AU66">
        <f t="shared" si="140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141">C58</f>
        <v>35-44</v>
      </c>
      <c r="D70" t="str">
        <f t="shared" si="141"/>
        <v>45-54</v>
      </c>
      <c r="E70" t="str">
        <f t="shared" si="141"/>
        <v>55-64</v>
      </c>
      <c r="F70" t="str">
        <f t="shared" si="141"/>
        <v>65-74</v>
      </c>
      <c r="G70" t="str">
        <f t="shared" si="141"/>
        <v>75+</v>
      </c>
      <c r="L70" t="str">
        <f>B70</f>
        <v>25-34</v>
      </c>
      <c r="M70" t="str">
        <f t="shared" ref="M70" si="142">C70</f>
        <v>35-44</v>
      </c>
      <c r="N70" t="str">
        <f t="shared" ref="N70" si="143">D70</f>
        <v>45-54</v>
      </c>
      <c r="O70" t="str">
        <f t="shared" ref="O70" si="144">E70</f>
        <v>55-64</v>
      </c>
      <c r="P70" t="str">
        <f t="shared" ref="P70" si="145">F70</f>
        <v>65-74</v>
      </c>
      <c r="Q70" t="str">
        <f t="shared" ref="Q70" si="146">G70</f>
        <v>75+</v>
      </c>
      <c r="U70" t="str">
        <f>L70</f>
        <v>25-34</v>
      </c>
      <c r="V70" t="str">
        <f t="shared" ref="V70" si="147">M70</f>
        <v>35-44</v>
      </c>
      <c r="W70" t="str">
        <f t="shared" ref="W70" si="148">N70</f>
        <v>45-54</v>
      </c>
      <c r="X70" t="str">
        <f t="shared" ref="X70" si="149">O70</f>
        <v>55-64</v>
      </c>
      <c r="Y70" t="str">
        <f t="shared" ref="Y70" si="150">P70</f>
        <v>65-74</v>
      </c>
      <c r="Z70" t="str">
        <f t="shared" ref="Z70" si="151">Q70</f>
        <v>75+</v>
      </c>
      <c r="AD70" t="str">
        <f>U70</f>
        <v>25-34</v>
      </c>
      <c r="AE70" t="str">
        <f t="shared" ref="AE70" si="152">V70</f>
        <v>35-44</v>
      </c>
      <c r="AF70" t="str">
        <f t="shared" ref="AF70" si="153">W70</f>
        <v>45-54</v>
      </c>
      <c r="AG70" t="str">
        <f>X70</f>
        <v>55-64</v>
      </c>
      <c r="AH70" t="str">
        <f t="shared" ref="AH70" si="154">Y70</f>
        <v>65-74</v>
      </c>
      <c r="AI70" t="str">
        <f t="shared" ref="AI70" si="155">Z70</f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C72" si="156">IF(_xlfn.T.DIST.2T(ABS(M71/V71),AE71)*6&lt;0.001,"&lt;0.001",IF(_xlfn.T.DIST.2T(ABS(M71/V71),AE71)*6&gt;0.999, "&gt;0.999",FIXED(_xlfn.T.DIST.2T(ABS(M71/V71),AE71)*6,3)))</f>
        <v>&lt;0.001</v>
      </c>
      <c r="D71" t="str">
        <f t="shared" ref="D71:D73" si="157">IF(_xlfn.T.DIST.2T(ABS(N71/W71),AF71)*6&lt;0.001,"&lt;0.001",IF(_xlfn.T.DIST.2T(ABS(N71/W71),AF71)*6&gt;0.999, "&gt;0.999",FIXED(_xlfn.T.DIST.2T(ABS(N71/W71),AF71)*6,3)))</f>
        <v>&lt;0.001</v>
      </c>
      <c r="E71" t="str">
        <f t="shared" ref="E71:E74" si="158">IF(_xlfn.T.DIST.2T(ABS(O71/X71),AG71)*6&lt;0.001,"&lt;0.001",IF(_xlfn.T.DIST.2T(ABS(O71/X71),AG71)*6&gt;0.999, "&gt;0.999",FIXED(_xlfn.T.DIST.2T(ABS(O71/X71),AG71)*6,3)))</f>
        <v>&lt;0.001</v>
      </c>
      <c r="F71" t="str">
        <f t="shared" ref="F71:F75" si="159">IF(_xlfn.T.DIST.2T(ABS(P71/Y71),AH71)*6&lt;0.001,"&lt;0.001",IF(_xlfn.T.DIST.2T(ABS(P71/Y71),AH71)*6&gt;0.999, "&gt;0.999",FIXED(_xlfn.T.DIST.2T(ABS(P71/Y71),AH71)*6,3)))</f>
        <v>&lt;0.001</v>
      </c>
      <c r="G71" t="str">
        <f t="shared" ref="G71:G76" si="160">IF(_xlfn.T.DIST.2T(ABS(Q71/Z71),AI71)*6&lt;0.001,"&lt;0.001",IF(_xlfn.T.DIST.2T(ABS(Q71/Z71),AI71)*6&gt;0.999, "&gt;0.999",FIXED(_xlfn.T.DIST.2T(ABS(Q71/Z71),AI71)*6,3)))</f>
        <v>&lt;0.001</v>
      </c>
      <c r="K71" t="str">
        <f>A71</f>
        <v>18-24</v>
      </c>
      <c r="L71">
        <f>$L66-M66</f>
        <v>-17.156669275535499</v>
      </c>
      <c r="M71">
        <f t="shared" ref="M71:Q71" si="161">$L66-N66</f>
        <v>-38.424092705186972</v>
      </c>
      <c r="N71">
        <f t="shared" si="161"/>
        <v>-57.410890750924771</v>
      </c>
      <c r="O71">
        <f t="shared" si="161"/>
        <v>-74.172653416094249</v>
      </c>
      <c r="P71">
        <f t="shared" si="161"/>
        <v>-79.984880200102793</v>
      </c>
      <c r="Q71">
        <f t="shared" si="161"/>
        <v>-75.909357546212533</v>
      </c>
      <c r="T71" t="str">
        <f>K71</f>
        <v>18-24</v>
      </c>
      <c r="U71">
        <f>SQRT((($AO66-1)*$AD66^2+(AP66-1)*AE66^2)/($AO66+AP66-2))</f>
        <v>1.8104358597198678</v>
      </c>
      <c r="V71">
        <f t="shared" ref="V71" si="162">SQRT((($AO66-1)*$AD66^2+(AQ66-1)*AF66^2)/($AO66+AQ66-2))</f>
        <v>2.0566631081378377</v>
      </c>
      <c r="W71">
        <f t="shared" ref="W71" si="163">SQRT((($AO66-1)*$AD66^2+(AR66-1)*AG66^2)/($AO66+AR66-2))</f>
        <v>2.526044807974543</v>
      </c>
      <c r="X71">
        <f t="shared" ref="X71" si="164">SQRT((($AO66-1)*$AD66^2+(AS66-1)*AH66^2)/($AO66+AS66-2))</f>
        <v>2.1368622827744836</v>
      </c>
      <c r="Y71">
        <f t="shared" ref="Y71" si="165">SQRT((($AO66-1)*$AD66^2+(AT66-1)*AI66^2)/($AO66+AT66-2))</f>
        <v>1.7283922430537337</v>
      </c>
      <c r="Z71">
        <f t="shared" ref="Z71" si="166">SQRT((($AO66-1)*$AD66^2+(AU66-1)*AJ66^2)/($AO66+AU66-2))</f>
        <v>1.5580190046739941</v>
      </c>
      <c r="AC71" t="str">
        <f>T71</f>
        <v>18-24</v>
      </c>
      <c r="AD71">
        <f>$AO66+AP66-2</f>
        <v>15163</v>
      </c>
      <c r="AE71">
        <f t="shared" ref="AE71" si="167">$AO66+AQ66-2</f>
        <v>17185</v>
      </c>
      <c r="AF71">
        <f t="shared" ref="AF71" si="168">$AO66+AR66-2</f>
        <v>19297</v>
      </c>
      <c r="AG71">
        <f t="shared" ref="AG71" si="169">$AO66+AS66-2</f>
        <v>22272</v>
      </c>
      <c r="AH71">
        <f t="shared" ref="AH71" si="170">$AO66+AT66-2</f>
        <v>16500</v>
      </c>
      <c r="AI71">
        <f t="shared" ref="AI71" si="171">$AO66+AU66-2</f>
        <v>10214</v>
      </c>
    </row>
    <row r="72" spans="1:47" x14ac:dyDescent="0.35">
      <c r="A72" t="str">
        <f t="shared" ref="A72:A76" si="172">A60</f>
        <v>25-34</v>
      </c>
      <c r="C72" t="str">
        <f t="shared" si="156"/>
        <v>&lt;0.001</v>
      </c>
      <c r="D72" t="str">
        <f t="shared" si="157"/>
        <v>&lt;0.001</v>
      </c>
      <c r="E72" t="str">
        <f t="shared" si="158"/>
        <v>&lt;0.001</v>
      </c>
      <c r="F72" t="str">
        <f t="shared" si="159"/>
        <v>&lt;0.001</v>
      </c>
      <c r="G72" t="str">
        <f t="shared" si="160"/>
        <v>&lt;0.001</v>
      </c>
      <c r="K72" t="str">
        <f t="shared" ref="K72:K76" si="173">A72</f>
        <v>25-34</v>
      </c>
      <c r="M72">
        <f>$M66-N66</f>
        <v>-21.267423429651473</v>
      </c>
      <c r="N72">
        <f t="shared" ref="N72:Q72" si="174">$M66-O66</f>
        <v>-40.254221475389272</v>
      </c>
      <c r="O72">
        <f t="shared" si="174"/>
        <v>-57.015984140558757</v>
      </c>
      <c r="P72">
        <f t="shared" si="174"/>
        <v>-62.828210924567301</v>
      </c>
      <c r="Q72">
        <f t="shared" si="174"/>
        <v>-58.752688270677027</v>
      </c>
      <c r="T72" t="str">
        <f t="shared" ref="T72:T76" si="175">K72</f>
        <v>25-34</v>
      </c>
      <c r="V72">
        <f>SQRT((($AP66-1)*$AE66^2+(AQ66-1)*AF66^2)/($AP66+AQ66-2))</f>
        <v>2.2605072772629886</v>
      </c>
      <c r="W72">
        <f t="shared" ref="W72" si="176">SQRT((($AP66-1)*$AE66^2+(AR66-1)*AG66^2)/($AP66+AR66-2))</f>
        <v>2.7141443561297196</v>
      </c>
      <c r="X72">
        <f t="shared" ref="X72" si="177">SQRT((($AP66-1)*$AE66^2+(AS66-1)*AH66^2)/($AP66+AS66-2))</f>
        <v>2.2927239548348077</v>
      </c>
      <c r="Y72">
        <f t="shared" ref="Y72" si="178">SQRT((($AP66-1)*$AE66^2+(AT66-1)*AI66^2)/($AP66+AT66-2))</f>
        <v>1.9398250641215387</v>
      </c>
      <c r="Z72">
        <f t="shared" ref="Z72" si="179">SQRT((($AP66-1)*$AE66^2+(AU66-1)*AJ66^2)/($AP66+AU66-2))</f>
        <v>1.9140304464738678</v>
      </c>
      <c r="AC72" t="str">
        <f t="shared" ref="AC72:AC76" si="180">T72</f>
        <v>25-34</v>
      </c>
      <c r="AE72">
        <f>$AP66+AQ66-2</f>
        <v>15458</v>
      </c>
      <c r="AF72">
        <f t="shared" ref="AF72" si="181">$AP66+AR66-2</f>
        <v>17570</v>
      </c>
      <c r="AG72">
        <f t="shared" ref="AG72" si="182">$AP66+AS66-2</f>
        <v>20545</v>
      </c>
      <c r="AH72">
        <f t="shared" ref="AH72" si="183">$AP66+AT66-2</f>
        <v>14773</v>
      </c>
      <c r="AI72">
        <f t="shared" ref="AI72" si="184">$AP66+AU66-2</f>
        <v>8487</v>
      </c>
    </row>
    <row r="73" spans="1:47" x14ac:dyDescent="0.35">
      <c r="A73" t="str">
        <f t="shared" si="172"/>
        <v>35-44</v>
      </c>
      <c r="D73" t="str">
        <f t="shared" si="157"/>
        <v>&lt;0.001</v>
      </c>
      <c r="E73" t="str">
        <f t="shared" si="158"/>
        <v>&lt;0.001</v>
      </c>
      <c r="F73" t="str">
        <f t="shared" si="159"/>
        <v>&lt;0.001</v>
      </c>
      <c r="G73" t="str">
        <f t="shared" si="160"/>
        <v>&lt;0.001</v>
      </c>
      <c r="K73" t="str">
        <f t="shared" si="173"/>
        <v>35-44</v>
      </c>
      <c r="N73">
        <f>$N66-O66</f>
        <v>-18.9867980457378</v>
      </c>
      <c r="O73">
        <f t="shared" ref="O73:Q73" si="185">$N66-P66</f>
        <v>-35.748560710907284</v>
      </c>
      <c r="P73">
        <f t="shared" si="185"/>
        <v>-41.560787494915829</v>
      </c>
      <c r="Q73">
        <f t="shared" si="185"/>
        <v>-37.485264841025554</v>
      </c>
      <c r="T73" t="str">
        <f t="shared" si="175"/>
        <v>35-44</v>
      </c>
      <c r="W73">
        <f>SQRT((($AQ66-1)*$AF66^2+(AR66-1)*AG66^2)/($AQ66+AR66-2))</f>
        <v>2.7892267977506306</v>
      </c>
      <c r="X73">
        <f t="shared" ref="X73" si="186">SQRT((($AQ66-1)*$AF66^2+(AS66-1)*AH66^2)/($AQ66+AS66-2))</f>
        <v>2.4092264692545164</v>
      </c>
      <c r="Y73">
        <f t="shared" ref="Y73" si="187">SQRT((($AQ66-1)*$AF66^2+(AT66-1)*AI66^2)/($AQ66+AT66-2))</f>
        <v>2.1630527998113478</v>
      </c>
      <c r="Z73">
        <f t="shared" ref="Z73" si="188">SQRT((($AQ66-1)*$AF66^2+(AU66-1)*AJ66^2)/($AQ66+AU66-2))</f>
        <v>2.2685569228473845</v>
      </c>
      <c r="AC73" t="str">
        <f t="shared" si="180"/>
        <v>35-44</v>
      </c>
      <c r="AF73">
        <f>$AQ66+AR66-2</f>
        <v>19592</v>
      </c>
      <c r="AG73">
        <f t="shared" ref="AG73" si="189">$AQ66+AS66-2</f>
        <v>22567</v>
      </c>
      <c r="AH73">
        <f t="shared" ref="AH73" si="190">$AQ66+AT66-2</f>
        <v>16795</v>
      </c>
      <c r="AI73">
        <f t="shared" ref="AI73" si="191">$AQ66+AU66-2</f>
        <v>10509</v>
      </c>
    </row>
    <row r="74" spans="1:47" x14ac:dyDescent="0.35">
      <c r="A74" t="str">
        <f t="shared" si="172"/>
        <v>45-54</v>
      </c>
      <c r="E74" t="str">
        <f t="shared" si="158"/>
        <v>&lt;0.001</v>
      </c>
      <c r="F74" t="str">
        <f t="shared" si="159"/>
        <v>&lt;0.001</v>
      </c>
      <c r="G74" t="str">
        <f t="shared" si="160"/>
        <v>&lt;0.001</v>
      </c>
      <c r="K74" t="str">
        <f t="shared" si="173"/>
        <v>45-54</v>
      </c>
      <c r="O74">
        <f>$O66-P66</f>
        <v>-16.761762665169485</v>
      </c>
      <c r="P74">
        <f t="shared" ref="P74:Q74" si="192">$O66-Q66</f>
        <v>-22.573989449178029</v>
      </c>
      <c r="Q74">
        <f t="shared" si="192"/>
        <v>-18.498466795287754</v>
      </c>
      <c r="T74" t="str">
        <f t="shared" si="175"/>
        <v>45-54</v>
      </c>
      <c r="X74">
        <f>SQRT((($AR66-1)*$AG66^2+(AS66-1)*AH66^2)/($AR66+AS66-2))</f>
        <v>2.711377474715337</v>
      </c>
      <c r="Y74">
        <f t="shared" ref="Y74" si="193">SQRT((($AR66-1)*$AG66^2+(AT66-1)*AI66^2)/($AR66+AT66-2))</f>
        <v>2.6122899315396104</v>
      </c>
      <c r="Z74">
        <f t="shared" ref="Z74" si="194">SQRT((($AR66-1)*$AG66^2+(AU66-1)*AJ66^2)/($AR66+AU66-2))</f>
        <v>2.8778182039096896</v>
      </c>
      <c r="AC74" t="str">
        <f t="shared" si="180"/>
        <v>45-54</v>
      </c>
      <c r="AG74">
        <f>$AR66+AS66-2</f>
        <v>24679</v>
      </c>
      <c r="AH74">
        <f t="shared" ref="AH74" si="195">$AR66+AT66-2</f>
        <v>18907</v>
      </c>
      <c r="AI74">
        <f t="shared" ref="AI74" si="196">$AR66+AU66-2</f>
        <v>12621</v>
      </c>
    </row>
    <row r="75" spans="1:47" x14ac:dyDescent="0.35">
      <c r="A75" t="str">
        <f t="shared" si="172"/>
        <v>55-64</v>
      </c>
      <c r="F75" t="str">
        <f t="shared" si="159"/>
        <v>0.053</v>
      </c>
      <c r="G75" t="str">
        <f t="shared" si="160"/>
        <v>&gt;0.999</v>
      </c>
      <c r="K75" t="str">
        <f t="shared" si="173"/>
        <v>55-64</v>
      </c>
      <c r="P75">
        <f>$P66-Q66</f>
        <v>-5.8122267840085442</v>
      </c>
      <c r="Q75">
        <f>$P66-R66</f>
        <v>-1.7367041301182695</v>
      </c>
      <c r="T75" t="str">
        <f t="shared" si="175"/>
        <v>55-64</v>
      </c>
      <c r="Y75">
        <f>SQRT((($AS66-1)*$AH66^2+(AT66-1)*AI66^2)/($AS66+AT66-2))</f>
        <v>2.2173730406054535</v>
      </c>
      <c r="Z75">
        <f>SQRT((($AS66-1)*$AH66^2+(AU66-1)*AJ66^2)/($AS66+AU66-2))</f>
        <v>2.3081805531715518</v>
      </c>
      <c r="AC75" t="str">
        <f t="shared" si="180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172"/>
        <v>65-74</v>
      </c>
      <c r="G76" t="str">
        <f t="shared" si="160"/>
        <v>0.127</v>
      </c>
      <c r="K76" t="str">
        <f t="shared" si="173"/>
        <v>65-74</v>
      </c>
      <c r="Q76">
        <f>Q66-R66</f>
        <v>4.0755226538902747</v>
      </c>
      <c r="T76" t="str">
        <f t="shared" si="175"/>
        <v>65-74</v>
      </c>
      <c r="Z76">
        <f>SQRT((($AT66-1)*$AI66^2+(AU66-1)*AJ66^2)/($AT66+AU66-2))</f>
        <v>1.7673035090162461</v>
      </c>
      <c r="AC76" t="str">
        <f t="shared" si="180"/>
        <v>65-74</v>
      </c>
      <c r="AI76">
        <f>$AT66+AU66-2</f>
        <v>9824</v>
      </c>
    </row>
    <row r="78" spans="1:47" x14ac:dyDescent="0.35">
      <c r="K78" t="str">
        <f t="shared" ref="K78:AA78" si="197">K7</f>
        <v>Northern Africa and Western Asia</v>
      </c>
      <c r="L78">
        <f t="shared" si="197"/>
        <v>40.722954742945788</v>
      </c>
      <c r="M78">
        <f t="shared" si="197"/>
        <v>56.466051606194377</v>
      </c>
      <c r="N78">
        <f t="shared" si="197"/>
        <v>72.547552671610987</v>
      </c>
      <c r="O78">
        <f t="shared" si="197"/>
        <v>87.234513637635516</v>
      </c>
      <c r="P78">
        <f t="shared" si="197"/>
        <v>96.759677544991931</v>
      </c>
      <c r="Q78">
        <f t="shared" si="197"/>
        <v>100.07733120555071</v>
      </c>
      <c r="R78">
        <f t="shared" si="197"/>
        <v>97.05423262689358</v>
      </c>
      <c r="S78">
        <f t="shared" si="197"/>
        <v>0</v>
      </c>
      <c r="T78" t="str">
        <f t="shared" si="197"/>
        <v>Northern Africa and Western Asia</v>
      </c>
      <c r="U78">
        <f t="shared" si="197"/>
        <v>5.5813781629083277</v>
      </c>
      <c r="V78">
        <f t="shared" si="197"/>
        <v>7.3247570940387856</v>
      </c>
      <c r="W78">
        <f t="shared" si="197"/>
        <v>4.84125820589556</v>
      </c>
      <c r="X78">
        <f t="shared" si="197"/>
        <v>7.1456277812375513</v>
      </c>
      <c r="Y78">
        <f t="shared" si="197"/>
        <v>5.722039557198074</v>
      </c>
      <c r="Z78">
        <f t="shared" si="197"/>
        <v>7.6527349429346323</v>
      </c>
      <c r="AA78">
        <f t="shared" si="197"/>
        <v>12.431641394077399</v>
      </c>
      <c r="AC78" t="str">
        <f t="shared" ref="AC78:AK78" si="198">AC7</f>
        <v>Northern Africa and Western Asia</v>
      </c>
      <c r="AD78">
        <f t="shared" si="198"/>
        <v>1.6828488344954582</v>
      </c>
      <c r="AE78">
        <f t="shared" si="198"/>
        <v>2.2084973601291469</v>
      </c>
      <c r="AF78">
        <f t="shared" si="198"/>
        <v>1.4596942711077019</v>
      </c>
      <c r="AG78">
        <f t="shared" si="198"/>
        <v>2.154487840173156</v>
      </c>
      <c r="AH78">
        <f t="shared" si="198"/>
        <v>1.7252598406179425</v>
      </c>
      <c r="AI78">
        <f t="shared" si="198"/>
        <v>2.3073864023414563</v>
      </c>
      <c r="AJ78">
        <f t="shared" si="198"/>
        <v>3.7482809120368605</v>
      </c>
      <c r="AK78">
        <f t="shared" si="198"/>
        <v>11</v>
      </c>
      <c r="AN78" t="str">
        <f t="shared" ref="AN78:AU78" si="199">AN7</f>
        <v>Northern Africa and Western Asia</v>
      </c>
      <c r="AO78">
        <f t="shared" si="199"/>
        <v>5627</v>
      </c>
      <c r="AP78">
        <f t="shared" si="199"/>
        <v>8027</v>
      </c>
      <c r="AQ78">
        <f t="shared" si="199"/>
        <v>12209</v>
      </c>
      <c r="AR78">
        <f t="shared" si="199"/>
        <v>10629</v>
      </c>
      <c r="AS78">
        <f t="shared" si="199"/>
        <v>7949</v>
      </c>
      <c r="AT78">
        <f t="shared" si="199"/>
        <v>3540</v>
      </c>
      <c r="AU78">
        <f t="shared" si="1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200">C70</f>
        <v>35-44</v>
      </c>
      <c r="D82" t="str">
        <f t="shared" si="200"/>
        <v>45-54</v>
      </c>
      <c r="E82" t="str">
        <f t="shared" si="200"/>
        <v>55-64</v>
      </c>
      <c r="F82" t="str">
        <f t="shared" si="200"/>
        <v>65-74</v>
      </c>
      <c r="G82" t="str">
        <f t="shared" si="200"/>
        <v>75+</v>
      </c>
      <c r="L82" t="str">
        <f>B82</f>
        <v>25-34</v>
      </c>
      <c r="M82" t="str">
        <f t="shared" ref="M82" si="201">C82</f>
        <v>35-44</v>
      </c>
      <c r="N82" t="str">
        <f t="shared" ref="N82" si="202">D82</f>
        <v>45-54</v>
      </c>
      <c r="O82" t="str">
        <f t="shared" ref="O82" si="203">E82</f>
        <v>55-64</v>
      </c>
      <c r="P82" t="str">
        <f t="shared" ref="P82" si="204">F82</f>
        <v>65-74</v>
      </c>
      <c r="Q82" t="str">
        <f t="shared" ref="Q82" si="205">G82</f>
        <v>75+</v>
      </c>
      <c r="U82" t="str">
        <f>L82</f>
        <v>25-34</v>
      </c>
      <c r="V82" t="str">
        <f t="shared" ref="V82" si="206">M82</f>
        <v>35-44</v>
      </c>
      <c r="W82" t="str">
        <f t="shared" ref="W82" si="207">N82</f>
        <v>45-54</v>
      </c>
      <c r="X82" t="str">
        <f t="shared" ref="X82" si="208">O82</f>
        <v>55-64</v>
      </c>
      <c r="Y82" t="str">
        <f t="shared" ref="Y82" si="209">P82</f>
        <v>65-74</v>
      </c>
      <c r="Z82" t="str">
        <f t="shared" ref="Z82" si="210">Q82</f>
        <v>75+</v>
      </c>
      <c r="AD82" t="str">
        <f>U82</f>
        <v>25-34</v>
      </c>
      <c r="AE82" t="str">
        <f t="shared" ref="AE82" si="211">V82</f>
        <v>35-44</v>
      </c>
      <c r="AF82" t="str">
        <f t="shared" ref="AF82" si="212">W82</f>
        <v>45-54</v>
      </c>
      <c r="AG82" t="str">
        <f>X82</f>
        <v>55-64</v>
      </c>
      <c r="AH82" t="str">
        <f t="shared" ref="AH82" si="213">Y82</f>
        <v>65-74</v>
      </c>
      <c r="AI82" t="str">
        <f t="shared" ref="AI82" si="214">Z82</f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C84" si="215">IF(_xlfn.T.DIST.2T(ABS(M83/V83),AE83)*6&lt;0.001,"&lt;0.001",IF(_xlfn.T.DIST.2T(ABS(M83/V83),AE83)*6&gt;0.999, "&gt;0.999",FIXED(_xlfn.T.DIST.2T(ABS(M83/V83),AE83)*6,3)))</f>
        <v>&lt;0.001</v>
      </c>
      <c r="D83" t="str">
        <f t="shared" ref="D83:D85" si="216">IF(_xlfn.T.DIST.2T(ABS(N83/W83),AF83)*6&lt;0.001,"&lt;0.001",IF(_xlfn.T.DIST.2T(ABS(N83/W83),AF83)*6&gt;0.999, "&gt;0.999",FIXED(_xlfn.T.DIST.2T(ABS(N83/W83),AF83)*6,3)))</f>
        <v>&lt;0.001</v>
      </c>
      <c r="E83" t="str">
        <f t="shared" ref="E83:E86" si="217">IF(_xlfn.T.DIST.2T(ABS(O83/X83),AG83)*6&lt;0.001,"&lt;0.001",IF(_xlfn.T.DIST.2T(ABS(O83/X83),AG83)*6&gt;0.999, "&gt;0.999",FIXED(_xlfn.T.DIST.2T(ABS(O83/X83),AG83)*6,3)))</f>
        <v>&lt;0.001</v>
      </c>
      <c r="F83" t="str">
        <f t="shared" ref="F83:F87" si="218">IF(_xlfn.T.DIST.2T(ABS(P83/Y83),AH83)*6&lt;0.001,"&lt;0.001",IF(_xlfn.T.DIST.2T(ABS(P83/Y83),AH83)*6&gt;0.999, "&gt;0.999",FIXED(_xlfn.T.DIST.2T(ABS(P83/Y83),AH83)*6,3)))</f>
        <v>&lt;0.001</v>
      </c>
      <c r="G83" t="str">
        <f t="shared" ref="G83:G88" si="219">IF(_xlfn.T.DIST.2T(ABS(Q83/Z83),AI83)*6&lt;0.001,"&lt;0.001",IF(_xlfn.T.DIST.2T(ABS(Q83/Z83),AI83)*6&gt;0.999, "&gt;0.999",FIXED(_xlfn.T.DIST.2T(ABS(Q83/Z83),AI83)*6,3)))</f>
        <v>&lt;0.001</v>
      </c>
      <c r="K83" t="str">
        <f>A83</f>
        <v>18-24</v>
      </c>
      <c r="L83">
        <f>$L78-M78</f>
        <v>-15.743096863248589</v>
      </c>
      <c r="M83">
        <f t="shared" ref="M83:Q83" si="220">$L78-N78</f>
        <v>-31.824597928665199</v>
      </c>
      <c r="N83">
        <f t="shared" si="220"/>
        <v>-46.511558894689728</v>
      </c>
      <c r="O83">
        <f t="shared" si="220"/>
        <v>-56.036722802046143</v>
      </c>
      <c r="P83">
        <f t="shared" si="220"/>
        <v>-59.354376462604918</v>
      </c>
      <c r="Q83">
        <f t="shared" si="220"/>
        <v>-56.331277883947791</v>
      </c>
      <c r="T83" t="str">
        <f>K83</f>
        <v>18-24</v>
      </c>
      <c r="U83">
        <f>SQRT((($AO78-1)*$AD78^2+(AP78-1)*AE78^2)/($AO78+AP78-2))</f>
        <v>2.0086105901444293</v>
      </c>
      <c r="V83">
        <f t="shared" ref="V83" si="221">SQRT((($AO78-1)*$AD78^2+(AQ78-1)*AF78^2)/($AO78+AQ78-2))</f>
        <v>1.5336017375428863</v>
      </c>
      <c r="W83">
        <f t="shared" ref="W83" si="222">SQRT((($AO78-1)*$AD78^2+(AR78-1)*AG78^2)/($AO78+AR78-2))</f>
        <v>2.0038409154838432</v>
      </c>
      <c r="X83">
        <f t="shared" ref="X83" si="223">SQRT((($AO78-1)*$AD78^2+(AS78-1)*AH78^2)/($AO78+AS78-2))</f>
        <v>1.7078096046270441</v>
      </c>
      <c r="Y83">
        <f t="shared" ref="Y83" si="224">SQRT((($AO78-1)*$AD78^2+(AT78-1)*AI78^2)/($AO78+AT78-2))</f>
        <v>1.9478881898161036</v>
      </c>
      <c r="Z83">
        <f t="shared" ref="Z83" si="225">SQRT((($AO78-1)*$AD78^2+(AU78-1)*AJ78^2)/($AO78+AU78-2))</f>
        <v>1.9500651578777564</v>
      </c>
      <c r="AC83" t="str">
        <f>T83</f>
        <v>18-24</v>
      </c>
      <c r="AD83">
        <f>$AO78+AP78-2</f>
        <v>13652</v>
      </c>
      <c r="AE83">
        <f t="shared" ref="AE83" si="226">$AO78+AQ78-2</f>
        <v>17834</v>
      </c>
      <c r="AF83">
        <f t="shared" ref="AF83" si="227">$AO78+AR78-2</f>
        <v>16254</v>
      </c>
      <c r="AG83">
        <f t="shared" ref="AG83" si="228">$AO78+AS78-2</f>
        <v>13574</v>
      </c>
      <c r="AH83">
        <f t="shared" ref="AH83" si="229">$AO78+AT78-2</f>
        <v>9165</v>
      </c>
      <c r="AI83">
        <f t="shared" ref="AI83" si="230">$AO78+AU78-2</f>
        <v>6159</v>
      </c>
    </row>
    <row r="84" spans="1:47" x14ac:dyDescent="0.35">
      <c r="A84" t="str">
        <f t="shared" ref="A84:A88" si="231">A72</f>
        <v>25-34</v>
      </c>
      <c r="C84" t="str">
        <f t="shared" si="215"/>
        <v>&lt;0.001</v>
      </c>
      <c r="D84" t="str">
        <f t="shared" si="216"/>
        <v>&lt;0.001</v>
      </c>
      <c r="E84" t="str">
        <f t="shared" si="217"/>
        <v>&lt;0.001</v>
      </c>
      <c r="F84" t="str">
        <f t="shared" si="218"/>
        <v>&lt;0.001</v>
      </c>
      <c r="G84" t="str">
        <f t="shared" si="219"/>
        <v>&lt;0.001</v>
      </c>
      <c r="K84" t="str">
        <f t="shared" ref="K84:K88" si="232">A84</f>
        <v>25-34</v>
      </c>
      <c r="M84">
        <f>$M78-N78</f>
        <v>-16.08150106541661</v>
      </c>
      <c r="N84">
        <f t="shared" ref="N84:Q84" si="233">$M78-O78</f>
        <v>-30.768462031441139</v>
      </c>
      <c r="O84">
        <f t="shared" si="233"/>
        <v>-40.293625938797554</v>
      </c>
      <c r="P84">
        <f t="shared" si="233"/>
        <v>-43.61127959935633</v>
      </c>
      <c r="Q84">
        <f t="shared" si="233"/>
        <v>-40.588181020699203</v>
      </c>
      <c r="T84" t="str">
        <f t="shared" ref="T84:T88" si="234">K84</f>
        <v>25-34</v>
      </c>
      <c r="V84">
        <f>SQRT((($AP78-1)*$AE78^2+(AQ78-1)*AF78^2)/($AP78+AQ78-2))</f>
        <v>1.794500486473269</v>
      </c>
      <c r="W84">
        <f t="shared" ref="W84" si="235">SQRT((($AP78-1)*$AE78^2+(AR78-1)*AG78^2)/($AP78+AR78-2))</f>
        <v>2.1778899449661129</v>
      </c>
      <c r="X84">
        <f t="shared" ref="X84" si="236">SQRT((($AP78-1)*$AE78^2+(AS78-1)*AH78^2)/($AP78+AS78-2))</f>
        <v>1.9828343688814649</v>
      </c>
      <c r="Y84">
        <f t="shared" ref="Y84" si="237">SQRT((($AP78-1)*$AE78^2+(AT78-1)*AI78^2)/($AP78+AT78-2))</f>
        <v>2.2392221175591738</v>
      </c>
      <c r="Z84">
        <f t="shared" ref="Z84" si="238">SQRT((($AP78-1)*$AE78^2+(AU78-1)*AJ78^2)/($AP78+AU78-2))</f>
        <v>2.3342329824883157</v>
      </c>
      <c r="AC84" t="str">
        <f t="shared" ref="AC84:AC88" si="239">T84</f>
        <v>25-34</v>
      </c>
      <c r="AE84">
        <f>$AP78+AQ78-2</f>
        <v>20234</v>
      </c>
      <c r="AF84">
        <f t="shared" ref="AF84" si="240">$AP78+AR78-2</f>
        <v>18654</v>
      </c>
      <c r="AG84">
        <f t="shared" ref="AG84" si="241">$AP78+AS78-2</f>
        <v>15974</v>
      </c>
      <c r="AH84">
        <f t="shared" ref="AH84" si="242">$AP78+AT78-2</f>
        <v>11565</v>
      </c>
      <c r="AI84">
        <f t="shared" ref="AI84" si="243">$AP78+AU78-2</f>
        <v>8559</v>
      </c>
    </row>
    <row r="85" spans="1:47" x14ac:dyDescent="0.35">
      <c r="A85" t="str">
        <f t="shared" si="231"/>
        <v>35-44</v>
      </c>
      <c r="D85" t="str">
        <f t="shared" si="216"/>
        <v>&lt;0.001</v>
      </c>
      <c r="E85" t="str">
        <f t="shared" si="217"/>
        <v>&lt;0.001</v>
      </c>
      <c r="F85" t="str">
        <f t="shared" si="218"/>
        <v>&lt;0.001</v>
      </c>
      <c r="G85" t="str">
        <f t="shared" si="219"/>
        <v>&lt;0.001</v>
      </c>
      <c r="K85" t="str">
        <f t="shared" si="232"/>
        <v>35-44</v>
      </c>
      <c r="N85">
        <f>$N78-O78</f>
        <v>-14.686960966024529</v>
      </c>
      <c r="O85">
        <f t="shared" ref="O85:Q85" si="244">$N78-P78</f>
        <v>-24.212124873380944</v>
      </c>
      <c r="P85">
        <f t="shared" si="244"/>
        <v>-27.529778533939719</v>
      </c>
      <c r="Q85">
        <f t="shared" si="244"/>
        <v>-24.506679955282593</v>
      </c>
      <c r="T85" t="str">
        <f t="shared" si="234"/>
        <v>35-44</v>
      </c>
      <c r="W85">
        <f>SQRT((($AQ78-1)*$AF78^2+(AR78-1)*AG78^2)/($AQ78+AR78-2))</f>
        <v>1.8164228576270567</v>
      </c>
      <c r="X85">
        <f t="shared" ref="X85" si="245">SQRT((($AQ78-1)*$AF78^2+(AS78-1)*AH78^2)/($AQ78+AS78-2))</f>
        <v>1.5697873785786527</v>
      </c>
      <c r="Y85">
        <f t="shared" ref="Y85" si="246">SQRT((($AQ78-1)*$AF78^2+(AT78-1)*AI78^2)/($AQ78+AT78-2))</f>
        <v>1.6877141474033839</v>
      </c>
      <c r="Z85">
        <f t="shared" ref="Z85" si="247">SQRT((($AQ78-1)*$AF78^2+(AU78-1)*AJ78^2)/($AQ78+AU78-2))</f>
        <v>1.6215166316318927</v>
      </c>
      <c r="AC85" t="str">
        <f t="shared" si="239"/>
        <v>35-44</v>
      </c>
      <c r="AF85">
        <f>$AQ78+AR78-2</f>
        <v>22836</v>
      </c>
      <c r="AG85">
        <f t="shared" ref="AG85" si="248">$AQ78+AS78-2</f>
        <v>20156</v>
      </c>
      <c r="AH85">
        <f t="shared" ref="AH85" si="249">$AQ78+AT78-2</f>
        <v>15747</v>
      </c>
      <c r="AI85">
        <f t="shared" ref="AI85" si="250">$AQ78+AU78-2</f>
        <v>12741</v>
      </c>
    </row>
    <row r="86" spans="1:47" x14ac:dyDescent="0.35">
      <c r="A86" t="str">
        <f t="shared" si="231"/>
        <v>45-54</v>
      </c>
      <c r="E86" t="str">
        <f t="shared" si="217"/>
        <v>&lt;0.001</v>
      </c>
      <c r="F86" t="str">
        <f t="shared" si="218"/>
        <v>&lt;0.001</v>
      </c>
      <c r="G86" t="str">
        <f t="shared" si="219"/>
        <v>&lt;0.001</v>
      </c>
      <c r="K86" t="str">
        <f t="shared" si="232"/>
        <v>45-54</v>
      </c>
      <c r="O86">
        <f>$O78-P78</f>
        <v>-9.5251639073564149</v>
      </c>
      <c r="P86">
        <f t="shared" ref="P86:Q86" si="251">$O78-Q78</f>
        <v>-12.842817567915191</v>
      </c>
      <c r="Q86">
        <f t="shared" si="251"/>
        <v>-9.8197189892580639</v>
      </c>
      <c r="T86" t="str">
        <f t="shared" si="234"/>
        <v>45-54</v>
      </c>
      <c r="X86">
        <f>SQRT((($AR78-1)*$AG78^2+(AS78-1)*AH78^2)/($AR78+AS78-2))</f>
        <v>1.9822456081941453</v>
      </c>
      <c r="Y86">
        <f t="shared" ref="Y86" si="252">SQRT((($AR78-1)*$AG78^2+(AT78-1)*AI78^2)/($AR78+AT78-2))</f>
        <v>2.1936816008316189</v>
      </c>
      <c r="Z86">
        <f t="shared" ref="Z86" si="253">SQRT((($AR78-1)*$AG78^2+(AU78-1)*AJ78^2)/($AR78+AU78-2))</f>
        <v>2.2563449182794852</v>
      </c>
      <c r="AC86" t="str">
        <f t="shared" si="239"/>
        <v>45-54</v>
      </c>
      <c r="AG86">
        <f>$AR78+AS78-2</f>
        <v>18576</v>
      </c>
      <c r="AH86">
        <f t="shared" ref="AH86" si="254">$AR78+AT78-2</f>
        <v>14167</v>
      </c>
      <c r="AI86">
        <f t="shared" ref="AI86" si="255">$AR78+AU78-2</f>
        <v>11161</v>
      </c>
    </row>
    <row r="87" spans="1:47" x14ac:dyDescent="0.35">
      <c r="A87" t="str">
        <f t="shared" si="231"/>
        <v>55-64</v>
      </c>
      <c r="F87" t="str">
        <f t="shared" si="218"/>
        <v>0.508</v>
      </c>
      <c r="G87" t="str">
        <f t="shared" si="219"/>
        <v>&gt;0.999</v>
      </c>
      <c r="K87" t="str">
        <f t="shared" si="232"/>
        <v>55-64</v>
      </c>
      <c r="P87">
        <f>$P78-Q78</f>
        <v>-3.3176536605587756</v>
      </c>
      <c r="Q87">
        <f>$P78-R78</f>
        <v>-0.29455508190164892</v>
      </c>
      <c r="T87" t="str">
        <f t="shared" si="234"/>
        <v>55-64</v>
      </c>
      <c r="Y87">
        <f>SQRT((($AS78-1)*$AH78^2+(AT78-1)*AI78^2)/($AS78+AT78-2))</f>
        <v>1.9234760016747861</v>
      </c>
      <c r="Z87">
        <f>SQRT((($AS78-1)*$AH78^2+(AU78-1)*AJ78^2)/($AS78+AU78-2))</f>
        <v>1.9163571788898288</v>
      </c>
      <c r="AC87" t="str">
        <f t="shared" si="239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231"/>
        <v>65-74</v>
      </c>
      <c r="G88" t="str">
        <f t="shared" si="219"/>
        <v>&gt;0.999</v>
      </c>
      <c r="K88" t="str">
        <f t="shared" si="232"/>
        <v>65-74</v>
      </c>
      <c r="Q88">
        <f>Q78-R78</f>
        <v>3.0230985786571267</v>
      </c>
      <c r="T88" t="str">
        <f t="shared" si="234"/>
        <v>65-74</v>
      </c>
      <c r="Z88">
        <f>SQRT((($AT78-1)*$AI78^2+(AU78-1)*AJ78^2)/($AT78+AU78-2))</f>
        <v>2.5428639365584504</v>
      </c>
      <c r="AC88" t="str">
        <f t="shared" si="239"/>
        <v>65-74</v>
      </c>
      <c r="AI88">
        <f>$AT78+AU78-2</f>
        <v>4072</v>
      </c>
    </row>
    <row r="90" spans="1:47" x14ac:dyDescent="0.35">
      <c r="K90" t="str">
        <f t="shared" ref="K90:AA90" si="256">K8</f>
        <v>Northern America</v>
      </c>
      <c r="L90">
        <f t="shared" si="256"/>
        <v>43.647924675322962</v>
      </c>
      <c r="M90">
        <f t="shared" si="256"/>
        <v>50.67296296875223</v>
      </c>
      <c r="N90">
        <f t="shared" si="256"/>
        <v>54.5307220485793</v>
      </c>
      <c r="O90">
        <f t="shared" si="256"/>
        <v>64.638898182780309</v>
      </c>
      <c r="P90">
        <f t="shared" si="256"/>
        <v>78.329899700914495</v>
      </c>
      <c r="Q90">
        <f t="shared" si="256"/>
        <v>103.41688782509834</v>
      </c>
      <c r="R90">
        <f t="shared" si="256"/>
        <v>122.29034389414662</v>
      </c>
      <c r="S90">
        <f t="shared" si="256"/>
        <v>0</v>
      </c>
      <c r="T90" t="str">
        <f t="shared" si="256"/>
        <v>Northern America</v>
      </c>
      <c r="U90">
        <f t="shared" si="256"/>
        <v>2.9651790669153355</v>
      </c>
      <c r="V90">
        <f t="shared" si="256"/>
        <v>4.0849159209628967</v>
      </c>
      <c r="W90">
        <f t="shared" si="256"/>
        <v>3.6727680021539735</v>
      </c>
      <c r="X90">
        <f t="shared" si="256"/>
        <v>2.14853049076223</v>
      </c>
      <c r="Y90">
        <f t="shared" si="256"/>
        <v>0.33463447599028551</v>
      </c>
      <c r="Z90">
        <f t="shared" si="256"/>
        <v>0.67277698353619209</v>
      </c>
      <c r="AA90">
        <f t="shared" si="256"/>
        <v>8.445663099742734E-2</v>
      </c>
      <c r="AC90" t="str">
        <f t="shared" ref="AC90:AK90" si="257">AC8</f>
        <v>Northern America</v>
      </c>
      <c r="AD90">
        <f t="shared" si="257"/>
        <v>2.0966982256482329</v>
      </c>
      <c r="AE90">
        <f t="shared" si="257"/>
        <v>2.8884717482897551</v>
      </c>
      <c r="AF90">
        <f t="shared" si="257"/>
        <v>2.5970391600480429</v>
      </c>
      <c r="AG90">
        <f t="shared" si="257"/>
        <v>1.5192404796040337</v>
      </c>
      <c r="AH90">
        <f t="shared" si="257"/>
        <v>0.23662230719153779</v>
      </c>
      <c r="AI90">
        <f t="shared" si="257"/>
        <v>0.47572516728467162</v>
      </c>
      <c r="AJ90">
        <f t="shared" si="257"/>
        <v>5.9719856494450836E-2</v>
      </c>
      <c r="AK90">
        <f t="shared" si="257"/>
        <v>2</v>
      </c>
      <c r="AN90" t="str">
        <f t="shared" ref="AN90:AU90" si="258">AN8</f>
        <v>Northern America</v>
      </c>
      <c r="AO90">
        <f t="shared" si="258"/>
        <v>1591</v>
      </c>
      <c r="AP90">
        <f t="shared" si="258"/>
        <v>945</v>
      </c>
      <c r="AQ90">
        <f t="shared" si="258"/>
        <v>801</v>
      </c>
      <c r="AR90">
        <f t="shared" si="258"/>
        <v>1100</v>
      </c>
      <c r="AS90">
        <f t="shared" si="258"/>
        <v>2555</v>
      </c>
      <c r="AT90">
        <f t="shared" si="258"/>
        <v>3484</v>
      </c>
      <c r="AU90">
        <f t="shared" si="258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259">C82</f>
        <v>35-44</v>
      </c>
      <c r="D94" t="str">
        <f t="shared" si="259"/>
        <v>45-54</v>
      </c>
      <c r="E94" t="str">
        <f t="shared" si="259"/>
        <v>55-64</v>
      </c>
      <c r="F94" t="str">
        <f t="shared" si="259"/>
        <v>65-74</v>
      </c>
      <c r="G94" t="str">
        <f t="shared" si="259"/>
        <v>75+</v>
      </c>
      <c r="L94" t="str">
        <f>B94</f>
        <v>25-34</v>
      </c>
      <c r="M94" t="str">
        <f t="shared" ref="M94" si="260">C94</f>
        <v>35-44</v>
      </c>
      <c r="N94" t="str">
        <f t="shared" ref="N94" si="261">D94</f>
        <v>45-54</v>
      </c>
      <c r="O94" t="str">
        <f t="shared" ref="O94" si="262">E94</f>
        <v>55-64</v>
      </c>
      <c r="P94" t="str">
        <f t="shared" ref="P94" si="263">F94</f>
        <v>65-74</v>
      </c>
      <c r="Q94" t="str">
        <f t="shared" ref="Q94" si="264">G94</f>
        <v>75+</v>
      </c>
      <c r="U94" t="str">
        <f>L94</f>
        <v>25-34</v>
      </c>
      <c r="V94" t="str">
        <f t="shared" ref="V94" si="265">M94</f>
        <v>35-44</v>
      </c>
      <c r="W94" t="str">
        <f t="shared" ref="W94" si="266">N94</f>
        <v>45-54</v>
      </c>
      <c r="X94" t="str">
        <f t="shared" ref="X94" si="267">O94</f>
        <v>55-64</v>
      </c>
      <c r="Y94" t="str">
        <f t="shared" ref="Y94" si="268">P94</f>
        <v>65-74</v>
      </c>
      <c r="Z94" t="str">
        <f t="shared" ref="Z94" si="269">Q94</f>
        <v>75+</v>
      </c>
      <c r="AD94" t="str">
        <f>U94</f>
        <v>25-34</v>
      </c>
      <c r="AE94" t="str">
        <f t="shared" ref="AE94" si="270">V94</f>
        <v>35-44</v>
      </c>
      <c r="AF94" t="str">
        <f t="shared" ref="AF94" si="271">W94</f>
        <v>45-54</v>
      </c>
      <c r="AG94" t="str">
        <f>X94</f>
        <v>55-64</v>
      </c>
      <c r="AH94" t="str">
        <f t="shared" ref="AH94" si="272">Y94</f>
        <v>65-74</v>
      </c>
      <c r="AI94" t="str">
        <f t="shared" ref="AI94" si="273">Z94</f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0.023</v>
      </c>
      <c r="C95" t="str">
        <f t="shared" ref="C95:C96" si="274">IF(_xlfn.T.DIST.2T(ABS(M95/V95),AE95)*6&lt;0.001,"&lt;0.001",IF(_xlfn.T.DIST.2T(ABS(M95/V95),AE95)*6&gt;0.999, "&gt;0.999",FIXED(_xlfn.T.DIST.2T(ABS(M95/V95),AE95)*6,3)))</f>
        <v>&lt;0.001</v>
      </c>
      <c r="D95" t="str">
        <f t="shared" ref="D95:D97" si="275">IF(_xlfn.T.DIST.2T(ABS(N95/W95),AF95)*6&lt;0.001,"&lt;0.001",IF(_xlfn.T.DIST.2T(ABS(N95/W95),AF95)*6&gt;0.999, "&gt;0.999",FIXED(_xlfn.T.DIST.2T(ABS(N95/W95),AF95)*6,3)))</f>
        <v>&lt;0.001</v>
      </c>
      <c r="E95" t="str">
        <f t="shared" ref="E95:E98" si="276">IF(_xlfn.T.DIST.2T(ABS(O95/X95),AG95)*6&lt;0.001,"&lt;0.001",IF(_xlfn.T.DIST.2T(ABS(O95/X95),AG95)*6&gt;0.999, "&gt;0.999",FIXED(_xlfn.T.DIST.2T(ABS(O95/X95),AG95)*6,3)))</f>
        <v>&lt;0.001</v>
      </c>
      <c r="F95" t="str">
        <f t="shared" ref="F95:F99" si="277">IF(_xlfn.T.DIST.2T(ABS(P95/Y95),AH95)*6&lt;0.001,"&lt;0.001",IF(_xlfn.T.DIST.2T(ABS(P95/Y95),AH95)*6&gt;0.999, "&gt;0.999",FIXED(_xlfn.T.DIST.2T(ABS(P95/Y95),AH95)*6,3)))</f>
        <v>&lt;0.001</v>
      </c>
      <c r="G95" t="str">
        <f t="shared" ref="G95:G100" si="278">IF(_xlfn.T.DIST.2T(ABS(Q95/Z95),AI95)*6&lt;0.001,"&lt;0.001",IF(_xlfn.T.DIST.2T(ABS(Q95/Z95),AI95)*6&gt;0.999, "&gt;0.999",FIXED(_xlfn.T.DIST.2T(ABS(Q95/Z95),AI95)*6,3)))</f>
        <v>&lt;0.001</v>
      </c>
      <c r="K95" t="str">
        <f>A95</f>
        <v>18-24</v>
      </c>
      <c r="L95">
        <f>$L90-M90</f>
        <v>-7.0250382934292688</v>
      </c>
      <c r="M95">
        <f t="shared" ref="M95:Q95" si="279">$L90-N90</f>
        <v>-10.882797373256338</v>
      </c>
      <c r="N95">
        <f t="shared" si="279"/>
        <v>-20.990973507457348</v>
      </c>
      <c r="O95">
        <f t="shared" si="279"/>
        <v>-34.681975025591534</v>
      </c>
      <c r="P95">
        <f t="shared" si="279"/>
        <v>-59.768963149775381</v>
      </c>
      <c r="Q95">
        <f t="shared" si="279"/>
        <v>-78.642419218823647</v>
      </c>
      <c r="T95" t="str">
        <f>K95</f>
        <v>18-24</v>
      </c>
      <c r="U95">
        <f>SQRT((($AO90-1)*$AD90^2+(AP90-1)*AE90^2)/($AO90+AP90-2))</f>
        <v>2.4221024201669215</v>
      </c>
      <c r="V95">
        <f t="shared" ref="V95" si="280">SQRT((($AO90-1)*$AD90^2+(AQ90-1)*AF90^2)/($AO90+AQ90-2))</f>
        <v>2.2764537866024348</v>
      </c>
      <c r="W95">
        <f t="shared" ref="W95" si="281">SQRT((($AO90-1)*$AD90^2+(AR90-1)*AG90^2)/($AO90+AR90-2))</f>
        <v>1.8822200314204238</v>
      </c>
      <c r="X95">
        <f t="shared" ref="X95" si="282">SQRT((($AO90-1)*$AD90^2+(AS90-1)*AH90^2)/($AO90+AS90-2))</f>
        <v>1.3119648055299495</v>
      </c>
      <c r="Y95">
        <f t="shared" ref="Y95" si="283">SQRT((($AO90-1)*$AD90^2+(AT90-1)*AI90^2)/($AO90+AT90-2))</f>
        <v>1.2382402688208458</v>
      </c>
      <c r="Z95">
        <f t="shared" ref="Z95" si="284">SQRT((($AO90-1)*$AD90^2+(AU90-1)*AJ90^2)/($AO90+AU90-2))</f>
        <v>1.3511807609603275</v>
      </c>
      <c r="AC95" t="str">
        <f>T95</f>
        <v>18-24</v>
      </c>
      <c r="AD95">
        <f>$AO90+AP90-2</f>
        <v>2534</v>
      </c>
      <c r="AE95">
        <f t="shared" ref="AE95" si="285">$AO90+AQ90-2</f>
        <v>2390</v>
      </c>
      <c r="AF95">
        <f t="shared" ref="AF95" si="286">$AO90+AR90-2</f>
        <v>2689</v>
      </c>
      <c r="AG95">
        <f t="shared" ref="AG95" si="287">$AO90+AS90-2</f>
        <v>4144</v>
      </c>
      <c r="AH95">
        <f t="shared" ref="AH95" si="288">$AO90+AT90-2</f>
        <v>5073</v>
      </c>
      <c r="AI95">
        <f t="shared" ref="AI95" si="289">$AO90+AU90-2</f>
        <v>3833</v>
      </c>
    </row>
    <row r="96" spans="1:47" x14ac:dyDescent="0.35">
      <c r="A96" t="str">
        <f t="shared" ref="A96:A100" si="290">A84</f>
        <v>25-34</v>
      </c>
      <c r="C96" t="str">
        <f t="shared" si="274"/>
        <v>0.973</v>
      </c>
      <c r="D96" t="str">
        <f t="shared" si="275"/>
        <v>&lt;0.001</v>
      </c>
      <c r="E96" t="str">
        <f t="shared" si="276"/>
        <v>&lt;0.001</v>
      </c>
      <c r="F96" t="str">
        <f t="shared" si="277"/>
        <v>&lt;0.001</v>
      </c>
      <c r="G96" t="str">
        <f t="shared" si="278"/>
        <v>&lt;0.001</v>
      </c>
      <c r="K96" t="str">
        <f t="shared" ref="K96:K100" si="291">A96</f>
        <v>25-34</v>
      </c>
      <c r="M96">
        <f>$M90-N90</f>
        <v>-3.8577590798270691</v>
      </c>
      <c r="N96">
        <f t="shared" ref="N96:Q96" si="292">$M90-O90</f>
        <v>-13.965935214028079</v>
      </c>
      <c r="O96">
        <f t="shared" si="292"/>
        <v>-27.656936732162265</v>
      </c>
      <c r="P96">
        <f t="shared" si="292"/>
        <v>-52.743924856346112</v>
      </c>
      <c r="Q96">
        <f t="shared" si="292"/>
        <v>-71.617380925394386</v>
      </c>
      <c r="T96" t="str">
        <f t="shared" ref="T96:T100" si="293">K96</f>
        <v>25-34</v>
      </c>
      <c r="V96">
        <f>SQRT((($AP90-1)*$AE90^2+(AQ90-1)*AF90^2)/($AP90+AQ90-2))</f>
        <v>2.7586120252541453</v>
      </c>
      <c r="W96">
        <f t="shared" ref="W96" si="294">SQRT((($AP90-1)*$AE90^2+(AR90-1)*AG90^2)/($AP90+AR90-2))</f>
        <v>2.2575959431528929</v>
      </c>
      <c r="X96">
        <f t="shared" ref="X96" si="295">SQRT((($AP90-1)*$AE90^2+(AS90-1)*AH90^2)/($AP90+AS90-2))</f>
        <v>1.5140890389515311</v>
      </c>
      <c r="Y96">
        <f t="shared" ref="Y96" si="296">SQRT((($AP90-1)*$AE90^2+(AT90-1)*AI90^2)/($AP90+AT90-2))</f>
        <v>1.398981457780381</v>
      </c>
      <c r="Z96">
        <f t="shared" ref="Z96" si="297">SQRT((($AP90-1)*$AE90^2+(AU90-1)*AJ90^2)/($AP90+AU90-2))</f>
        <v>1.5728363243614036</v>
      </c>
      <c r="AC96" t="str">
        <f t="shared" ref="AC96:AC100" si="298">T96</f>
        <v>25-34</v>
      </c>
      <c r="AE96">
        <f>$AP90+AQ90-2</f>
        <v>1744</v>
      </c>
      <c r="AF96">
        <f t="shared" ref="AF96" si="299">$AP90+AR90-2</f>
        <v>2043</v>
      </c>
      <c r="AG96">
        <f t="shared" ref="AG96" si="300">$AP90+AS90-2</f>
        <v>3498</v>
      </c>
      <c r="AH96">
        <f t="shared" ref="AH96" si="301">$AP90+AT90-2</f>
        <v>4427</v>
      </c>
      <c r="AI96">
        <f t="shared" ref="AI96" si="302">$AP90+AU90-2</f>
        <v>3187</v>
      </c>
    </row>
    <row r="97" spans="1:47" x14ac:dyDescent="0.35">
      <c r="A97" t="str">
        <f t="shared" si="290"/>
        <v>35-44</v>
      </c>
      <c r="D97" t="str">
        <f t="shared" si="275"/>
        <v>&lt;0.001</v>
      </c>
      <c r="E97" t="str">
        <f t="shared" si="276"/>
        <v>&lt;0.001</v>
      </c>
      <c r="F97" t="str">
        <f t="shared" si="277"/>
        <v>&lt;0.001</v>
      </c>
      <c r="G97" t="str">
        <f t="shared" si="278"/>
        <v>&lt;0.001</v>
      </c>
      <c r="K97" t="str">
        <f t="shared" si="291"/>
        <v>35-44</v>
      </c>
      <c r="N97">
        <f>$N90-O90</f>
        <v>-10.10817613420101</v>
      </c>
      <c r="O97">
        <f t="shared" ref="O97:Q97" si="303">$N90-P90</f>
        <v>-23.799177652335196</v>
      </c>
      <c r="P97">
        <f t="shared" si="303"/>
        <v>-48.886165776519043</v>
      </c>
      <c r="Q97">
        <f t="shared" si="303"/>
        <v>-67.759621845567324</v>
      </c>
      <c r="T97" t="str">
        <f t="shared" si="293"/>
        <v>35-44</v>
      </c>
      <c r="W97">
        <f>SQRT((($AQ90-1)*$AF90^2+(AR90-1)*AG90^2)/($AQ90+AR90-2))</f>
        <v>2.0437915886430842</v>
      </c>
      <c r="X97">
        <f t="shared" ref="X97" si="304">SQRT((($AQ90-1)*$AF90^2+(AS90-1)*AH90^2)/($AQ90+AS90-2))</f>
        <v>1.2850556876842536</v>
      </c>
      <c r="Y97">
        <f t="shared" ref="Y97" si="305">SQRT((($AQ90-1)*$AF90^2+(AT90-1)*AI90^2)/($AQ90+AT90-2))</f>
        <v>1.2015966395200177</v>
      </c>
      <c r="Z97">
        <f t="shared" ref="Z97" si="306">SQRT((($AQ90-1)*$AF90^2+(AU90-1)*AJ90^2)/($AQ90+AU90-2))</f>
        <v>1.3325828403923132</v>
      </c>
      <c r="AC97" t="str">
        <f t="shared" si="298"/>
        <v>35-44</v>
      </c>
      <c r="AF97">
        <f>$AQ90+AR90-2</f>
        <v>1899</v>
      </c>
      <c r="AG97">
        <f t="shared" ref="AG97" si="307">$AQ90+AS90-2</f>
        <v>3354</v>
      </c>
      <c r="AH97">
        <f t="shared" ref="AH97" si="308">$AQ90+AT90-2</f>
        <v>4283</v>
      </c>
      <c r="AI97">
        <f t="shared" ref="AI97" si="309">$AQ90+AU90-2</f>
        <v>3043</v>
      </c>
    </row>
    <row r="98" spans="1:47" x14ac:dyDescent="0.35">
      <c r="A98" t="str">
        <f t="shared" si="290"/>
        <v>45-54</v>
      </c>
      <c r="E98" t="str">
        <f t="shared" si="276"/>
        <v>&lt;0.001</v>
      </c>
      <c r="F98" t="str">
        <f t="shared" si="277"/>
        <v>&lt;0.001</v>
      </c>
      <c r="G98" t="str">
        <f t="shared" si="278"/>
        <v>&lt;0.001</v>
      </c>
      <c r="K98" t="str">
        <f t="shared" si="291"/>
        <v>45-54</v>
      </c>
      <c r="O98">
        <f>$O90-P90</f>
        <v>-13.691001518134186</v>
      </c>
      <c r="P98">
        <f t="shared" ref="P98:Q98" si="310">$O90-Q90</f>
        <v>-38.777989642318033</v>
      </c>
      <c r="Q98">
        <f t="shared" si="310"/>
        <v>-57.651445711366307</v>
      </c>
      <c r="T98" t="str">
        <f t="shared" si="293"/>
        <v>45-54</v>
      </c>
      <c r="X98">
        <f>SQRT((($AR90-1)*$AG90^2+(AS90-1)*AH90^2)/($AR90+AS90-2))</f>
        <v>0.85646467806393833</v>
      </c>
      <c r="Y98">
        <f t="shared" ref="Y98" si="311">SQRT((($AR90-1)*$AG90^2+(AT90-1)*AI90^2)/($AR90+AT90-2))</f>
        <v>0.85184036820008702</v>
      </c>
      <c r="Z98">
        <f t="shared" ref="Z98" si="312">SQRT((($AR90-1)*$AG90^2+(AU90-1)*AJ90^2)/($AR90+AU90-2))</f>
        <v>0.87258125631394012</v>
      </c>
      <c r="AC98" t="str">
        <f t="shared" si="298"/>
        <v>45-54</v>
      </c>
      <c r="AG98">
        <f>$AR90+AS90-2</f>
        <v>3653</v>
      </c>
      <c r="AH98">
        <f t="shared" ref="AH98" si="313">$AR90+AT90-2</f>
        <v>4582</v>
      </c>
      <c r="AI98">
        <f t="shared" ref="AI98" si="314">$AR90+AU90-2</f>
        <v>3342</v>
      </c>
    </row>
    <row r="99" spans="1:47" x14ac:dyDescent="0.35">
      <c r="A99" t="str">
        <f t="shared" si="290"/>
        <v>55-64</v>
      </c>
      <c r="F99" t="str">
        <f t="shared" si="277"/>
        <v>&lt;0.001</v>
      </c>
      <c r="G99" t="str">
        <f t="shared" si="278"/>
        <v>&lt;0.001</v>
      </c>
      <c r="K99" t="str">
        <f t="shared" si="291"/>
        <v>55-64</v>
      </c>
      <c r="P99">
        <f>$P90-Q90</f>
        <v>-25.086988124183847</v>
      </c>
      <c r="Q99">
        <f>$P90-R90</f>
        <v>-43.960444193232121</v>
      </c>
      <c r="T99" t="str">
        <f t="shared" si="293"/>
        <v>55-64</v>
      </c>
      <c r="Y99">
        <f>SQRT((($AS90-1)*$AH90^2+(AT90-1)*AI90^2)/($AS90+AT90-2))</f>
        <v>0.39275616045204459</v>
      </c>
      <c r="Z99">
        <f>SQRT((($AS90-1)*$AH90^2+(AU90-1)*AJ90^2)/($AS90+AU90-2))</f>
        <v>0.17741944328800796</v>
      </c>
      <c r="AC99" t="str">
        <f t="shared" si="298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290"/>
        <v>65-74</v>
      </c>
      <c r="G100" t="str">
        <f t="shared" si="278"/>
        <v>&lt;0.001</v>
      </c>
      <c r="K100" t="str">
        <f t="shared" si="291"/>
        <v>65-74</v>
      </c>
      <c r="Q100">
        <f>Q90-R90</f>
        <v>-18.873456069048274</v>
      </c>
      <c r="T100" t="str">
        <f t="shared" si="293"/>
        <v>65-74</v>
      </c>
      <c r="Z100">
        <f>SQRT((($AT90-1)*$AI90^2+(AU90-1)*AJ90^2)/($AT90+AU90-2))</f>
        <v>0.37290636866721549</v>
      </c>
      <c r="AC100" t="str">
        <f t="shared" si="298"/>
        <v>65-74</v>
      </c>
      <c r="AI100">
        <f>$AT90+AU90-2</f>
        <v>5726</v>
      </c>
    </row>
    <row r="102" spans="1:47" x14ac:dyDescent="0.35">
      <c r="K102" t="str">
        <f t="shared" ref="K102:AA102" si="315">K9</f>
        <v>Oceania</v>
      </c>
      <c r="L102">
        <f t="shared" si="315"/>
        <v>31.648696753275249</v>
      </c>
      <c r="M102">
        <f t="shared" si="315"/>
        <v>31.851249269771664</v>
      </c>
      <c r="N102">
        <f t="shared" si="315"/>
        <v>43.802228520235118</v>
      </c>
      <c r="O102">
        <f t="shared" si="315"/>
        <v>49.448195572526892</v>
      </c>
      <c r="P102">
        <f t="shared" si="315"/>
        <v>60.715704538352043</v>
      </c>
      <c r="Q102">
        <f t="shared" si="315"/>
        <v>88.481579103486169</v>
      </c>
      <c r="R102">
        <f t="shared" si="315"/>
        <v>112.90113727948918</v>
      </c>
      <c r="S102">
        <f t="shared" si="315"/>
        <v>0</v>
      </c>
      <c r="T102" t="str">
        <f t="shared" si="315"/>
        <v>Oceania</v>
      </c>
      <c r="U102">
        <f t="shared" si="315"/>
        <v>3.9989789916262031</v>
      </c>
      <c r="V102">
        <f t="shared" si="315"/>
        <v>1.9782330457274104</v>
      </c>
      <c r="W102">
        <f t="shared" si="315"/>
        <v>4.3821101953864492</v>
      </c>
      <c r="X102">
        <f t="shared" si="315"/>
        <v>1.5587935494070675</v>
      </c>
      <c r="Y102">
        <f t="shared" si="315"/>
        <v>6.0695778273717069</v>
      </c>
      <c r="Z102">
        <f t="shared" si="315"/>
        <v>0.47902263799718453</v>
      </c>
      <c r="AA102">
        <f t="shared" si="315"/>
        <v>2.6021443123363861</v>
      </c>
      <c r="AC102" t="str">
        <f t="shared" ref="AC102:AK102" si="316">AC9</f>
        <v>Oceania</v>
      </c>
      <c r="AD102">
        <f t="shared" si="316"/>
        <v>2.82770516280143</v>
      </c>
      <c r="AE102">
        <f t="shared" si="316"/>
        <v>1.3988220014011694</v>
      </c>
      <c r="AF102">
        <f t="shared" si="316"/>
        <v>3.0986198350644649</v>
      </c>
      <c r="AG102">
        <f t="shared" si="316"/>
        <v>1.102233489255585</v>
      </c>
      <c r="AH102">
        <f t="shared" si="316"/>
        <v>4.2918396406740458</v>
      </c>
      <c r="AI102">
        <f t="shared" si="316"/>
        <v>0.33872015566967789</v>
      </c>
      <c r="AJ102">
        <f t="shared" si="316"/>
        <v>1.8399938888790641</v>
      </c>
      <c r="AK102">
        <f t="shared" si="316"/>
        <v>2</v>
      </c>
      <c r="AN102" t="str">
        <f t="shared" ref="AN102:AU102" si="317">AN9</f>
        <v>Oceania</v>
      </c>
      <c r="AO102">
        <f t="shared" si="317"/>
        <v>472</v>
      </c>
      <c r="AP102">
        <f t="shared" si="317"/>
        <v>272</v>
      </c>
      <c r="AQ102">
        <f t="shared" si="317"/>
        <v>203</v>
      </c>
      <c r="AR102">
        <f t="shared" si="317"/>
        <v>365</v>
      </c>
      <c r="AS102">
        <f t="shared" si="317"/>
        <v>660</v>
      </c>
      <c r="AT102">
        <f t="shared" si="317"/>
        <v>717</v>
      </c>
      <c r="AU102">
        <f t="shared" si="317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318">C94</f>
        <v>35-44</v>
      </c>
      <c r="D106" t="str">
        <f t="shared" si="318"/>
        <v>45-54</v>
      </c>
      <c r="E106" t="str">
        <f t="shared" si="318"/>
        <v>55-64</v>
      </c>
      <c r="F106" t="str">
        <f t="shared" si="318"/>
        <v>65-74</v>
      </c>
      <c r="G106" t="str">
        <f t="shared" si="318"/>
        <v>75+</v>
      </c>
      <c r="L106" t="str">
        <f>B106</f>
        <v>25-34</v>
      </c>
      <c r="M106" t="str">
        <f t="shared" ref="M106" si="319">C106</f>
        <v>35-44</v>
      </c>
      <c r="N106" t="str">
        <f t="shared" ref="N106" si="320">D106</f>
        <v>45-54</v>
      </c>
      <c r="O106" t="str">
        <f t="shared" ref="O106" si="321">E106</f>
        <v>55-64</v>
      </c>
      <c r="P106" t="str">
        <f t="shared" ref="P106" si="322">F106</f>
        <v>65-74</v>
      </c>
      <c r="Q106" t="str">
        <f t="shared" ref="Q106" si="323">G106</f>
        <v>75+</v>
      </c>
      <c r="U106" t="str">
        <f>L106</f>
        <v>25-34</v>
      </c>
      <c r="V106" t="str">
        <f t="shared" ref="V106" si="324">M106</f>
        <v>35-44</v>
      </c>
      <c r="W106" t="str">
        <f t="shared" ref="W106" si="325">N106</f>
        <v>45-54</v>
      </c>
      <c r="X106" t="str">
        <f t="shared" ref="X106" si="326">O106</f>
        <v>55-64</v>
      </c>
      <c r="Y106" t="str">
        <f t="shared" ref="Y106" si="327">P106</f>
        <v>65-74</v>
      </c>
      <c r="Z106" t="str">
        <f t="shared" ref="Z106" si="328">Q106</f>
        <v>75+</v>
      </c>
      <c r="AD106" t="str">
        <f>U106</f>
        <v>25-34</v>
      </c>
      <c r="AE106" t="str">
        <f t="shared" ref="AE106" si="329">V106</f>
        <v>35-44</v>
      </c>
      <c r="AF106" t="str">
        <f t="shared" ref="AF106" si="330">W106</f>
        <v>45-54</v>
      </c>
      <c r="AG106" t="str">
        <f>X106</f>
        <v>55-64</v>
      </c>
      <c r="AH106" t="str">
        <f t="shared" ref="AH106" si="331">Y106</f>
        <v>65-74</v>
      </c>
      <c r="AI106" t="str">
        <f t="shared" ref="AI106" si="332">Z106</f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&gt;0.999</v>
      </c>
      <c r="C107" t="str">
        <f t="shared" ref="C107:C108" si="333">IF(_xlfn.T.DIST.2T(ABS(M107/V107),AE107)*6&lt;0.001,"&lt;0.001",IF(_xlfn.T.DIST.2T(ABS(M107/V107),AE107)*6&gt;0.999, "&gt;0.999",FIXED(_xlfn.T.DIST.2T(ABS(M107/V107),AE107)*6,3)))</f>
        <v>&lt;0.001</v>
      </c>
      <c r="D107" t="str">
        <f t="shared" ref="D107:D109" si="334">IF(_xlfn.T.DIST.2T(ABS(N107/W107),AF107)*6&lt;0.001,"&lt;0.001",IF(_xlfn.T.DIST.2T(ABS(N107/W107),AF107)*6&gt;0.999, "&gt;0.999",FIXED(_xlfn.T.DIST.2T(ABS(N107/W107),AF107)*6,3)))</f>
        <v>&lt;0.001</v>
      </c>
      <c r="E107" t="str">
        <f t="shared" ref="E107:E110" si="335">IF(_xlfn.T.DIST.2T(ABS(O107/X107),AG107)*6&lt;0.001,"&lt;0.001",IF(_xlfn.T.DIST.2T(ABS(O107/X107),AG107)*6&gt;0.999, "&gt;0.999",FIXED(_xlfn.T.DIST.2T(ABS(O107/X107),AG107)*6,3)))</f>
        <v>&lt;0.001</v>
      </c>
      <c r="F107" t="str">
        <f t="shared" ref="F107:F111" si="336">IF(_xlfn.T.DIST.2T(ABS(P107/Y107),AH107)*6&lt;0.001,"&lt;0.001",IF(_xlfn.T.DIST.2T(ABS(P107/Y107),AH107)*6&gt;0.999, "&gt;0.999",FIXED(_xlfn.T.DIST.2T(ABS(P107/Y107),AH107)*6,3)))</f>
        <v>&lt;0.001</v>
      </c>
      <c r="G107" t="str">
        <f t="shared" ref="G107:G112" si="337">IF(_xlfn.T.DIST.2T(ABS(Q107/Z107),AI107)*6&lt;0.001,"&lt;0.001",IF(_xlfn.T.DIST.2T(ABS(Q107/Z107),AI107)*6&gt;0.999, "&gt;0.999",FIXED(_xlfn.T.DIST.2T(ABS(Q107/Z107),AI107)*6,3)))</f>
        <v>&lt;0.001</v>
      </c>
      <c r="K107" t="str">
        <f>A107</f>
        <v>18-24</v>
      </c>
      <c r="L107">
        <f>$L102-M102</f>
        <v>-0.20255251649641437</v>
      </c>
      <c r="M107">
        <f t="shared" ref="M107:Q107" si="338">$L102-N102</f>
        <v>-12.153531766959869</v>
      </c>
      <c r="N107">
        <f t="shared" si="338"/>
        <v>-17.799498819251642</v>
      </c>
      <c r="O107">
        <f t="shared" si="338"/>
        <v>-29.067007785076793</v>
      </c>
      <c r="P107">
        <f t="shared" si="338"/>
        <v>-56.832882350210923</v>
      </c>
      <c r="Q107">
        <f t="shared" si="338"/>
        <v>-81.252440526213931</v>
      </c>
      <c r="T107" t="str">
        <f>K107</f>
        <v>18-24</v>
      </c>
      <c r="U107">
        <f>SQRT((($AO102-1)*$AD102^2+(AP102-1)*AE102^2)/($AO102+AP102-2))</f>
        <v>2.4062875793116447</v>
      </c>
      <c r="V107">
        <f t="shared" ref="V107" si="339">SQRT((($AO102-1)*$AD102^2+(AQ102-1)*AF102^2)/($AO102+AQ102-2))</f>
        <v>2.9116685197669221</v>
      </c>
      <c r="W107">
        <f t="shared" ref="W107" si="340">SQRT((($AO102-1)*$AD102^2+(AR102-1)*AG102^2)/($AO102+AR102-2))</f>
        <v>2.2449696421731899</v>
      </c>
      <c r="X107">
        <f t="shared" ref="X107" si="341">SQRT((($AO102-1)*$AD102^2+(AS102-1)*AH102^2)/($AO102+AS102-2))</f>
        <v>3.751670132990534</v>
      </c>
      <c r="Y107">
        <f t="shared" ref="Y107" si="342">SQRT((($AO102-1)*$AD102^2+(AT102-1)*AI102^2)/($AO102+AT102-2))</f>
        <v>1.8005485235378431</v>
      </c>
      <c r="Z107">
        <f t="shared" ref="Z107" si="343">SQRT((($AO102-1)*$AD102^2+(AU102-1)*AJ102^2)/($AO102+AU102-2))</f>
        <v>2.4199099002248925</v>
      </c>
      <c r="AC107" t="str">
        <f>T107</f>
        <v>18-24</v>
      </c>
      <c r="AD107">
        <f>$AO102+AP102-2</f>
        <v>742</v>
      </c>
      <c r="AE107">
        <f t="shared" ref="AE107" si="344">$AO102+AQ102-2</f>
        <v>673</v>
      </c>
      <c r="AF107">
        <f t="shared" ref="AF107" si="345">$AO102+AR102-2</f>
        <v>835</v>
      </c>
      <c r="AG107">
        <f t="shared" ref="AG107" si="346">$AO102+AS102-2</f>
        <v>1130</v>
      </c>
      <c r="AH107">
        <f t="shared" ref="AH107" si="347">$AO102+AT102-2</f>
        <v>1187</v>
      </c>
      <c r="AI107">
        <f t="shared" ref="AI107" si="348">$AO102+AU102-2</f>
        <v>879</v>
      </c>
    </row>
    <row r="108" spans="1:47" x14ac:dyDescent="0.35">
      <c r="A108" t="str">
        <f t="shared" ref="A108:A112" si="349">A96</f>
        <v>25-34</v>
      </c>
      <c r="C108" t="str">
        <f t="shared" si="333"/>
        <v>&lt;0.001</v>
      </c>
      <c r="D108" t="str">
        <f t="shared" si="334"/>
        <v>&lt;0.001</v>
      </c>
      <c r="E108" t="str">
        <f t="shared" si="335"/>
        <v>&lt;0.001</v>
      </c>
      <c r="F108" t="str">
        <f t="shared" si="336"/>
        <v>&lt;0.001</v>
      </c>
      <c r="G108" t="str">
        <f t="shared" si="337"/>
        <v>&lt;0.001</v>
      </c>
      <c r="K108" t="str">
        <f t="shared" ref="K108:K112" si="350">A108</f>
        <v>25-34</v>
      </c>
      <c r="M108">
        <f>$M102-N102</f>
        <v>-11.950979250463455</v>
      </c>
      <c r="N108">
        <f t="shared" ref="N108:Q108" si="351">$M102-O102</f>
        <v>-17.596946302755228</v>
      </c>
      <c r="O108">
        <f t="shared" si="351"/>
        <v>-28.864455268580379</v>
      </c>
      <c r="P108">
        <f t="shared" si="351"/>
        <v>-56.630329833714505</v>
      </c>
      <c r="Q108">
        <f t="shared" si="351"/>
        <v>-81.049888009717506</v>
      </c>
      <c r="T108" t="str">
        <f t="shared" ref="T108:T112" si="352">K108</f>
        <v>25-34</v>
      </c>
      <c r="V108">
        <f>SQRT((($AP102-1)*$AE102^2+(AQ102-1)*AF102^2)/($AP102+AQ102-2))</f>
        <v>2.2850550286628284</v>
      </c>
      <c r="W108">
        <f t="shared" ref="W108" si="353">SQRT((($AP102-1)*$AE102^2+(AR102-1)*AG102^2)/($AP102+AR102-2))</f>
        <v>1.2375343181276175</v>
      </c>
      <c r="X108">
        <f t="shared" ref="X108" si="354">SQRT((($AP102-1)*$AE102^2+(AS102-1)*AH102^2)/($AP102+AS102-2))</f>
        <v>3.6908740075820656</v>
      </c>
      <c r="Y108">
        <f t="shared" ref="Y108" si="355">SQRT((($AP102-1)*$AE102^2+(AT102-1)*AI102^2)/($AP102+AT102-2))</f>
        <v>0.78770578143208414</v>
      </c>
      <c r="Z108">
        <f t="shared" ref="Z108" si="356">SQRT((($AP102-1)*$AE102^2+(AU102-1)*AJ102^2)/($AP102+AU102-2))</f>
        <v>1.6778826930838646</v>
      </c>
      <c r="AC108" t="str">
        <f t="shared" ref="AC108:AC112" si="357">T108</f>
        <v>25-34</v>
      </c>
      <c r="AE108">
        <f>$AP102+AQ102-2</f>
        <v>473</v>
      </c>
      <c r="AF108">
        <f t="shared" ref="AF108" si="358">$AP102+AR102-2</f>
        <v>635</v>
      </c>
      <c r="AG108">
        <f t="shared" ref="AG108" si="359">$AP102+AS102-2</f>
        <v>930</v>
      </c>
      <c r="AH108">
        <f t="shared" ref="AH108" si="360">$AP102+AT102-2</f>
        <v>987</v>
      </c>
      <c r="AI108">
        <f t="shared" ref="AI108" si="361">$AP102+AU102-2</f>
        <v>679</v>
      </c>
    </row>
    <row r="109" spans="1:47" x14ac:dyDescent="0.35">
      <c r="A109" t="str">
        <f t="shared" si="349"/>
        <v>35-44</v>
      </c>
      <c r="D109" t="str">
        <f t="shared" si="334"/>
        <v>0.037</v>
      </c>
      <c r="E109" t="str">
        <f t="shared" si="335"/>
        <v>&lt;0.001</v>
      </c>
      <c r="F109" t="str">
        <f t="shared" si="336"/>
        <v>&lt;0.001</v>
      </c>
      <c r="G109" t="str">
        <f t="shared" si="337"/>
        <v>&lt;0.001</v>
      </c>
      <c r="K109" t="str">
        <f t="shared" si="350"/>
        <v>35-44</v>
      </c>
      <c r="N109">
        <f>$N102-O102</f>
        <v>-5.6459670522917733</v>
      </c>
      <c r="O109">
        <f t="shared" ref="O109:Q109" si="362">$N102-P102</f>
        <v>-16.913476018116924</v>
      </c>
      <c r="P109">
        <f t="shared" si="362"/>
        <v>-44.67935058325105</v>
      </c>
      <c r="Q109">
        <f t="shared" si="362"/>
        <v>-69.098908759254059</v>
      </c>
      <c r="T109" t="str">
        <f t="shared" si="352"/>
        <v>35-44</v>
      </c>
      <c r="W109">
        <f>SQRT((($AQ102-1)*$AF102^2+(AR102-1)*AG102^2)/($AQ102+AR102-2))</f>
        <v>2.0513385530035904</v>
      </c>
      <c r="X109">
        <f t="shared" ref="X109" si="363">SQRT((($AQ102-1)*$AF102^2+(AS102-1)*AH102^2)/($AQ102+AS102-2))</f>
        <v>4.0436350709679667</v>
      </c>
      <c r="Y109">
        <f t="shared" ref="Y109" si="364">SQRT((($AQ102-1)*$AF102^2+(AT102-1)*AI102^2)/($AQ102+AT102-2))</f>
        <v>1.4839884388797613</v>
      </c>
      <c r="Z109">
        <f t="shared" ref="Z109" si="365">SQRT((($AQ102-1)*$AF102^2+(AU102-1)*AJ102^2)/($AQ102+AU102-2))</f>
        <v>2.3332266726887938</v>
      </c>
      <c r="AC109" t="str">
        <f t="shared" si="357"/>
        <v>35-44</v>
      </c>
      <c r="AF109">
        <f>$AQ102+AR102-2</f>
        <v>566</v>
      </c>
      <c r="AG109">
        <f t="shared" ref="AG109" si="366">$AQ102+AS102-2</f>
        <v>861</v>
      </c>
      <c r="AH109">
        <f t="shared" ref="AH109" si="367">$AQ102+AT102-2</f>
        <v>918</v>
      </c>
      <c r="AI109">
        <f t="shared" ref="AI109" si="368">$AQ102+AU102-2</f>
        <v>610</v>
      </c>
    </row>
    <row r="110" spans="1:47" x14ac:dyDescent="0.35">
      <c r="A110" t="str">
        <f t="shared" si="349"/>
        <v>45-54</v>
      </c>
      <c r="E110" t="str">
        <f t="shared" si="335"/>
        <v>0.008</v>
      </c>
      <c r="F110" t="str">
        <f t="shared" si="336"/>
        <v>&lt;0.001</v>
      </c>
      <c r="G110" t="str">
        <f t="shared" si="337"/>
        <v>&lt;0.001</v>
      </c>
      <c r="K110" t="str">
        <f t="shared" si="350"/>
        <v>45-54</v>
      </c>
      <c r="O110">
        <f>$O102-P102</f>
        <v>-11.267508965825151</v>
      </c>
      <c r="P110">
        <f t="shared" ref="P110:Q110" si="369">$O102-Q102</f>
        <v>-39.033383530959277</v>
      </c>
      <c r="Q110">
        <f t="shared" si="369"/>
        <v>-63.452941706962285</v>
      </c>
      <c r="T110" t="str">
        <f t="shared" si="352"/>
        <v>45-54</v>
      </c>
      <c r="X110">
        <f>SQRT((($AR102-1)*$AG102^2+(AS102-1)*AH102^2)/($AR102+AS102-2))</f>
        <v>3.5068619031762225</v>
      </c>
      <c r="Y110">
        <f t="shared" ref="Y110" si="370">SQRT((($AR102-1)*$AG102^2+(AT102-1)*AI102^2)/($AR102+AT102-2))</f>
        <v>0.69680357254077563</v>
      </c>
      <c r="Z110">
        <f t="shared" ref="Z110" si="371">SQRT((($AR102-1)*$AG102^2+(AU102-1)*AJ102^2)/($AR102+AU102-2))</f>
        <v>1.5369145199472765</v>
      </c>
      <c r="AC110" t="str">
        <f t="shared" si="357"/>
        <v>45-54</v>
      </c>
      <c r="AG110">
        <f>$AR102+AS102-2</f>
        <v>1023</v>
      </c>
      <c r="AH110">
        <f t="shared" ref="AH110" si="372">$AR102+AT102-2</f>
        <v>1080</v>
      </c>
      <c r="AI110">
        <f t="shared" ref="AI110" si="373">$AR102+AU102-2</f>
        <v>772</v>
      </c>
    </row>
    <row r="111" spans="1:47" x14ac:dyDescent="0.35">
      <c r="A111" t="str">
        <f t="shared" si="349"/>
        <v>55-64</v>
      </c>
      <c r="F111" t="str">
        <f t="shared" si="336"/>
        <v>&lt;0.001</v>
      </c>
      <c r="G111" t="str">
        <f t="shared" si="337"/>
        <v>&lt;0.001</v>
      </c>
      <c r="K111" t="str">
        <f t="shared" si="350"/>
        <v>55-64</v>
      </c>
      <c r="P111">
        <f>$P102-Q102</f>
        <v>-27.765874565134126</v>
      </c>
      <c r="Q111">
        <f>$P102-R102</f>
        <v>-52.185432741137134</v>
      </c>
      <c r="T111" t="str">
        <f t="shared" si="352"/>
        <v>55-64</v>
      </c>
      <c r="Y111">
        <f>SQRT((($AS102-1)*$AH102^2+(AT102-1)*AI102^2)/($AS102+AT102-2))</f>
        <v>2.98125702658613</v>
      </c>
      <c r="Z111">
        <f>SQRT((($AS102-1)*$AH102^2+(AU102-1)*AJ102^2)/($AS102+AU102-2))</f>
        <v>3.5596433021422689</v>
      </c>
      <c r="AC111" t="str">
        <f t="shared" si="357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349"/>
        <v>65-74</v>
      </c>
      <c r="G112" t="str">
        <f t="shared" si="337"/>
        <v>&lt;0.001</v>
      </c>
      <c r="K112" t="str">
        <f t="shared" si="350"/>
        <v>65-74</v>
      </c>
      <c r="Q112">
        <f>Q102-R102</f>
        <v>-24.419558176003008</v>
      </c>
      <c r="T112" t="str">
        <f t="shared" si="352"/>
        <v>65-74</v>
      </c>
      <c r="Z112">
        <f>SQRT((($AT102-1)*$AI102^2+(AU102-1)*AJ102^2)/($AT102+AU102-2))</f>
        <v>1.1410580977780065</v>
      </c>
      <c r="AC112" t="str">
        <f t="shared" si="357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374">K12</f>
        <v>Language_grouping</v>
      </c>
      <c r="L114">
        <f t="shared" si="374"/>
        <v>0</v>
      </c>
      <c r="M114">
        <f t="shared" si="374"/>
        <v>0</v>
      </c>
      <c r="N114">
        <f t="shared" si="374"/>
        <v>0</v>
      </c>
      <c r="O114">
        <f t="shared" si="374"/>
        <v>0</v>
      </c>
      <c r="P114">
        <f t="shared" si="374"/>
        <v>0</v>
      </c>
      <c r="Q114">
        <f t="shared" si="374"/>
        <v>0</v>
      </c>
      <c r="R114">
        <f t="shared" si="374"/>
        <v>0</v>
      </c>
      <c r="S114">
        <f t="shared" si="374"/>
        <v>0</v>
      </c>
      <c r="T114" t="str">
        <f t="shared" si="374"/>
        <v>Language_grouping</v>
      </c>
      <c r="AC114" t="str">
        <f>AC12</f>
        <v>Language_grouping</v>
      </c>
      <c r="AN114">
        <f t="shared" ref="AN114:AU114" si="375">AN12</f>
        <v>0</v>
      </c>
      <c r="AO114">
        <f t="shared" si="375"/>
        <v>0</v>
      </c>
      <c r="AP114">
        <f t="shared" si="375"/>
        <v>0</v>
      </c>
      <c r="AQ114">
        <f t="shared" si="375"/>
        <v>0</v>
      </c>
      <c r="AR114">
        <f t="shared" si="375"/>
        <v>0</v>
      </c>
      <c r="AS114">
        <f t="shared" si="375"/>
        <v>0</v>
      </c>
      <c r="AT114">
        <f t="shared" si="375"/>
        <v>0</v>
      </c>
      <c r="AU114">
        <f t="shared" si="375"/>
        <v>0</v>
      </c>
    </row>
    <row r="115" spans="1:47" x14ac:dyDescent="0.35">
      <c r="K115" t="str">
        <f t="shared" ref="K115:AA115" si="376">K14</f>
        <v>Anglosphere (core)</v>
      </c>
      <c r="L115">
        <f t="shared" si="376"/>
        <v>39.617954019999999</v>
      </c>
      <c r="M115">
        <f t="shared" si="376"/>
        <v>43.898602949999997</v>
      </c>
      <c r="N115">
        <f t="shared" si="376"/>
        <v>45.653373250000001</v>
      </c>
      <c r="O115">
        <f t="shared" si="376"/>
        <v>54.089859230000002</v>
      </c>
      <c r="P115">
        <f t="shared" si="376"/>
        <v>69.465205359999999</v>
      </c>
      <c r="Q115">
        <f t="shared" si="376"/>
        <v>99.303126570000003</v>
      </c>
      <c r="R115">
        <f t="shared" si="376"/>
        <v>119.03291280000001</v>
      </c>
      <c r="S115">
        <f t="shared" si="376"/>
        <v>0</v>
      </c>
      <c r="T115" t="str">
        <f t="shared" si="376"/>
        <v>Anglosphere (core)</v>
      </c>
      <c r="U115">
        <f t="shared" si="376"/>
        <v>7.7750401729999998</v>
      </c>
      <c r="V115">
        <f t="shared" si="376"/>
        <v>10.949722469999999</v>
      </c>
      <c r="W115">
        <f t="shared" si="376"/>
        <v>10.59343638</v>
      </c>
      <c r="X115">
        <f t="shared" si="376"/>
        <v>10.662780850000001</v>
      </c>
      <c r="Y115">
        <f t="shared" si="376"/>
        <v>10.002392</v>
      </c>
      <c r="Z115">
        <f t="shared" si="376"/>
        <v>5.2646709209999996</v>
      </c>
      <c r="AA115">
        <f t="shared" si="376"/>
        <v>5.2875308949999997</v>
      </c>
      <c r="AC115" t="str">
        <f t="shared" ref="AC115:AK115" si="377">AC14</f>
        <v>Anglosphere (core)</v>
      </c>
      <c r="AD115">
        <f t="shared" si="377"/>
        <v>2.7488918149999999</v>
      </c>
      <c r="AE115">
        <f t="shared" si="377"/>
        <v>3.871311505</v>
      </c>
      <c r="AF115">
        <f t="shared" si="377"/>
        <v>3.7453453489999999</v>
      </c>
      <c r="AG115">
        <f t="shared" si="377"/>
        <v>3.7698623219999998</v>
      </c>
      <c r="AH115">
        <f t="shared" si="377"/>
        <v>3.536379605</v>
      </c>
      <c r="AI115">
        <f t="shared" si="377"/>
        <v>1.861342254</v>
      </c>
      <c r="AJ115">
        <f t="shared" si="377"/>
        <v>1.8694244760000001</v>
      </c>
      <c r="AK115">
        <f t="shared" si="377"/>
        <v>8</v>
      </c>
      <c r="AN115" t="str">
        <f t="shared" ref="AN115:AU115" si="378">AN14</f>
        <v>Anglosphere (core)</v>
      </c>
      <c r="AO115">
        <f t="shared" si="378"/>
        <v>2931</v>
      </c>
      <c r="AP115">
        <f t="shared" si="378"/>
        <v>1742</v>
      </c>
      <c r="AQ115">
        <f t="shared" si="378"/>
        <v>1598</v>
      </c>
      <c r="AR115">
        <f t="shared" si="378"/>
        <v>2560</v>
      </c>
      <c r="AS115">
        <f t="shared" si="378"/>
        <v>4612</v>
      </c>
      <c r="AT115">
        <f t="shared" si="378"/>
        <v>5167</v>
      </c>
      <c r="AU115">
        <f t="shared" si="378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379">C106</f>
        <v>35-44</v>
      </c>
      <c r="D119" t="str">
        <f t="shared" si="379"/>
        <v>45-54</v>
      </c>
      <c r="E119" t="str">
        <f t="shared" si="379"/>
        <v>55-64</v>
      </c>
      <c r="F119" t="str">
        <f t="shared" si="379"/>
        <v>65-74</v>
      </c>
      <c r="G119" t="str">
        <f t="shared" si="379"/>
        <v>75+</v>
      </c>
      <c r="L119" t="str">
        <f>B119</f>
        <v>25-34</v>
      </c>
      <c r="M119" t="str">
        <f t="shared" ref="M119" si="380">C119</f>
        <v>35-44</v>
      </c>
      <c r="N119" t="str">
        <f t="shared" ref="N119" si="381">D119</f>
        <v>45-54</v>
      </c>
      <c r="O119" t="str">
        <f t="shared" ref="O119" si="382">E119</f>
        <v>55-64</v>
      </c>
      <c r="P119" t="str">
        <f t="shared" ref="P119" si="383">F119</f>
        <v>65-74</v>
      </c>
      <c r="Q119" t="str">
        <f t="shared" ref="Q119" si="384">G119</f>
        <v>75+</v>
      </c>
      <c r="U119" t="str">
        <f>L119</f>
        <v>25-34</v>
      </c>
      <c r="V119" t="str">
        <f t="shared" ref="V119" si="385">M119</f>
        <v>35-44</v>
      </c>
      <c r="W119" t="str">
        <f t="shared" ref="W119" si="386">N119</f>
        <v>45-54</v>
      </c>
      <c r="X119" t="str">
        <f t="shared" ref="X119" si="387">O119</f>
        <v>55-64</v>
      </c>
      <c r="Y119" t="str">
        <f t="shared" ref="Y119" si="388">P119</f>
        <v>65-74</v>
      </c>
      <c r="Z119" t="str">
        <f t="shared" ref="Z119" si="389">Q119</f>
        <v>75+</v>
      </c>
      <c r="AD119" t="str">
        <f>U119</f>
        <v>25-34</v>
      </c>
      <c r="AE119" t="str">
        <f t="shared" ref="AE119" si="390">V119</f>
        <v>35-44</v>
      </c>
      <c r="AF119" t="str">
        <f t="shared" ref="AF119" si="391">W119</f>
        <v>45-54</v>
      </c>
      <c r="AG119" t="str">
        <f>X119</f>
        <v>55-64</v>
      </c>
      <c r="AH119" t="str">
        <f t="shared" ref="AH119" si="392">Y119</f>
        <v>65-74</v>
      </c>
      <c r="AI119" t="str">
        <f t="shared" ref="AI119" si="393">Z119</f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&gt;0.999</v>
      </c>
      <c r="C120" t="str">
        <f t="shared" ref="C120:C121" si="394">IF(_xlfn.T.DIST.2T(ABS(M120/V120),AE120)*6&lt;0.001,"&lt;0.001",IF(_xlfn.T.DIST.2T(ABS(M120/V120),AE120)*6&gt;0.999, "&gt;0.999",FIXED(_xlfn.T.DIST.2T(ABS(M120/V120),AE120)*6,3)))</f>
        <v>0.326</v>
      </c>
      <c r="D120" t="str">
        <f t="shared" ref="D120:D122" si="395">IF(_xlfn.T.DIST.2T(ABS(N120/W120),AF120)*6&lt;0.001,"&lt;0.001",IF(_xlfn.T.DIST.2T(ABS(N120/W120),AF120)*6&gt;0.999, "&gt;0.999",FIXED(_xlfn.T.DIST.2T(ABS(N120/W120),AF120)*6,3)))</f>
        <v>&lt;0.001</v>
      </c>
      <c r="E120" t="str">
        <f t="shared" ref="E120:E123" si="396">IF(_xlfn.T.DIST.2T(ABS(O120/X120),AG120)*6&lt;0.001,"&lt;0.001",IF(_xlfn.T.DIST.2T(ABS(O120/X120),AG120)*6&gt;0.999, "&gt;0.999",FIXED(_xlfn.T.DIST.2T(ABS(O120/X120),AG120)*6,3)))</f>
        <v>&lt;0.001</v>
      </c>
      <c r="F120" t="str">
        <f t="shared" ref="F120:F124" si="397">IF(_xlfn.T.DIST.2T(ABS(P120/Y120),AH120)*6&lt;0.001,"&lt;0.001",IF(_xlfn.T.DIST.2T(ABS(P120/Y120),AH120)*6&gt;0.999, "&gt;0.999",FIXED(_xlfn.T.DIST.2T(ABS(P120/Y120),AH120)*6,3)))</f>
        <v>&lt;0.001</v>
      </c>
      <c r="G120" t="str">
        <f t="shared" ref="G120:G125" si="398">IF(_xlfn.T.DIST.2T(ABS(Q120/Z120),AI120)*6&lt;0.001,"&lt;0.001",IF(_xlfn.T.DIST.2T(ABS(Q120/Z120),AI120)*6&gt;0.999, "&gt;0.999",FIXED(_xlfn.T.DIST.2T(ABS(Q120/Z120),AI120)*6,3)))</f>
        <v>&lt;0.001</v>
      </c>
      <c r="K120" t="str">
        <f>A120</f>
        <v>18-24</v>
      </c>
      <c r="L120">
        <f>$L115-M115</f>
        <v>-4.2806489299999981</v>
      </c>
      <c r="M120">
        <f t="shared" ref="M120:Q120" si="399">$L115-N115</f>
        <v>-6.0354192300000022</v>
      </c>
      <c r="N120">
        <f t="shared" si="399"/>
        <v>-14.471905210000003</v>
      </c>
      <c r="O120">
        <f t="shared" si="399"/>
        <v>-29.84725134</v>
      </c>
      <c r="P120">
        <f t="shared" si="399"/>
        <v>-59.685172550000004</v>
      </c>
      <c r="Q120">
        <f t="shared" si="399"/>
        <v>-79.414958780000006</v>
      </c>
      <c r="T120" t="str">
        <f>K120</f>
        <v>18-24</v>
      </c>
      <c r="U120">
        <f>SQRT((($AO115-1)*$AD115^2+(AP115-1)*AE115^2)/($AO115+AP115-2))</f>
        <v>3.213408840304151</v>
      </c>
      <c r="V120">
        <f t="shared" ref="V120" si="400">SQRT((($AO115-1)*$AD115^2+(AQ115-1)*AF115^2)/($AO115+AQ115-2))</f>
        <v>3.1367607488192681</v>
      </c>
      <c r="W120">
        <f t="shared" ref="W120" si="401">SQRT((($AO115-1)*$AD115^2+(AR115-1)*AG115^2)/($AO115+AR115-2))</f>
        <v>3.2648451507256828</v>
      </c>
      <c r="X120">
        <f t="shared" ref="X120" si="402">SQRT((($AO115-1)*$AD115^2+(AS115-1)*AH115^2)/($AO115+AS115-2))</f>
        <v>3.2531307995809899</v>
      </c>
      <c r="Y120">
        <f t="shared" ref="Y120" si="403">SQRT((($AO115-1)*$AD115^2+(AT115-1)*AI115^2)/($AO115+AT115-2))</f>
        <v>2.2238369050380586</v>
      </c>
      <c r="Z120">
        <f t="shared" ref="Z120" si="404">SQRT((($AO115-1)*$AD115^2+(AU115-1)*AJ115^2)/($AO115+AU115-2))</f>
        <v>2.3426105586421455</v>
      </c>
      <c r="AC120" t="str">
        <f>T120</f>
        <v>18-24</v>
      </c>
      <c r="AD120">
        <f>$AO115+AP115-2</f>
        <v>4671</v>
      </c>
      <c r="AE120">
        <f t="shared" ref="AE120" si="405">$AO115+AQ115-2</f>
        <v>4527</v>
      </c>
      <c r="AF120">
        <f t="shared" ref="AF120" si="406">$AO115+AR115-2</f>
        <v>5489</v>
      </c>
      <c r="AG120">
        <f t="shared" ref="AG120" si="407">$AO115+AS115-2</f>
        <v>7541</v>
      </c>
      <c r="AH120">
        <f t="shared" ref="AH120" si="408">$AO115+AT115-2</f>
        <v>8096</v>
      </c>
      <c r="AI120">
        <f t="shared" ref="AI120" si="409">$AO115+AU115-2</f>
        <v>5971</v>
      </c>
    </row>
    <row r="121" spans="1:47" x14ac:dyDescent="0.35">
      <c r="A121" t="str">
        <f t="shared" ref="A121:A125" si="410">A108</f>
        <v>25-34</v>
      </c>
      <c r="C121" t="str">
        <f t="shared" si="394"/>
        <v>&gt;0.999</v>
      </c>
      <c r="D121" t="str">
        <f t="shared" si="395"/>
        <v>0.045</v>
      </c>
      <c r="E121" t="str">
        <f t="shared" si="396"/>
        <v>&lt;0.001</v>
      </c>
      <c r="F121" t="str">
        <f t="shared" si="397"/>
        <v>&lt;0.001</v>
      </c>
      <c r="G121" t="str">
        <f t="shared" si="398"/>
        <v>&lt;0.001</v>
      </c>
      <c r="K121" t="str">
        <f t="shared" ref="K121:K125" si="411">A121</f>
        <v>25-34</v>
      </c>
      <c r="M121">
        <f>$M115-N115</f>
        <v>-1.7547703000000041</v>
      </c>
      <c r="N121">
        <f t="shared" ref="N121:Q121" si="412">$M115-O115</f>
        <v>-10.191256280000005</v>
      </c>
      <c r="O121">
        <f t="shared" si="412"/>
        <v>-25.566602410000002</v>
      </c>
      <c r="P121">
        <f t="shared" si="412"/>
        <v>-55.404523620000006</v>
      </c>
      <c r="Q121">
        <f t="shared" si="412"/>
        <v>-75.134309850000008</v>
      </c>
      <c r="T121" t="str">
        <f t="shared" ref="T121:T125" si="413">K121</f>
        <v>25-34</v>
      </c>
      <c r="V121">
        <f>SQRT((($AP115-1)*$AE115^2+(AQ115-1)*AF115^2)/($AP115+AQ115-2))</f>
        <v>3.8115649316735372</v>
      </c>
      <c r="W121">
        <f t="shared" ref="W121" si="414">SQRT((($AP115-1)*$AE115^2+(AR115-1)*AG115^2)/($AP115+AR115-2))</f>
        <v>3.8112627932666681</v>
      </c>
      <c r="X121">
        <f t="shared" ref="X121" si="415">SQRT((($AP115-1)*$AE115^2+(AS115-1)*AH115^2)/($AP115+AS115-2))</f>
        <v>3.631254612955678</v>
      </c>
      <c r="Y121">
        <f t="shared" ref="Y121" si="416">SQRT((($AP115-1)*$AE115^2+(AT115-1)*AI115^2)/($AP115+AT115-2))</f>
        <v>2.5236841512943196</v>
      </c>
      <c r="Z121">
        <f t="shared" ref="Z121" si="417">SQRT((($AP115-1)*$AE115^2+(AU115-1)*AJ115^2)/($AP115+AU115-2))</f>
        <v>2.7710634773282581</v>
      </c>
      <c r="AC121" t="str">
        <f t="shared" ref="AC121:AC125" si="418">T121</f>
        <v>25-34</v>
      </c>
      <c r="AE121">
        <f>$AP115+AQ115-2</f>
        <v>3338</v>
      </c>
      <c r="AF121">
        <f t="shared" ref="AF121" si="419">$AP115+AR115-2</f>
        <v>4300</v>
      </c>
      <c r="AG121">
        <f t="shared" ref="AG121" si="420">$AP115+AS115-2</f>
        <v>6352</v>
      </c>
      <c r="AH121">
        <f t="shared" ref="AH121" si="421">$AP115+AT115-2</f>
        <v>6907</v>
      </c>
      <c r="AI121">
        <f t="shared" ref="AI121" si="422">$AP115+AU115-2</f>
        <v>4782</v>
      </c>
    </row>
    <row r="122" spans="1:47" x14ac:dyDescent="0.35">
      <c r="A122" t="str">
        <f t="shared" si="410"/>
        <v>35-44</v>
      </c>
      <c r="D122" t="str">
        <f t="shared" si="395"/>
        <v>0.150</v>
      </c>
      <c r="E122" t="str">
        <f t="shared" si="396"/>
        <v>&lt;0.001</v>
      </c>
      <c r="F122" t="str">
        <f t="shared" si="397"/>
        <v>&lt;0.001</v>
      </c>
      <c r="G122" t="str">
        <f t="shared" si="398"/>
        <v>&lt;0.001</v>
      </c>
      <c r="K122" t="str">
        <f t="shared" si="411"/>
        <v>35-44</v>
      </c>
      <c r="N122">
        <f>$N115-O115</f>
        <v>-8.4364859800000005</v>
      </c>
      <c r="O122">
        <f t="shared" ref="O122:Q122" si="423">$N115-P115</f>
        <v>-23.811832109999997</v>
      </c>
      <c r="P122">
        <f t="shared" si="423"/>
        <v>-53.649753320000002</v>
      </c>
      <c r="Q122">
        <f t="shared" si="423"/>
        <v>-73.379539550000004</v>
      </c>
      <c r="T122" t="str">
        <f t="shared" si="413"/>
        <v>35-44</v>
      </c>
      <c r="W122">
        <f>SQRT((($AQ115-1)*$AF115^2+(AR115-1)*AG115^2)/($AQ115+AR115-2))</f>
        <v>3.7604602487144385</v>
      </c>
      <c r="X122">
        <f t="shared" ref="X122" si="424">SQRT((($AQ115-1)*$AF115^2+(AS115-1)*AH115^2)/($AQ115+AS115-2))</f>
        <v>3.5912975848884523</v>
      </c>
      <c r="Y122">
        <f t="shared" ref="Y122" si="425">SQRT((($AQ115-1)*$AF115^2+(AT115-1)*AI115^2)/($AQ115+AT115-2))</f>
        <v>2.4410904583402444</v>
      </c>
      <c r="Z122">
        <f t="shared" ref="Z122" si="426">SQRT((($AQ115-1)*$AF115^2+(AU115-1)*AJ115^2)/($AQ115+AU115-2))</f>
        <v>2.6686182068440232</v>
      </c>
      <c r="AC122" t="str">
        <f t="shared" si="418"/>
        <v>35-44</v>
      </c>
      <c r="AF122">
        <f>$AQ115+AR115-2</f>
        <v>4156</v>
      </c>
      <c r="AG122">
        <f t="shared" ref="AG122" si="427">$AQ115+AS115-2</f>
        <v>6208</v>
      </c>
      <c r="AH122">
        <f t="shared" ref="AH122" si="428">$AQ115+AT115-2</f>
        <v>6763</v>
      </c>
      <c r="AI122">
        <f t="shared" ref="AI122" si="429">$AQ115+AU115-2</f>
        <v>4638</v>
      </c>
    </row>
    <row r="123" spans="1:47" x14ac:dyDescent="0.35">
      <c r="A123" t="str">
        <f t="shared" si="410"/>
        <v>45-54</v>
      </c>
      <c r="E123" t="str">
        <f t="shared" si="396"/>
        <v>&lt;0.001</v>
      </c>
      <c r="F123" t="str">
        <f t="shared" si="397"/>
        <v>&lt;0.001</v>
      </c>
      <c r="G123" t="str">
        <f t="shared" si="398"/>
        <v>&lt;0.001</v>
      </c>
      <c r="K123" t="str">
        <f t="shared" si="411"/>
        <v>45-54</v>
      </c>
      <c r="O123">
        <f>$O115-P115</f>
        <v>-15.375346129999997</v>
      </c>
      <c r="P123">
        <f t="shared" ref="P123:Q123" si="430">$O115-Q115</f>
        <v>-45.213267340000002</v>
      </c>
      <c r="Q123">
        <f t="shared" si="430"/>
        <v>-64.943053570000004</v>
      </c>
      <c r="T123" t="str">
        <f t="shared" si="413"/>
        <v>45-54</v>
      </c>
      <c r="X123">
        <f>SQRT((($AR115-1)*$AG115^2+(AS115-1)*AH115^2)/($AR115+AS115-2))</f>
        <v>3.6214384076680619</v>
      </c>
      <c r="Y123">
        <f t="shared" ref="Y123" si="431">SQRT((($AR115-1)*$AG115^2+(AT115-1)*AI115^2)/($AR115+AT115-2))</f>
        <v>2.6504259258655289</v>
      </c>
      <c r="Z123">
        <f t="shared" ref="Z123" si="432">SQRT((($AR115-1)*$AG115^2+(AU115-1)*AJ115^2)/($AR115+AU115-2))</f>
        <v>2.8969097743453021</v>
      </c>
      <c r="AC123" t="str">
        <f t="shared" si="418"/>
        <v>45-54</v>
      </c>
      <c r="AG123">
        <f>$AR115+AS115-2</f>
        <v>7170</v>
      </c>
      <c r="AH123">
        <f t="shared" ref="AH123" si="433">$AR115+AT115-2</f>
        <v>7725</v>
      </c>
      <c r="AI123">
        <f t="shared" ref="AI123" si="434">$AR115+AU115-2</f>
        <v>5600</v>
      </c>
    </row>
    <row r="124" spans="1:47" x14ac:dyDescent="0.35">
      <c r="A124" t="str">
        <f t="shared" si="410"/>
        <v>55-64</v>
      </c>
      <c r="F124" t="str">
        <f t="shared" si="397"/>
        <v>&lt;0.001</v>
      </c>
      <c r="G124" t="str">
        <f t="shared" si="398"/>
        <v>&lt;0.001</v>
      </c>
      <c r="K124" t="str">
        <f t="shared" si="411"/>
        <v>55-64</v>
      </c>
      <c r="P124">
        <f>$P115-Q115</f>
        <v>-29.837921210000005</v>
      </c>
      <c r="Q124">
        <f>$P115-R115</f>
        <v>-49.567707440000007</v>
      </c>
      <c r="T124" t="str">
        <f t="shared" si="413"/>
        <v>55-64</v>
      </c>
      <c r="Y124">
        <f>SQRT((($AS115-1)*$AH115^2+(AT115-1)*AI115^2)/($AS115+AT115-2))</f>
        <v>2.7800479751468994</v>
      </c>
      <c r="Z124">
        <f>SQRT((($AS115-1)*$AH115^2+(AU115-1)*AJ115^2)/($AS115+AU115-2))</f>
        <v>2.9874411575608497</v>
      </c>
      <c r="AC124" t="str">
        <f t="shared" si="418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410"/>
        <v>65-74</v>
      </c>
      <c r="G125" t="str">
        <f t="shared" si="398"/>
        <v>&lt;0.001</v>
      </c>
      <c r="K125" t="str">
        <f t="shared" si="411"/>
        <v>65-74</v>
      </c>
      <c r="Q125">
        <f>Q115-R115</f>
        <v>-19.729786230000002</v>
      </c>
      <c r="T125" t="str">
        <f t="shared" si="413"/>
        <v>65-74</v>
      </c>
      <c r="Z125">
        <f>SQRT((($AT115-1)*$AI115^2+(AU115-1)*AJ115^2)/($AT115+AU115-2))</f>
        <v>1.8643411051874446</v>
      </c>
      <c r="AC125" t="str">
        <f t="shared" si="418"/>
        <v>65-74</v>
      </c>
      <c r="AI125">
        <f>$AT115+AU115-2</f>
        <v>8207</v>
      </c>
    </row>
    <row r="127" spans="1:47" x14ac:dyDescent="0.35">
      <c r="K127" t="str">
        <f t="shared" ref="K127:AA127" si="435">K15</f>
        <v>Anglosphere (other)</v>
      </c>
      <c r="L127">
        <f t="shared" si="435"/>
        <v>32.32149699</v>
      </c>
      <c r="M127">
        <f t="shared" si="435"/>
        <v>45.212848620000003</v>
      </c>
      <c r="N127">
        <f t="shared" si="435"/>
        <v>66.657595560000004</v>
      </c>
      <c r="O127">
        <f t="shared" si="435"/>
        <v>88.198424860000003</v>
      </c>
      <c r="P127">
        <f t="shared" si="435"/>
        <v>100.8184457</v>
      </c>
      <c r="Q127">
        <f t="shared" si="435"/>
        <v>105.4465505</v>
      </c>
      <c r="R127">
        <f t="shared" si="435"/>
        <v>104.90310220000001</v>
      </c>
      <c r="S127">
        <f t="shared" si="435"/>
        <v>0</v>
      </c>
      <c r="T127" t="str">
        <f t="shared" si="435"/>
        <v>Anglosphere (other)</v>
      </c>
      <c r="U127">
        <f t="shared" si="435"/>
        <v>11.30436562</v>
      </c>
      <c r="V127">
        <f t="shared" si="435"/>
        <v>14.587231770000001</v>
      </c>
      <c r="W127">
        <f t="shared" si="435"/>
        <v>11.91874455</v>
      </c>
      <c r="X127">
        <f t="shared" si="435"/>
        <v>9.3082396129999996</v>
      </c>
      <c r="Y127">
        <f t="shared" si="435"/>
        <v>8.0327802290000001</v>
      </c>
      <c r="Z127">
        <f t="shared" si="435"/>
        <v>5.8962130430000004</v>
      </c>
      <c r="AA127">
        <f t="shared" si="435"/>
        <v>7.3500008609999998</v>
      </c>
      <c r="AC127" t="str">
        <f t="shared" ref="AC127:AK127" si="436">AC15</f>
        <v>Anglosphere (other)</v>
      </c>
      <c r="AD127">
        <f t="shared" si="436"/>
        <v>2.9187746529999998</v>
      </c>
      <c r="AE127">
        <f t="shared" si="436"/>
        <v>3.766407048</v>
      </c>
      <c r="AF127">
        <f t="shared" si="436"/>
        <v>3.0774066100000002</v>
      </c>
      <c r="AG127">
        <f t="shared" si="436"/>
        <v>2.4033771339999999</v>
      </c>
      <c r="AH127">
        <f t="shared" si="436"/>
        <v>2.0740549370000001</v>
      </c>
      <c r="AI127">
        <f t="shared" si="436"/>
        <v>1.522395661</v>
      </c>
      <c r="AJ127">
        <f t="shared" si="436"/>
        <v>1.897762062</v>
      </c>
      <c r="AK127">
        <f t="shared" si="436"/>
        <v>15</v>
      </c>
      <c r="AN127" t="str">
        <f t="shared" ref="AN127:AU127" si="437">AN15</f>
        <v>Anglosphere (other)</v>
      </c>
      <c r="AO127">
        <f t="shared" si="437"/>
        <v>4738</v>
      </c>
      <c r="AP127">
        <f t="shared" si="437"/>
        <v>4589</v>
      </c>
      <c r="AQ127">
        <f t="shared" si="437"/>
        <v>5612</v>
      </c>
      <c r="AR127">
        <f t="shared" si="437"/>
        <v>7512</v>
      </c>
      <c r="AS127">
        <f t="shared" si="437"/>
        <v>8522</v>
      </c>
      <c r="AT127">
        <f t="shared" si="437"/>
        <v>5655</v>
      </c>
      <c r="AU127">
        <f t="shared" si="437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438">C119</f>
        <v>35-44</v>
      </c>
      <c r="D131" t="str">
        <f t="shared" si="438"/>
        <v>45-54</v>
      </c>
      <c r="E131" t="str">
        <f t="shared" si="438"/>
        <v>55-64</v>
      </c>
      <c r="F131" t="str">
        <f t="shared" si="438"/>
        <v>65-74</v>
      </c>
      <c r="G131" t="str">
        <f t="shared" si="438"/>
        <v>75+</v>
      </c>
      <c r="L131" t="str">
        <f>B131</f>
        <v>25-34</v>
      </c>
      <c r="M131" t="str">
        <f t="shared" ref="M131" si="439">C131</f>
        <v>35-44</v>
      </c>
      <c r="N131" t="str">
        <f t="shared" ref="N131" si="440">D131</f>
        <v>45-54</v>
      </c>
      <c r="O131" t="str">
        <f t="shared" ref="O131" si="441">E131</f>
        <v>55-64</v>
      </c>
      <c r="P131" t="str">
        <f t="shared" ref="P131" si="442">F131</f>
        <v>65-74</v>
      </c>
      <c r="Q131" t="str">
        <f t="shared" ref="Q131" si="443">G131</f>
        <v>75+</v>
      </c>
      <c r="U131" t="str">
        <f>L131</f>
        <v>25-34</v>
      </c>
      <c r="V131" t="str">
        <f t="shared" ref="V131" si="444">M131</f>
        <v>35-44</v>
      </c>
      <c r="W131" t="str">
        <f t="shared" ref="W131" si="445">N131</f>
        <v>45-54</v>
      </c>
      <c r="X131" t="str">
        <f t="shared" ref="X131" si="446">O131</f>
        <v>55-64</v>
      </c>
      <c r="Y131" t="str">
        <f t="shared" ref="Y131" si="447">P131</f>
        <v>65-74</v>
      </c>
      <c r="Z131" t="str">
        <f t="shared" ref="Z131" si="448">Q131</f>
        <v>75+</v>
      </c>
      <c r="AD131" t="str">
        <f>U131</f>
        <v>25-34</v>
      </c>
      <c r="AE131" t="str">
        <f t="shared" ref="AE131" si="449">V131</f>
        <v>35-44</v>
      </c>
      <c r="AF131" t="str">
        <f t="shared" ref="AF131" si="450">W131</f>
        <v>45-54</v>
      </c>
      <c r="AG131" t="str">
        <f>X131</f>
        <v>55-64</v>
      </c>
      <c r="AH131" t="str">
        <f t="shared" ref="AH131" si="451">Y131</f>
        <v>65-74</v>
      </c>
      <c r="AI131" t="str">
        <f t="shared" ref="AI131" si="452">Z131</f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C133" si="453">IF(_xlfn.T.DIST.2T(ABS(M132/V132),AE132)*6&lt;0.001,"&lt;0.001",IF(_xlfn.T.DIST.2T(ABS(M132/V132),AE132)*6&gt;0.999, "&gt;0.999",FIXED(_xlfn.T.DIST.2T(ABS(M132/V132),AE132)*6,3)))</f>
        <v>&lt;0.001</v>
      </c>
      <c r="D132" t="str">
        <f t="shared" ref="D132:D134" si="454">IF(_xlfn.T.DIST.2T(ABS(N132/W132),AF132)*6&lt;0.001,"&lt;0.001",IF(_xlfn.T.DIST.2T(ABS(N132/W132),AF132)*6&gt;0.999, "&gt;0.999",FIXED(_xlfn.T.DIST.2T(ABS(N132/W132),AF132)*6,3)))</f>
        <v>&lt;0.001</v>
      </c>
      <c r="E132" t="str">
        <f t="shared" ref="E132:E135" si="455">IF(_xlfn.T.DIST.2T(ABS(O132/X132),AG132)*6&lt;0.001,"&lt;0.001",IF(_xlfn.T.DIST.2T(ABS(O132/X132),AG132)*6&gt;0.999, "&gt;0.999",FIXED(_xlfn.T.DIST.2T(ABS(O132/X132),AG132)*6,3)))</f>
        <v>&lt;0.001</v>
      </c>
      <c r="F132" t="str">
        <f t="shared" ref="F132:F136" si="456">IF(_xlfn.T.DIST.2T(ABS(P132/Y132),AH132)*6&lt;0.001,"&lt;0.001",IF(_xlfn.T.DIST.2T(ABS(P132/Y132),AH132)*6&gt;0.999, "&gt;0.999",FIXED(_xlfn.T.DIST.2T(ABS(P132/Y132),AH132)*6,3)))</f>
        <v>&lt;0.001</v>
      </c>
      <c r="G132" t="str">
        <f t="shared" ref="G132:G137" si="457">IF(_xlfn.T.DIST.2T(ABS(Q132/Z132),AI132)*6&lt;0.001,"&lt;0.001",IF(_xlfn.T.DIST.2T(ABS(Q132/Z132),AI132)*6&gt;0.999, "&gt;0.999",FIXED(_xlfn.T.DIST.2T(ABS(Q132/Z132),AI132)*6,3)))</f>
        <v>&lt;0.001</v>
      </c>
      <c r="K132" t="str">
        <f>A132</f>
        <v>18-24</v>
      </c>
      <c r="L132">
        <f>$L127-M127</f>
        <v>-12.891351630000003</v>
      </c>
      <c r="M132">
        <f t="shared" ref="M132:Q132" si="458">$L127-N127</f>
        <v>-34.336098570000004</v>
      </c>
      <c r="N132">
        <f t="shared" si="458"/>
        <v>-55.876927870000003</v>
      </c>
      <c r="O132">
        <f t="shared" si="458"/>
        <v>-68.496948709999998</v>
      </c>
      <c r="P132">
        <f t="shared" si="458"/>
        <v>-73.125053510000001</v>
      </c>
      <c r="Q132">
        <f t="shared" si="458"/>
        <v>-72.581605210000006</v>
      </c>
      <c r="T132" t="str">
        <f>K132</f>
        <v>18-24</v>
      </c>
      <c r="U132">
        <f>SQRT((($AO127-1)*$AD127^2+(AP127-1)*AE127^2)/($AO127+AP127-2))</f>
        <v>3.3626272344815544</v>
      </c>
      <c r="V132">
        <f t="shared" ref="V132" si="459">SQRT((($AO127-1)*$AD127^2+(AQ127-1)*AF127^2)/($AO127+AQ127-2))</f>
        <v>3.0058289050736331</v>
      </c>
      <c r="W132">
        <f t="shared" ref="W132" si="460">SQRT((($AO127-1)*$AD127^2+(AR127-1)*AG127^2)/($AO127+AR127-2))</f>
        <v>2.6147859135166986</v>
      </c>
      <c r="X132">
        <f t="shared" ref="X132" si="461">SQRT((($AO127-1)*$AD127^2+(AS127-1)*AH127^2)/($AO127+AS127-2))</f>
        <v>2.4101047616981131</v>
      </c>
      <c r="Y132">
        <f t="shared" ref="Y132" si="462">SQRT((($AO127-1)*$AD127^2+(AT127-1)*AI127^2)/($AO127+AT127-2))</f>
        <v>2.2682206745145495</v>
      </c>
      <c r="Z132">
        <f t="shared" ref="Z132" si="463">SQRT((($AO127-1)*$AD127^2+(AU127-1)*AJ127^2)/($AO127+AU127-2))</f>
        <v>2.7220944927185986</v>
      </c>
      <c r="AC132" t="str">
        <f>T132</f>
        <v>18-24</v>
      </c>
      <c r="AD132">
        <f>$AO127+AP127-2</f>
        <v>9325</v>
      </c>
      <c r="AE132">
        <f t="shared" ref="AE132" si="464">$AO127+AQ127-2</f>
        <v>10348</v>
      </c>
      <c r="AF132">
        <f t="shared" ref="AF132" si="465">$AO127+AR127-2</f>
        <v>12248</v>
      </c>
      <c r="AG132">
        <f t="shared" ref="AG132" si="466">$AO127+AS127-2</f>
        <v>13258</v>
      </c>
      <c r="AH132">
        <f t="shared" ref="AH132" si="467">$AO127+AT127-2</f>
        <v>10391</v>
      </c>
      <c r="AI132">
        <f t="shared" ref="AI132" si="468">$AO127+AU127-2</f>
        <v>6117</v>
      </c>
    </row>
    <row r="133" spans="1:47" x14ac:dyDescent="0.35">
      <c r="A133" t="str">
        <f t="shared" ref="A133:A137" si="469">A121</f>
        <v>25-34</v>
      </c>
      <c r="C133" t="str">
        <f t="shared" si="453"/>
        <v>&lt;0.001</v>
      </c>
      <c r="D133" t="str">
        <f t="shared" si="454"/>
        <v>&lt;0.001</v>
      </c>
      <c r="E133" t="str">
        <f t="shared" si="455"/>
        <v>&lt;0.001</v>
      </c>
      <c r="F133" t="str">
        <f t="shared" si="456"/>
        <v>&lt;0.001</v>
      </c>
      <c r="G133" t="str">
        <f t="shared" si="457"/>
        <v>&lt;0.001</v>
      </c>
      <c r="K133" t="str">
        <f t="shared" ref="K133:K137" si="470">A133</f>
        <v>25-34</v>
      </c>
      <c r="M133">
        <f>$M127-N127</f>
        <v>-21.444746940000002</v>
      </c>
      <c r="N133">
        <f t="shared" ref="N133:Q133" si="471">$M127-O127</f>
        <v>-42.98557624</v>
      </c>
      <c r="O133">
        <f t="shared" si="471"/>
        <v>-55.605597079999995</v>
      </c>
      <c r="P133">
        <f t="shared" si="471"/>
        <v>-60.233701879999998</v>
      </c>
      <c r="Q133">
        <f t="shared" si="471"/>
        <v>-59.690253580000004</v>
      </c>
      <c r="T133" t="str">
        <f t="shared" ref="T133:T137" si="472">K133</f>
        <v>25-34</v>
      </c>
      <c r="V133">
        <f>SQRT((($AP127-1)*$AE127^2+(AQ127-1)*AF127^2)/($AP127+AQ127-2))</f>
        <v>3.4046498486830932</v>
      </c>
      <c r="W133">
        <f t="shared" ref="W133" si="473">SQRT((($AP127-1)*$AE127^2+(AR127-1)*AG127^2)/($AP127+AR127-2))</f>
        <v>2.9941915885493615</v>
      </c>
      <c r="X133">
        <f t="shared" ref="X133" si="474">SQRT((($AP127-1)*$AE127^2+(AS127-1)*AH127^2)/($AP127+AS127-2))</f>
        <v>2.785862907934582</v>
      </c>
      <c r="Y133">
        <f t="shared" ref="Y133" si="475">SQRT((($AP127-1)*$AE127^2+(AT127-1)*AI127^2)/($AP127+AT127-2))</f>
        <v>2.7629929983660202</v>
      </c>
      <c r="Z133">
        <f t="shared" ref="Z133" si="476">SQRT((($AP127-1)*$AE127^2+(AU127-1)*AJ127^2)/($AP127+AU127-2))</f>
        <v>3.4261312180464452</v>
      </c>
      <c r="AC133" t="str">
        <f t="shared" ref="AC133:AC137" si="477">T133</f>
        <v>25-34</v>
      </c>
      <c r="AE133">
        <f>$AP127+AQ127-2</f>
        <v>10199</v>
      </c>
      <c r="AF133">
        <f t="shared" ref="AF133" si="478">$AP127+AR127-2</f>
        <v>12099</v>
      </c>
      <c r="AG133">
        <f t="shared" ref="AG133" si="479">$AP127+AS127-2</f>
        <v>13109</v>
      </c>
      <c r="AH133">
        <f t="shared" ref="AH133" si="480">$AP127+AT127-2</f>
        <v>10242</v>
      </c>
      <c r="AI133">
        <f t="shared" ref="AI133" si="481">$AP127+AU127-2</f>
        <v>5968</v>
      </c>
    </row>
    <row r="134" spans="1:47" x14ac:dyDescent="0.35">
      <c r="A134" t="str">
        <f t="shared" si="469"/>
        <v>35-44</v>
      </c>
      <c r="D134" t="str">
        <f t="shared" si="454"/>
        <v>&lt;0.001</v>
      </c>
      <c r="E134" t="str">
        <f t="shared" si="455"/>
        <v>&lt;0.001</v>
      </c>
      <c r="F134" t="str">
        <f t="shared" si="456"/>
        <v>&lt;0.001</v>
      </c>
      <c r="G134" t="str">
        <f t="shared" si="457"/>
        <v>&lt;0.001</v>
      </c>
      <c r="K134" t="str">
        <f t="shared" si="470"/>
        <v>35-44</v>
      </c>
      <c r="N134">
        <f>$N127-O127</f>
        <v>-21.540829299999999</v>
      </c>
      <c r="O134">
        <f t="shared" ref="O134:Q134" si="482">$N127-P127</f>
        <v>-34.160850139999994</v>
      </c>
      <c r="P134">
        <f t="shared" si="482"/>
        <v>-38.788954939999996</v>
      </c>
      <c r="Q134">
        <f t="shared" si="482"/>
        <v>-38.245506640000002</v>
      </c>
      <c r="T134" t="str">
        <f t="shared" si="472"/>
        <v>35-44</v>
      </c>
      <c r="W134">
        <f>SQRT((($AQ127-1)*$AF127^2+(AR127-1)*AG127^2)/($AQ127+AR127-2))</f>
        <v>2.7121716373985247</v>
      </c>
      <c r="X134">
        <f t="shared" ref="X134" si="483">SQRT((($AQ127-1)*$AF127^2+(AS127-1)*AH127^2)/($AQ127+AS127-2))</f>
        <v>2.5206956794645077</v>
      </c>
      <c r="Y134">
        <f t="shared" ref="Y134" si="484">SQRT((($AQ127-1)*$AF127^2+(AT127-1)*AI127^2)/($AQ127+AT127-2))</f>
        <v>2.4249553627871272</v>
      </c>
      <c r="Z134">
        <f t="shared" ref="Z134" si="485">SQRT((($AQ127-1)*$AF127^2+(AU127-1)*AJ127^2)/($AQ127+AU127-2))</f>
        <v>2.8830407883382989</v>
      </c>
      <c r="AC134" t="str">
        <f t="shared" si="477"/>
        <v>35-44</v>
      </c>
      <c r="AF134">
        <f>$AQ127+AR127-2</f>
        <v>13122</v>
      </c>
      <c r="AG134">
        <f t="shared" ref="AG134" si="486">$AQ127+AS127-2</f>
        <v>14132</v>
      </c>
      <c r="AH134">
        <f t="shared" ref="AH134" si="487">$AQ127+AT127-2</f>
        <v>11265</v>
      </c>
      <c r="AI134">
        <f t="shared" ref="AI134" si="488">$AQ127+AU127-2</f>
        <v>6991</v>
      </c>
    </row>
    <row r="135" spans="1:47" x14ac:dyDescent="0.35">
      <c r="A135" t="str">
        <f t="shared" si="469"/>
        <v>45-54</v>
      </c>
      <c r="E135" t="str">
        <f t="shared" si="455"/>
        <v>&lt;0.001</v>
      </c>
      <c r="F135" t="str">
        <f t="shared" si="456"/>
        <v>&lt;0.001</v>
      </c>
      <c r="G135" t="str">
        <f t="shared" si="457"/>
        <v>&lt;0.001</v>
      </c>
      <c r="K135" t="str">
        <f t="shared" si="470"/>
        <v>45-54</v>
      </c>
      <c r="O135">
        <f>$O127-P127</f>
        <v>-12.620020839999995</v>
      </c>
      <c r="P135">
        <f t="shared" ref="P135:Q135" si="489">$O127-Q127</f>
        <v>-17.248125639999998</v>
      </c>
      <c r="Q135">
        <f t="shared" si="489"/>
        <v>-16.704677340000003</v>
      </c>
      <c r="T135" t="str">
        <f t="shared" si="472"/>
        <v>45-54</v>
      </c>
      <c r="X135">
        <f>SQRT((($AR127-1)*$AG127^2+(AS127-1)*AH127^2)/($AR127+AS127-2))</f>
        <v>2.2343939203071073</v>
      </c>
      <c r="Y135">
        <f t="shared" ref="Y135" si="490">SQRT((($AR127-1)*$AG127^2+(AT127-1)*AI127^2)/($AR127+AT127-2))</f>
        <v>2.0714435127828486</v>
      </c>
      <c r="Z135">
        <f t="shared" ref="Z135" si="491">SQRT((($AR127-1)*$AG127^2+(AU127-1)*AJ127^2)/($AR127+AU127-2))</f>
        <v>2.3320969984898805</v>
      </c>
      <c r="AC135" t="str">
        <f t="shared" si="477"/>
        <v>45-54</v>
      </c>
      <c r="AG135">
        <f>$AR127+AS127-2</f>
        <v>16032</v>
      </c>
      <c r="AH135">
        <f t="shared" ref="AH135" si="492">$AR127+AT127-2</f>
        <v>13165</v>
      </c>
      <c r="AI135">
        <f t="shared" ref="AI135" si="493">$AR127+AU127-2</f>
        <v>8891</v>
      </c>
    </row>
    <row r="136" spans="1:47" x14ac:dyDescent="0.35">
      <c r="A136" t="str">
        <f t="shared" si="469"/>
        <v>55-64</v>
      </c>
      <c r="F136" t="str">
        <f t="shared" si="456"/>
        <v>0.081</v>
      </c>
      <c r="G136" t="str">
        <f t="shared" si="457"/>
        <v>0.278</v>
      </c>
      <c r="K136" t="str">
        <f t="shared" si="470"/>
        <v>55-64</v>
      </c>
      <c r="P136">
        <f>$P127-Q127</f>
        <v>-4.6281048000000027</v>
      </c>
      <c r="Q136">
        <f>$P127-R127</f>
        <v>-4.0846565000000084</v>
      </c>
      <c r="T136" t="str">
        <f t="shared" si="472"/>
        <v>55-64</v>
      </c>
      <c r="Y136">
        <f>SQRT((($AS127-1)*$AH127^2+(AT127-1)*AI127^2)/($AS127+AT127-2))</f>
        <v>1.8735893897549587</v>
      </c>
      <c r="Z136">
        <f>SQRT((($AS127-1)*$AH127^2+(AU127-1)*AJ127^2)/($AS127+AU127-2))</f>
        <v>2.0503925672635974</v>
      </c>
      <c r="AC136" t="str">
        <f t="shared" si="477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469"/>
        <v>65-74</v>
      </c>
      <c r="G137" t="str">
        <f t="shared" si="457"/>
        <v>&gt;0.999</v>
      </c>
      <c r="K137" t="str">
        <f t="shared" si="470"/>
        <v>65-74</v>
      </c>
      <c r="Q137">
        <f>Q127-R127</f>
        <v>0.54344829999999433</v>
      </c>
      <c r="T137" t="str">
        <f t="shared" si="472"/>
        <v>65-74</v>
      </c>
      <c r="Z137">
        <f>SQRT((($AT127-1)*$AI127^2+(AU127-1)*AJ127^2)/($AT127+AU127-2))</f>
        <v>1.6029845909728382</v>
      </c>
      <c r="AC137" t="str">
        <f t="shared" si="477"/>
        <v>65-74</v>
      </c>
      <c r="AI137">
        <f>$AT127+AU127-2</f>
        <v>7034</v>
      </c>
    </row>
    <row r="139" spans="1:47" x14ac:dyDescent="0.35">
      <c r="K139" t="str">
        <f t="shared" ref="K139:AA139" si="494">K16</f>
        <v>Arabsphere</v>
      </c>
      <c r="L139">
        <f t="shared" si="494"/>
        <v>40.073374600000001</v>
      </c>
      <c r="M139">
        <f t="shared" si="494"/>
        <v>56.166028779999998</v>
      </c>
      <c r="N139">
        <f t="shared" si="494"/>
        <v>72.417565289999999</v>
      </c>
      <c r="O139">
        <f t="shared" si="494"/>
        <v>87.632024990000005</v>
      </c>
      <c r="P139">
        <f t="shared" si="494"/>
        <v>95.840880999999996</v>
      </c>
      <c r="Q139">
        <f t="shared" si="494"/>
        <v>99.017606430000001</v>
      </c>
      <c r="R139">
        <f t="shared" si="494"/>
        <v>87.931206489999994</v>
      </c>
      <c r="S139">
        <f t="shared" si="494"/>
        <v>0</v>
      </c>
      <c r="T139" t="str">
        <f t="shared" si="494"/>
        <v>Arabsphere</v>
      </c>
      <c r="U139">
        <f t="shared" si="494"/>
        <v>5.2627875189999997</v>
      </c>
      <c r="V139">
        <f t="shared" si="494"/>
        <v>7.4090769740000004</v>
      </c>
      <c r="W139">
        <f t="shared" si="494"/>
        <v>4.7556526850000003</v>
      </c>
      <c r="X139">
        <f t="shared" si="494"/>
        <v>7.3309298979999999</v>
      </c>
      <c r="Y139">
        <f t="shared" si="494"/>
        <v>7.4132503439999997</v>
      </c>
      <c r="Z139">
        <f t="shared" si="494"/>
        <v>10.66916895</v>
      </c>
      <c r="AA139">
        <f t="shared" si="494"/>
        <v>22.656745799999999</v>
      </c>
      <c r="AC139" t="str">
        <f t="shared" ref="AC139:AK139" si="495">AC16</f>
        <v>Arabsphere</v>
      </c>
      <c r="AD139">
        <f t="shared" si="495"/>
        <v>1.586790141</v>
      </c>
      <c r="AE139">
        <f t="shared" si="495"/>
        <v>2.2339207600000002</v>
      </c>
      <c r="AF139">
        <f t="shared" si="495"/>
        <v>1.4338832349999999</v>
      </c>
      <c r="AG139">
        <f t="shared" si="495"/>
        <v>2.2103585309999998</v>
      </c>
      <c r="AH139">
        <f t="shared" si="495"/>
        <v>2.2351790789999999</v>
      </c>
      <c r="AI139">
        <f t="shared" si="495"/>
        <v>3.2168754769999999</v>
      </c>
      <c r="AJ139">
        <f t="shared" si="495"/>
        <v>6.831265889</v>
      </c>
      <c r="AK139">
        <f t="shared" si="495"/>
        <v>11</v>
      </c>
      <c r="AN139" t="str">
        <f t="shared" ref="AN139:AU139" si="496">AN16</f>
        <v>Arabsphere</v>
      </c>
      <c r="AO139">
        <f t="shared" si="496"/>
        <v>5569</v>
      </c>
      <c r="AP139">
        <f t="shared" si="496"/>
        <v>7934</v>
      </c>
      <c r="AQ139">
        <f t="shared" si="496"/>
        <v>11916</v>
      </c>
      <c r="AR139">
        <f t="shared" si="496"/>
        <v>10030</v>
      </c>
      <c r="AS139">
        <f t="shared" si="496"/>
        <v>6402</v>
      </c>
      <c r="AT139">
        <f t="shared" si="496"/>
        <v>2046</v>
      </c>
      <c r="AU139">
        <f t="shared" si="49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497">C131</f>
        <v>35-44</v>
      </c>
      <c r="D143" t="str">
        <f t="shared" si="497"/>
        <v>45-54</v>
      </c>
      <c r="E143" t="str">
        <f t="shared" si="497"/>
        <v>55-64</v>
      </c>
      <c r="F143" t="str">
        <f t="shared" si="497"/>
        <v>65-74</v>
      </c>
      <c r="G143" t="str">
        <f t="shared" si="497"/>
        <v>75+</v>
      </c>
      <c r="L143" t="str">
        <f>B143</f>
        <v>25-34</v>
      </c>
      <c r="M143" t="str">
        <f t="shared" ref="M143" si="498">C143</f>
        <v>35-44</v>
      </c>
      <c r="N143" t="str">
        <f t="shared" ref="N143" si="499">D143</f>
        <v>45-54</v>
      </c>
      <c r="O143" t="str">
        <f t="shared" ref="O143" si="500">E143</f>
        <v>55-64</v>
      </c>
      <c r="P143" t="str">
        <f t="shared" ref="P143" si="501">F143</f>
        <v>65-74</v>
      </c>
      <c r="Q143" t="str">
        <f t="shared" ref="Q143" si="502">G143</f>
        <v>75+</v>
      </c>
      <c r="U143" t="str">
        <f>L143</f>
        <v>25-34</v>
      </c>
      <c r="V143" t="str">
        <f t="shared" ref="V143" si="503">M143</f>
        <v>35-44</v>
      </c>
      <c r="W143" t="str">
        <f t="shared" ref="W143" si="504">N143</f>
        <v>45-54</v>
      </c>
      <c r="X143" t="str">
        <f t="shared" ref="X143" si="505">O143</f>
        <v>55-64</v>
      </c>
      <c r="Y143" t="str">
        <f t="shared" ref="Y143" si="506">P143</f>
        <v>65-74</v>
      </c>
      <c r="Z143" t="str">
        <f t="shared" ref="Z143" si="507">Q143</f>
        <v>75+</v>
      </c>
      <c r="AD143" t="str">
        <f>U143</f>
        <v>25-34</v>
      </c>
      <c r="AE143" t="str">
        <f t="shared" ref="AE143" si="508">V143</f>
        <v>35-44</v>
      </c>
      <c r="AF143" t="str">
        <f t="shared" ref="AF143" si="509">W143</f>
        <v>45-54</v>
      </c>
      <c r="AG143" t="str">
        <f>X143</f>
        <v>55-64</v>
      </c>
      <c r="AH143" t="str">
        <f t="shared" ref="AH143" si="510">Y143</f>
        <v>65-74</v>
      </c>
      <c r="AI143" t="str">
        <f t="shared" ref="AI143" si="511">Z143</f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C145" si="512">IF(_xlfn.T.DIST.2T(ABS(M144/V144),AE144)*6&lt;0.001,"&lt;0.001",IF(_xlfn.T.DIST.2T(ABS(M144/V144),AE144)*6&gt;0.999, "&gt;0.999",FIXED(_xlfn.T.DIST.2T(ABS(M144/V144),AE144)*6,3)))</f>
        <v>&lt;0.001</v>
      </c>
      <c r="D144" t="str">
        <f t="shared" ref="D144:D146" si="513">IF(_xlfn.T.DIST.2T(ABS(N144/W144),AF144)*6&lt;0.001,"&lt;0.001",IF(_xlfn.T.DIST.2T(ABS(N144/W144),AF144)*6&gt;0.999, "&gt;0.999",FIXED(_xlfn.T.DIST.2T(ABS(N144/W144),AF144)*6,3)))</f>
        <v>&lt;0.001</v>
      </c>
      <c r="E144" t="str">
        <f t="shared" ref="E144:E147" si="514">IF(_xlfn.T.DIST.2T(ABS(O144/X144),AG144)*6&lt;0.001,"&lt;0.001",IF(_xlfn.T.DIST.2T(ABS(O144/X144),AG144)*6&gt;0.999, "&gt;0.999",FIXED(_xlfn.T.DIST.2T(ABS(O144/X144),AG144)*6,3)))</f>
        <v>&lt;0.001</v>
      </c>
      <c r="F144" t="str">
        <f t="shared" ref="F144:F148" si="515">IF(_xlfn.T.DIST.2T(ABS(P144/Y144),AH144)*6&lt;0.001,"&lt;0.001",IF(_xlfn.T.DIST.2T(ABS(P144/Y144),AH144)*6&gt;0.999, "&gt;0.999",FIXED(_xlfn.T.DIST.2T(ABS(P144/Y144),AH144)*6,3)))</f>
        <v>&lt;0.001</v>
      </c>
      <c r="G144" t="str">
        <f t="shared" ref="G144:G149" si="516">IF(_xlfn.T.DIST.2T(ABS(Q144/Z144),AI144)*6&lt;0.001,"&lt;0.001",IF(_xlfn.T.DIST.2T(ABS(Q144/Z144),AI144)*6&gt;0.999, "&gt;0.999",FIXED(_xlfn.T.DIST.2T(ABS(Q144/Z144),AI144)*6,3)))</f>
        <v>&lt;0.001</v>
      </c>
      <c r="K144" t="str">
        <f>A144</f>
        <v>18-24</v>
      </c>
      <c r="L144">
        <f>$L139-M139</f>
        <v>-16.092654179999997</v>
      </c>
      <c r="M144">
        <f t="shared" ref="M144:Q144" si="517">$L139-N139</f>
        <v>-32.344190689999998</v>
      </c>
      <c r="N144">
        <f t="shared" si="517"/>
        <v>-47.558650390000004</v>
      </c>
      <c r="O144">
        <f t="shared" si="517"/>
        <v>-55.767506399999995</v>
      </c>
      <c r="P144">
        <f t="shared" si="517"/>
        <v>-58.94423183</v>
      </c>
      <c r="Q144">
        <f t="shared" si="517"/>
        <v>-47.857831889999993</v>
      </c>
      <c r="T144" t="str">
        <f>K144</f>
        <v>18-24</v>
      </c>
      <c r="U144">
        <f>SQRT((($AO139-1)*$AD139^2+(AP139-1)*AE139^2)/($AO139+AP139-2))</f>
        <v>1.9926637985477116</v>
      </c>
      <c r="V144">
        <f t="shared" ref="V144" si="518">SQRT((($AO139-1)*$AD139^2+(AQ139-1)*AF139^2)/($AO139+AQ139-2))</f>
        <v>1.4842916248928102</v>
      </c>
      <c r="W144">
        <f t="shared" ref="W144" si="519">SQRT((($AO139-1)*$AD139^2+(AR139-1)*AG139^2)/($AO139+AR139-2))</f>
        <v>2.0100761892229433</v>
      </c>
      <c r="X144">
        <f t="shared" ref="X144" si="520">SQRT((($AO139-1)*$AD139^2+(AS139-1)*AH139^2)/($AO139+AS139-2))</f>
        <v>1.9604077405594682</v>
      </c>
      <c r="Y144">
        <f t="shared" ref="Y144" si="521">SQRT((($AO139-1)*$AD139^2+(AT139-1)*AI139^2)/($AO139+AT139-2))</f>
        <v>2.1497201592071509</v>
      </c>
      <c r="Z144">
        <f t="shared" ref="Z144" si="522">SQRT((($AO139-1)*$AD139^2+(AU139-1)*AJ139^2)/($AO139+AU139-2))</f>
        <v>2.0679763093362271</v>
      </c>
      <c r="AC144" t="str">
        <f>T144</f>
        <v>18-24</v>
      </c>
      <c r="AD144">
        <f>$AO139+AP139-2</f>
        <v>13501</v>
      </c>
      <c r="AE144">
        <f t="shared" ref="AE144" si="523">$AO139+AQ139-2</f>
        <v>17483</v>
      </c>
      <c r="AF144">
        <f t="shared" ref="AF144" si="524">$AO139+AR139-2</f>
        <v>15597</v>
      </c>
      <c r="AG144">
        <f t="shared" ref="AG144" si="525">$AO139+AS139-2</f>
        <v>11969</v>
      </c>
      <c r="AH144">
        <f t="shared" ref="AH144" si="526">$AO139+AT139-2</f>
        <v>7613</v>
      </c>
      <c r="AI144">
        <f t="shared" ref="AI144" si="527">$AO139+AU139-2</f>
        <v>5799</v>
      </c>
    </row>
    <row r="145" spans="1:47" x14ac:dyDescent="0.35">
      <c r="A145" t="str">
        <f t="shared" ref="A145:A149" si="528">A133</f>
        <v>25-34</v>
      </c>
      <c r="C145" t="str">
        <f t="shared" si="512"/>
        <v>&lt;0.001</v>
      </c>
      <c r="D145" t="str">
        <f t="shared" si="513"/>
        <v>&lt;0.001</v>
      </c>
      <c r="E145" t="str">
        <f t="shared" si="514"/>
        <v>&lt;0.001</v>
      </c>
      <c r="F145" t="str">
        <f t="shared" si="515"/>
        <v>&lt;0.001</v>
      </c>
      <c r="G145" t="str">
        <f t="shared" si="516"/>
        <v>&lt;0.001</v>
      </c>
      <c r="K145" t="str">
        <f t="shared" ref="K145:K149" si="529">A145</f>
        <v>25-34</v>
      </c>
      <c r="M145">
        <f>$M139-N139</f>
        <v>-16.251536510000001</v>
      </c>
      <c r="N145">
        <f t="shared" ref="N145:Q145" si="530">$M139-O139</f>
        <v>-31.465996210000007</v>
      </c>
      <c r="O145">
        <f t="shared" si="530"/>
        <v>-39.674852219999998</v>
      </c>
      <c r="P145">
        <f t="shared" si="530"/>
        <v>-42.851577650000003</v>
      </c>
      <c r="Q145">
        <f t="shared" si="530"/>
        <v>-31.765177709999996</v>
      </c>
      <c r="T145" t="str">
        <f t="shared" ref="T145:T149" si="531">K145</f>
        <v>25-34</v>
      </c>
      <c r="V145">
        <f>SQRT((($AP139-1)*$AE139^2+(AQ139-1)*AF139^2)/($AP139+AQ139-2))</f>
        <v>1.7969020116158705</v>
      </c>
      <c r="W145">
        <f t="shared" ref="W145" si="532">SQRT((($AP139-1)*$AE139^2+(AR139-1)*AG139^2)/($AP139+AR139-2))</f>
        <v>2.2207957214862128</v>
      </c>
      <c r="X145">
        <f t="shared" ref="X145" si="533">SQRT((($AP139-1)*$AE139^2+(AS139-1)*AH139^2)/($AP139+AS139-2))</f>
        <v>2.2344827632830784</v>
      </c>
      <c r="Y145">
        <f t="shared" ref="Y145" si="534">SQRT((($AP139-1)*$AE139^2+(AT139-1)*AI139^2)/($AP139+AT139-2))</f>
        <v>2.4674897062750785</v>
      </c>
      <c r="Z145">
        <f t="shared" ref="Z145" si="535">SQRT((($AP139-1)*$AE139^2+(AU139-1)*AJ139^2)/($AP139+AU139-2))</f>
        <v>2.4838712824604023</v>
      </c>
      <c r="AC145" t="str">
        <f t="shared" ref="AC145:AC149" si="536">T145</f>
        <v>25-34</v>
      </c>
      <c r="AE145">
        <f>$AP139+AQ139-2</f>
        <v>19848</v>
      </c>
      <c r="AF145">
        <f t="shared" ref="AF145" si="537">$AP139+AR139-2</f>
        <v>17962</v>
      </c>
      <c r="AG145">
        <f t="shared" ref="AG145" si="538">$AP139+AS139-2</f>
        <v>14334</v>
      </c>
      <c r="AH145">
        <f t="shared" ref="AH145" si="539">$AP139+AT139-2</f>
        <v>9978</v>
      </c>
      <c r="AI145">
        <f t="shared" ref="AI145" si="540">$AP139+AU139-2</f>
        <v>8164</v>
      </c>
    </row>
    <row r="146" spans="1:47" x14ac:dyDescent="0.35">
      <c r="A146" t="str">
        <f t="shared" si="528"/>
        <v>35-44</v>
      </c>
      <c r="D146" t="str">
        <f t="shared" si="513"/>
        <v>&lt;0.001</v>
      </c>
      <c r="E146" t="str">
        <f t="shared" si="514"/>
        <v>&lt;0.001</v>
      </c>
      <c r="F146" t="str">
        <f t="shared" si="515"/>
        <v>&lt;0.001</v>
      </c>
      <c r="G146" t="str">
        <f t="shared" si="516"/>
        <v>&lt;0.001</v>
      </c>
      <c r="K146" t="str">
        <f t="shared" si="529"/>
        <v>35-44</v>
      </c>
      <c r="N146">
        <f>$N139-O139</f>
        <v>-15.214459700000006</v>
      </c>
      <c r="O146">
        <f t="shared" ref="O146:Q146" si="541">$N139-P139</f>
        <v>-23.423315709999997</v>
      </c>
      <c r="P146">
        <f t="shared" si="541"/>
        <v>-26.600041140000002</v>
      </c>
      <c r="Q146">
        <f t="shared" si="541"/>
        <v>-15.513641199999995</v>
      </c>
      <c r="T146" t="str">
        <f t="shared" si="531"/>
        <v>35-44</v>
      </c>
      <c r="W146">
        <f>SQRT((($AQ139-1)*$AF139^2+(AR139-1)*AG139^2)/($AQ139+AR139-2))</f>
        <v>1.8300966592811829</v>
      </c>
      <c r="X146">
        <f t="shared" ref="X146" si="542">SQRT((($AQ139-1)*$AF139^2+(AS139-1)*AH139^2)/($AQ139+AS139-2))</f>
        <v>1.7559845431455592</v>
      </c>
      <c r="Y146">
        <f t="shared" ref="Y146" si="543">SQRT((($AQ139-1)*$AF139^2+(AT139-1)*AI139^2)/($AQ139+AT139-2))</f>
        <v>1.8085228899083838</v>
      </c>
      <c r="Z146">
        <f t="shared" ref="Z146" si="544">SQRT((($AQ139-1)*$AF139^2+(AU139-1)*AJ139^2)/($AQ139+AU139-2))</f>
        <v>1.7042430779049571</v>
      </c>
      <c r="AC146" t="str">
        <f t="shared" si="536"/>
        <v>35-44</v>
      </c>
      <c r="AF146">
        <f>$AQ139+AR139-2</f>
        <v>21944</v>
      </c>
      <c r="AG146">
        <f t="shared" ref="AG146" si="545">$AQ139+AS139-2</f>
        <v>18316</v>
      </c>
      <c r="AH146">
        <f t="shared" ref="AH146" si="546">$AQ139+AT139-2</f>
        <v>13960</v>
      </c>
      <c r="AI146">
        <f t="shared" ref="AI146" si="547">$AQ139+AU139-2</f>
        <v>12146</v>
      </c>
    </row>
    <row r="147" spans="1:47" x14ac:dyDescent="0.35">
      <c r="A147" t="str">
        <f t="shared" si="528"/>
        <v>45-54</v>
      </c>
      <c r="E147" t="str">
        <f t="shared" si="514"/>
        <v>0.001</v>
      </c>
      <c r="F147" t="str">
        <f t="shared" si="515"/>
        <v>&lt;0.001</v>
      </c>
      <c r="G147" t="str">
        <f t="shared" si="516"/>
        <v>&gt;0.999</v>
      </c>
      <c r="K147" t="str">
        <f t="shared" si="529"/>
        <v>45-54</v>
      </c>
      <c r="O147">
        <f>$O139-P139</f>
        <v>-8.208856009999991</v>
      </c>
      <c r="P147">
        <f t="shared" ref="P147:Q147" si="548">$O139-Q139</f>
        <v>-11.385581439999996</v>
      </c>
      <c r="Q147">
        <f t="shared" si="548"/>
        <v>-0.29918149999998889</v>
      </c>
      <c r="T147" t="str">
        <f t="shared" si="531"/>
        <v>45-54</v>
      </c>
      <c r="X147">
        <f>SQRT((($AR139-1)*$AG139^2+(AS139-1)*AH139^2)/($AR139+AS139-2))</f>
        <v>2.2200614191339691</v>
      </c>
      <c r="Y147">
        <f t="shared" ref="Y147" si="549">SQRT((($AR139-1)*$AG139^2+(AT139-1)*AI139^2)/($AR139+AT139-2))</f>
        <v>2.4105804174728678</v>
      </c>
      <c r="Z147">
        <f t="shared" ref="Z147" si="550">SQRT((($AR139-1)*$AG139^2+(AU139-1)*AJ139^2)/($AR139+AU139-2))</f>
        <v>2.4137848102008421</v>
      </c>
      <c r="AC147" t="str">
        <f t="shared" si="536"/>
        <v>45-54</v>
      </c>
      <c r="AG147">
        <f>$AR139+AS139-2</f>
        <v>16430</v>
      </c>
      <c r="AH147">
        <f t="shared" ref="AH147" si="551">$AR139+AT139-2</f>
        <v>12074</v>
      </c>
      <c r="AI147">
        <f t="shared" ref="AI147" si="552">$AR139+AU139-2</f>
        <v>10260</v>
      </c>
    </row>
    <row r="148" spans="1:47" x14ac:dyDescent="0.35">
      <c r="A148" t="str">
        <f t="shared" si="528"/>
        <v>55-64</v>
      </c>
      <c r="F148" t="str">
        <f t="shared" si="515"/>
        <v>&gt;0.999</v>
      </c>
      <c r="G148" t="str">
        <f t="shared" si="516"/>
        <v>0.011</v>
      </c>
      <c r="K148" t="str">
        <f t="shared" si="529"/>
        <v>55-64</v>
      </c>
      <c r="P148">
        <f>$P139-Q139</f>
        <v>-3.1767254300000047</v>
      </c>
      <c r="Q148">
        <f>$P139-R139</f>
        <v>7.9096745100000021</v>
      </c>
      <c r="T148" t="str">
        <f t="shared" si="531"/>
        <v>55-64</v>
      </c>
      <c r="Y148">
        <f>SQRT((($AS139-1)*$AH139^2+(AT139-1)*AI139^2)/($AS139+AT139-2))</f>
        <v>2.5083759271961936</v>
      </c>
      <c r="Z148">
        <f>SQRT((($AS139-1)*$AH139^2+(AU139-1)*AJ139^2)/($AS139+AU139-2))</f>
        <v>2.5391818009340246</v>
      </c>
      <c r="AC148" t="str">
        <f t="shared" si="536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528"/>
        <v>65-74</v>
      </c>
      <c r="G149" t="str">
        <f t="shared" si="516"/>
        <v>0.019</v>
      </c>
      <c r="K149" t="str">
        <f t="shared" si="529"/>
        <v>65-74</v>
      </c>
      <c r="Q149">
        <f>Q139-R139</f>
        <v>11.086399940000007</v>
      </c>
      <c r="T149" t="str">
        <f t="shared" si="531"/>
        <v>65-74</v>
      </c>
      <c r="Z149">
        <f>SQRT((($AT139-1)*$AI139^2+(AU139-1)*AJ139^2)/($AT139+AU139-2))</f>
        <v>3.746242367733557</v>
      </c>
      <c r="AC149" t="str">
        <f t="shared" si="536"/>
        <v>65-74</v>
      </c>
      <c r="AI149">
        <f>$AT139+AU139-2</f>
        <v>2276</v>
      </c>
    </row>
    <row r="151" spans="1:47" x14ac:dyDescent="0.35">
      <c r="K151" t="str">
        <f t="shared" ref="K151:AA151" si="553">K17</f>
        <v>Francosphere</v>
      </c>
      <c r="L151">
        <f t="shared" si="553"/>
        <v>51.539304970000003</v>
      </c>
      <c r="M151">
        <f t="shared" si="553"/>
        <v>69.613413989999998</v>
      </c>
      <c r="N151">
        <f t="shared" si="553"/>
        <v>74.562250129999995</v>
      </c>
      <c r="O151">
        <f t="shared" si="553"/>
        <v>77.496166329999994</v>
      </c>
      <c r="P151">
        <f t="shared" si="553"/>
        <v>93.266567609999996</v>
      </c>
      <c r="Q151">
        <f t="shared" si="553"/>
        <v>100.5903455</v>
      </c>
      <c r="R151">
        <f t="shared" si="553"/>
        <v>102.6560607</v>
      </c>
      <c r="S151">
        <f t="shared" si="553"/>
        <v>0</v>
      </c>
      <c r="T151" t="str">
        <f t="shared" si="553"/>
        <v>Francosphere</v>
      </c>
      <c r="U151">
        <f t="shared" si="553"/>
        <v>18.540923469999999</v>
      </c>
      <c r="V151">
        <f t="shared" si="553"/>
        <v>12.521840859999999</v>
      </c>
      <c r="W151">
        <f t="shared" si="553"/>
        <v>9.9378171829999999</v>
      </c>
      <c r="X151">
        <f t="shared" si="553"/>
        <v>10.31833919</v>
      </c>
      <c r="Y151">
        <f t="shared" si="553"/>
        <v>7.312606873</v>
      </c>
      <c r="Z151">
        <f t="shared" si="553"/>
        <v>3.8437273689999998</v>
      </c>
      <c r="AA151">
        <f t="shared" si="553"/>
        <v>6.5398867970000003</v>
      </c>
      <c r="AC151" t="str">
        <f t="shared" ref="AC151:AK151" si="554">AC17</f>
        <v>Francosphere</v>
      </c>
      <c r="AD151">
        <f t="shared" si="554"/>
        <v>6.1803078239999998</v>
      </c>
      <c r="AE151">
        <f t="shared" si="554"/>
        <v>4.1739469529999997</v>
      </c>
      <c r="AF151">
        <f t="shared" si="554"/>
        <v>3.3126057279999999</v>
      </c>
      <c r="AG151">
        <f t="shared" si="554"/>
        <v>3.4394463960000001</v>
      </c>
      <c r="AH151">
        <f t="shared" si="554"/>
        <v>2.4375356240000001</v>
      </c>
      <c r="AI151">
        <f t="shared" si="554"/>
        <v>1.281242456</v>
      </c>
      <c r="AJ151">
        <f t="shared" si="554"/>
        <v>2.179962266</v>
      </c>
      <c r="AK151">
        <f t="shared" si="554"/>
        <v>9</v>
      </c>
      <c r="AN151" t="str">
        <f t="shared" ref="AN151:AU151" si="555">AN17</f>
        <v>Francosphere</v>
      </c>
      <c r="AO151">
        <f t="shared" si="555"/>
        <v>1132</v>
      </c>
      <c r="AP151">
        <f t="shared" si="555"/>
        <v>1091</v>
      </c>
      <c r="AQ151">
        <f t="shared" si="555"/>
        <v>1145</v>
      </c>
      <c r="AR151">
        <f t="shared" si="555"/>
        <v>1645</v>
      </c>
      <c r="AS151">
        <f t="shared" si="555"/>
        <v>3434</v>
      </c>
      <c r="AT151">
        <f t="shared" si="555"/>
        <v>3744</v>
      </c>
      <c r="AU151">
        <f t="shared" si="555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556">C143</f>
        <v>35-44</v>
      </c>
      <c r="D155" t="str">
        <f t="shared" si="556"/>
        <v>45-54</v>
      </c>
      <c r="E155" t="str">
        <f t="shared" si="556"/>
        <v>55-64</v>
      </c>
      <c r="F155" t="str">
        <f t="shared" si="556"/>
        <v>65-74</v>
      </c>
      <c r="G155" t="str">
        <f t="shared" si="556"/>
        <v>75+</v>
      </c>
      <c r="L155" t="str">
        <f>B155</f>
        <v>25-34</v>
      </c>
      <c r="M155" t="str">
        <f t="shared" ref="M155" si="557">C155</f>
        <v>35-44</v>
      </c>
      <c r="N155" t="str">
        <f t="shared" ref="N155" si="558">D155</f>
        <v>45-54</v>
      </c>
      <c r="O155" t="str">
        <f t="shared" ref="O155" si="559">E155</f>
        <v>55-64</v>
      </c>
      <c r="P155" t="str">
        <f t="shared" ref="P155" si="560">F155</f>
        <v>65-74</v>
      </c>
      <c r="Q155" t="str">
        <f t="shared" ref="Q155" si="561">G155</f>
        <v>75+</v>
      </c>
      <c r="U155" t="str">
        <f>L155</f>
        <v>25-34</v>
      </c>
      <c r="V155" t="str">
        <f t="shared" ref="V155" si="562">M155</f>
        <v>35-44</v>
      </c>
      <c r="W155" t="str">
        <f t="shared" ref="W155" si="563">N155</f>
        <v>45-54</v>
      </c>
      <c r="X155" t="str">
        <f t="shared" ref="X155" si="564">O155</f>
        <v>55-64</v>
      </c>
      <c r="Y155" t="str">
        <f t="shared" ref="Y155" si="565">P155</f>
        <v>65-74</v>
      </c>
      <c r="Z155" t="str">
        <f t="shared" ref="Z155" si="566">Q155</f>
        <v>75+</v>
      </c>
      <c r="AD155" t="str">
        <f>U155</f>
        <v>25-34</v>
      </c>
      <c r="AE155" t="str">
        <f t="shared" ref="AE155" si="567">V155</f>
        <v>35-44</v>
      </c>
      <c r="AF155" t="str">
        <f t="shared" ref="AF155" si="568">W155</f>
        <v>45-54</v>
      </c>
      <c r="AG155" t="str">
        <f>X155</f>
        <v>55-64</v>
      </c>
      <c r="AH155" t="str">
        <f t="shared" ref="AH155" si="569">Y155</f>
        <v>65-74</v>
      </c>
      <c r="AI155" t="str">
        <f t="shared" ref="AI155" si="570">Z155</f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0.004</v>
      </c>
      <c r="C156" t="str">
        <f t="shared" ref="C156:C157" si="571">IF(_xlfn.T.DIST.2T(ABS(M156/V156),AE156)*6&lt;0.001,"&lt;0.001",IF(_xlfn.T.DIST.2T(ABS(M156/V156),AE156)*6&gt;0.999, "&gt;0.999",FIXED(_xlfn.T.DIST.2T(ABS(M156/V156),AE156)*6,3)))</f>
        <v>&lt;0.001</v>
      </c>
      <c r="D156" t="str">
        <f t="shared" ref="D156:D158" si="572">IF(_xlfn.T.DIST.2T(ABS(N156/W156),AF156)*6&lt;0.001,"&lt;0.001",IF(_xlfn.T.DIST.2T(ABS(N156/W156),AF156)*6&gt;0.999, "&gt;0.999",FIXED(_xlfn.T.DIST.2T(ABS(N156/W156),AF156)*6,3)))</f>
        <v>&lt;0.001</v>
      </c>
      <c r="E156" t="str">
        <f t="shared" ref="E156:E159" si="573">IF(_xlfn.T.DIST.2T(ABS(O156/X156),AG156)*6&lt;0.001,"&lt;0.001",IF(_xlfn.T.DIST.2T(ABS(O156/X156),AG156)*6&gt;0.999, "&gt;0.999",FIXED(_xlfn.T.DIST.2T(ABS(O156/X156),AG156)*6,3)))</f>
        <v>&lt;0.001</v>
      </c>
      <c r="F156" t="str">
        <f t="shared" ref="F156:F160" si="574">IF(_xlfn.T.DIST.2T(ABS(P156/Y156),AH156)*6&lt;0.001,"&lt;0.001",IF(_xlfn.T.DIST.2T(ABS(P156/Y156),AH156)*6&gt;0.999, "&gt;0.999",FIXED(_xlfn.T.DIST.2T(ABS(P156/Y156),AH156)*6,3)))</f>
        <v>&lt;0.001</v>
      </c>
      <c r="G156" t="str">
        <f t="shared" ref="G156:G161" si="575">IF(_xlfn.T.DIST.2T(ABS(Q156/Z156),AI156)*6&lt;0.001,"&lt;0.001",IF(_xlfn.T.DIST.2T(ABS(Q156/Z156),AI156)*6&gt;0.999, "&gt;0.999",FIXED(_xlfn.T.DIST.2T(ABS(Q156/Z156),AI156)*6,3)))</f>
        <v>&lt;0.001</v>
      </c>
      <c r="K156" t="str">
        <f>A156</f>
        <v>18-24</v>
      </c>
      <c r="L156">
        <f>$L151-M151</f>
        <v>-18.074109019999995</v>
      </c>
      <c r="M156">
        <f t="shared" ref="M156:Q156" si="576">$L151-N151</f>
        <v>-23.022945159999992</v>
      </c>
      <c r="N156">
        <f t="shared" si="576"/>
        <v>-25.956861359999991</v>
      </c>
      <c r="O156">
        <f t="shared" si="576"/>
        <v>-41.727262639999992</v>
      </c>
      <c r="P156">
        <f t="shared" si="576"/>
        <v>-49.051040529999995</v>
      </c>
      <c r="Q156">
        <f t="shared" si="576"/>
        <v>-51.116755729999994</v>
      </c>
      <c r="T156" t="str">
        <f>K156</f>
        <v>18-24</v>
      </c>
      <c r="U156">
        <f>SQRT((($AO151-1)*$AD151^2+(AP151-1)*AE151^2)/($AO151+AP151-2))</f>
        <v>5.2915751930037622</v>
      </c>
      <c r="V156">
        <f t="shared" ref="V156" si="577">SQRT((($AO151-1)*$AD151^2+(AQ151-1)*AF151^2)/($AO151+AQ151-2))</f>
        <v>4.9504546446073983</v>
      </c>
      <c r="W156">
        <f t="shared" ref="W156" si="578">SQRT((($AO151-1)*$AD151^2+(AR151-1)*AG151^2)/($AO151+AR151-2))</f>
        <v>4.7514088900459139</v>
      </c>
      <c r="X156">
        <f t="shared" ref="X156" si="579">SQRT((($AO151-1)*$AD151^2+(AS151-1)*AH151^2)/($AO151+AS151-2))</f>
        <v>3.7329029326910641</v>
      </c>
      <c r="Y156">
        <f t="shared" ref="Y156" si="580">SQRT((($AO151-1)*$AD151^2+(AT151-1)*AI151^2)/($AO151+AT151-2))</f>
        <v>3.1818225357404719</v>
      </c>
      <c r="Z156">
        <f t="shared" ref="Z156" si="581">SQRT((($AO151-1)*$AD151^2+(AU151-1)*AJ151^2)/($AO151+AU151-2))</f>
        <v>4.5856415770839023</v>
      </c>
      <c r="AC156" t="str">
        <f>T156</f>
        <v>18-24</v>
      </c>
      <c r="AD156">
        <f>$AO151+AP151-2</f>
        <v>2221</v>
      </c>
      <c r="AE156">
        <f t="shared" ref="AE156" si="582">$AO151+AQ151-2</f>
        <v>2275</v>
      </c>
      <c r="AF156">
        <f t="shared" ref="AF156" si="583">$AO151+AR151-2</f>
        <v>2775</v>
      </c>
      <c r="AG156">
        <f t="shared" ref="AG156" si="584">$AO151+AS151-2</f>
        <v>4564</v>
      </c>
      <c r="AH156">
        <f t="shared" ref="AH156" si="585">$AO151+AT151-2</f>
        <v>4874</v>
      </c>
      <c r="AI156">
        <f t="shared" ref="AI156" si="586">$AO151+AU151-2</f>
        <v>2324</v>
      </c>
    </row>
    <row r="157" spans="1:47" x14ac:dyDescent="0.35">
      <c r="A157" t="str">
        <f t="shared" ref="A157:A161" si="587">A145</f>
        <v>25-34</v>
      </c>
      <c r="C157" t="str">
        <f t="shared" si="571"/>
        <v>&gt;0.999</v>
      </c>
      <c r="D157" t="str">
        <f t="shared" si="572"/>
        <v>0.214</v>
      </c>
      <c r="E157" t="str">
        <f t="shared" si="573"/>
        <v>&lt;0.001</v>
      </c>
      <c r="F157" t="str">
        <f t="shared" si="574"/>
        <v>&lt;0.001</v>
      </c>
      <c r="G157" t="str">
        <f t="shared" si="575"/>
        <v>&lt;0.001</v>
      </c>
      <c r="K157" t="str">
        <f t="shared" ref="K157:K161" si="588">A157</f>
        <v>25-34</v>
      </c>
      <c r="M157">
        <f>$M151-N151</f>
        <v>-4.9488361399999974</v>
      </c>
      <c r="N157">
        <f t="shared" ref="N157:Q157" si="589">$M151-O151</f>
        <v>-7.8827523399999961</v>
      </c>
      <c r="O157">
        <f t="shared" si="589"/>
        <v>-23.653153619999998</v>
      </c>
      <c r="P157">
        <f t="shared" si="589"/>
        <v>-30.97693151</v>
      </c>
      <c r="Q157">
        <f t="shared" si="589"/>
        <v>-33.04264671</v>
      </c>
      <c r="T157" t="str">
        <f t="shared" ref="T157:T161" si="590">K157</f>
        <v>25-34</v>
      </c>
      <c r="V157">
        <f>SQRT((($AP151-1)*$AE151^2+(AQ151-1)*AF151^2)/($AP151+AQ151-2))</f>
        <v>3.7576134725758426</v>
      </c>
      <c r="W157">
        <f t="shared" ref="W157" si="591">SQRT((($AP151-1)*$AE151^2+(AR151-1)*AG151^2)/($AP151+AR151-2))</f>
        <v>3.7495659536882679</v>
      </c>
      <c r="X157">
        <f t="shared" ref="X157" si="592">SQRT((($AP151-1)*$AE151^2+(AS151-1)*AH151^2)/($AP151+AS151-2))</f>
        <v>2.9509679443741197</v>
      </c>
      <c r="Y157">
        <f t="shared" ref="Y157" si="593">SQRT((($AP151-1)*$AE151^2+(AT151-1)*AI151^2)/($AP151+AT151-2))</f>
        <v>2.2804706391624929</v>
      </c>
      <c r="Z157">
        <f t="shared" ref="Z157" si="594">SQRT((($AP151-1)*$AE151^2+(AU151-1)*AJ151^2)/($AP151+AU151-2))</f>
        <v>3.2865229440818067</v>
      </c>
      <c r="AC157" t="str">
        <f t="shared" ref="AC157:AC161" si="595">T157</f>
        <v>25-34</v>
      </c>
      <c r="AE157">
        <f>$AP151+AQ151-2</f>
        <v>2234</v>
      </c>
      <c r="AF157">
        <f t="shared" ref="AF157" si="596">$AP151+AR151-2</f>
        <v>2734</v>
      </c>
      <c r="AG157">
        <f t="shared" ref="AG157" si="597">$AP151+AS151-2</f>
        <v>4523</v>
      </c>
      <c r="AH157">
        <f t="shared" ref="AH157" si="598">$AP151+AT151-2</f>
        <v>4833</v>
      </c>
      <c r="AI157">
        <f t="shared" ref="AI157" si="599">$AP151+AU151-2</f>
        <v>2283</v>
      </c>
    </row>
    <row r="158" spans="1:47" x14ac:dyDescent="0.35">
      <c r="A158" t="str">
        <f t="shared" si="587"/>
        <v>35-44</v>
      </c>
      <c r="D158" t="str">
        <f t="shared" si="572"/>
        <v>&gt;0.999</v>
      </c>
      <c r="E158" t="str">
        <f t="shared" si="573"/>
        <v>&lt;0.001</v>
      </c>
      <c r="F158" t="str">
        <f t="shared" si="574"/>
        <v>&lt;0.001</v>
      </c>
      <c r="G158" t="str">
        <f t="shared" si="575"/>
        <v>&lt;0.001</v>
      </c>
      <c r="K158" t="str">
        <f t="shared" si="588"/>
        <v>35-44</v>
      </c>
      <c r="N158">
        <f>$N151-O151</f>
        <v>-2.9339161999999988</v>
      </c>
      <c r="O158">
        <f t="shared" ref="O158:Q158" si="600">$N151-P151</f>
        <v>-18.70431748</v>
      </c>
      <c r="P158">
        <f t="shared" si="600"/>
        <v>-26.028095370000003</v>
      </c>
      <c r="Q158">
        <f t="shared" si="600"/>
        <v>-28.093810570000002</v>
      </c>
      <c r="T158" t="str">
        <f t="shared" si="590"/>
        <v>35-44</v>
      </c>
      <c r="W158">
        <f>SQRT((($AQ151-1)*$AF151^2+(AR151-1)*AG151^2)/($AQ151+AR151-2))</f>
        <v>3.3879744141641424</v>
      </c>
      <c r="X158">
        <f t="shared" ref="X158" si="601">SQRT((($AQ151-1)*$AF151^2+(AS151-1)*AH151^2)/($AQ151+AS151-2))</f>
        <v>2.6831416801326027</v>
      </c>
      <c r="Y158">
        <f t="shared" ref="Y158" si="602">SQRT((($AQ151-1)*$AF151^2+(AT151-1)*AI151^2)/($AQ151+AT151-2))</f>
        <v>1.9560320708712007</v>
      </c>
      <c r="Z158">
        <f t="shared" ref="Z158" si="603">SQRT((($AQ151-1)*$AF151^2+(AU151-1)*AJ151^2)/($AQ151+AU151-2))</f>
        <v>2.7924141544075702</v>
      </c>
      <c r="AC158" t="str">
        <f t="shared" si="595"/>
        <v>35-44</v>
      </c>
      <c r="AF158">
        <f>$AQ151+AR151-2</f>
        <v>2788</v>
      </c>
      <c r="AG158">
        <f t="shared" ref="AG158" si="604">$AQ151+AS151-2</f>
        <v>4577</v>
      </c>
      <c r="AH158">
        <f t="shared" ref="AH158" si="605">$AQ151+AT151-2</f>
        <v>4887</v>
      </c>
      <c r="AI158">
        <f t="shared" ref="AI158" si="606">$AQ151+AU151-2</f>
        <v>2337</v>
      </c>
    </row>
    <row r="159" spans="1:47" x14ac:dyDescent="0.35">
      <c r="A159" t="str">
        <f t="shared" si="587"/>
        <v>45-54</v>
      </c>
      <c r="E159" t="str">
        <f t="shared" si="573"/>
        <v>&lt;0.001</v>
      </c>
      <c r="F159" t="str">
        <f t="shared" si="574"/>
        <v>&lt;0.001</v>
      </c>
      <c r="G159" t="str">
        <f t="shared" si="575"/>
        <v>&lt;0.001</v>
      </c>
      <c r="K159" t="str">
        <f t="shared" si="588"/>
        <v>45-54</v>
      </c>
      <c r="O159">
        <f>$O151-P151</f>
        <v>-15.770401280000002</v>
      </c>
      <c r="P159">
        <f t="shared" ref="P159:Q159" si="607">$O151-Q151</f>
        <v>-23.094179170000004</v>
      </c>
      <c r="Q159">
        <f t="shared" si="607"/>
        <v>-25.159894370000004</v>
      </c>
      <c r="T159" t="str">
        <f t="shared" si="590"/>
        <v>45-54</v>
      </c>
      <c r="X159">
        <f>SQRT((($AR151-1)*$AG151^2+(AS151-1)*AH151^2)/($AR151+AS151-2))</f>
        <v>2.8014747904035873</v>
      </c>
      <c r="Y159">
        <f t="shared" ref="Y159" si="608">SQRT((($AR151-1)*$AG151^2+(AT151-1)*AI151^2)/($AR151+AT151-2))</f>
        <v>2.179635548855027</v>
      </c>
      <c r="Z159">
        <f t="shared" ref="Z159" si="609">SQRT((($AR151-1)*$AG151^2+(AU151-1)*AJ151^2)/($AR151+AU151-2))</f>
        <v>2.9754958694375517</v>
      </c>
      <c r="AC159" t="str">
        <f t="shared" si="595"/>
        <v>45-54</v>
      </c>
      <c r="AG159">
        <f>$AR151+AS151-2</f>
        <v>5077</v>
      </c>
      <c r="AH159">
        <f t="shared" ref="AH159" si="610">$AR151+AT151-2</f>
        <v>5387</v>
      </c>
      <c r="AI159">
        <f t="shared" ref="AI159" si="611">$AR151+AU151-2</f>
        <v>2837</v>
      </c>
    </row>
    <row r="160" spans="1:47" x14ac:dyDescent="0.35">
      <c r="A160" t="str">
        <f t="shared" si="587"/>
        <v>55-64</v>
      </c>
      <c r="F160" t="str">
        <f t="shared" si="574"/>
        <v>&lt;0.001</v>
      </c>
      <c r="G160" t="str">
        <f t="shared" si="575"/>
        <v>&lt;0.001</v>
      </c>
      <c r="K160" t="str">
        <f t="shared" si="588"/>
        <v>55-64</v>
      </c>
      <c r="P160">
        <f>$P151-Q151</f>
        <v>-7.3237778900000023</v>
      </c>
      <c r="Q160">
        <f>$P151-R151</f>
        <v>-9.389493090000002</v>
      </c>
      <c r="T160" t="str">
        <f t="shared" si="590"/>
        <v>55-64</v>
      </c>
      <c r="Y160">
        <f>SQRT((($AS151-1)*$AH151^2+(AT151-1)*AI151^2)/($AS151+AT151-2))</f>
        <v>1.9232009992120132</v>
      </c>
      <c r="Z160">
        <f>SQRT((($AS151-1)*$AH151^2+(AU151-1)*AJ151^2)/($AS151+AU151-2))</f>
        <v>2.3737859339635481</v>
      </c>
      <c r="AC160" t="str">
        <f t="shared" si="595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587"/>
        <v>65-74</v>
      </c>
      <c r="G161" t="str">
        <f t="shared" si="575"/>
        <v>&gt;0.999</v>
      </c>
      <c r="K161" t="str">
        <f t="shared" si="588"/>
        <v>65-74</v>
      </c>
      <c r="Q161">
        <f>Q151-R151</f>
        <v>-2.0657151999999996</v>
      </c>
      <c r="T161" t="str">
        <f t="shared" si="590"/>
        <v>65-74</v>
      </c>
      <c r="Z161">
        <f>SQRT((($AT151-1)*$AI151^2+(AU151-1)*AJ151^2)/($AT151+AU151-2))</f>
        <v>1.547064141999539</v>
      </c>
      <c r="AC161" t="str">
        <f t="shared" si="595"/>
        <v>65-74</v>
      </c>
      <c r="AI161">
        <f>$AT151+AU151-2</f>
        <v>4936</v>
      </c>
    </row>
    <row r="163" spans="1:47" x14ac:dyDescent="0.35">
      <c r="K163" t="str">
        <f t="shared" ref="K163:AA163" si="612">K18</f>
        <v>Germanosphere</v>
      </c>
      <c r="L163">
        <f t="shared" si="612"/>
        <v>37.995238720000003</v>
      </c>
      <c r="M163">
        <f t="shared" si="612"/>
        <v>47.419896729999998</v>
      </c>
      <c r="N163">
        <f t="shared" si="612"/>
        <v>55.36338069</v>
      </c>
      <c r="O163">
        <f t="shared" si="612"/>
        <v>59.573691410000002</v>
      </c>
      <c r="P163">
        <f t="shared" si="612"/>
        <v>75.399065359999994</v>
      </c>
      <c r="Q163">
        <f t="shared" si="612"/>
        <v>98.192694860000003</v>
      </c>
      <c r="R163">
        <f t="shared" si="612"/>
        <v>99.099427770000005</v>
      </c>
      <c r="S163">
        <f t="shared" si="612"/>
        <v>0</v>
      </c>
      <c r="T163" t="str">
        <f t="shared" si="612"/>
        <v>Germanosphere</v>
      </c>
      <c r="U163">
        <f t="shared" si="612"/>
        <v>7.4105012769999998</v>
      </c>
      <c r="V163">
        <f t="shared" si="612"/>
        <v>6.3491628520000001</v>
      </c>
      <c r="W163">
        <f t="shared" si="612"/>
        <v>8.0765186369999995</v>
      </c>
      <c r="X163">
        <f t="shared" si="612"/>
        <v>3.0578567809999999</v>
      </c>
      <c r="Y163">
        <f t="shared" si="612"/>
        <v>5.065280521</v>
      </c>
      <c r="Z163">
        <f t="shared" si="612"/>
        <v>4.9058302310000004</v>
      </c>
      <c r="AA163">
        <f t="shared" si="612"/>
        <v>5.8381084029999997</v>
      </c>
      <c r="AC163" t="str">
        <f t="shared" ref="AC163:AK163" si="613">AC18</f>
        <v>Germanosphere</v>
      </c>
      <c r="AD163">
        <f t="shared" si="613"/>
        <v>4.2784549070000004</v>
      </c>
      <c r="AE163">
        <f t="shared" si="613"/>
        <v>3.6656908819999998</v>
      </c>
      <c r="AF163">
        <f t="shared" si="613"/>
        <v>4.6629802089999997</v>
      </c>
      <c r="AG163">
        <f t="shared" si="613"/>
        <v>1.765454436</v>
      </c>
      <c r="AH163">
        <f t="shared" si="613"/>
        <v>2.924441072</v>
      </c>
      <c r="AI163">
        <f t="shared" si="613"/>
        <v>2.8323824040000001</v>
      </c>
      <c r="AJ163">
        <f t="shared" si="613"/>
        <v>3.3706334579999999</v>
      </c>
      <c r="AK163">
        <f t="shared" si="613"/>
        <v>3</v>
      </c>
      <c r="AN163" t="str">
        <f t="shared" ref="AN163:AU163" si="614">AN18</f>
        <v>Germanosphere</v>
      </c>
      <c r="AO163">
        <f t="shared" si="614"/>
        <v>106</v>
      </c>
      <c r="AP163">
        <f t="shared" si="614"/>
        <v>159</v>
      </c>
      <c r="AQ163">
        <f t="shared" si="614"/>
        <v>327</v>
      </c>
      <c r="AR163">
        <f t="shared" si="614"/>
        <v>564</v>
      </c>
      <c r="AS163">
        <f t="shared" si="614"/>
        <v>1002</v>
      </c>
      <c r="AT163">
        <f t="shared" si="614"/>
        <v>641</v>
      </c>
      <c r="AU163">
        <f t="shared" si="614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615">C155</f>
        <v>35-44</v>
      </c>
      <c r="D167" t="str">
        <f t="shared" si="615"/>
        <v>45-54</v>
      </c>
      <c r="E167" t="str">
        <f t="shared" si="615"/>
        <v>55-64</v>
      </c>
      <c r="F167" t="str">
        <f t="shared" si="615"/>
        <v>65-74</v>
      </c>
      <c r="G167" t="str">
        <f t="shared" si="615"/>
        <v>75+</v>
      </c>
      <c r="L167" t="str">
        <f>B167</f>
        <v>25-34</v>
      </c>
      <c r="M167" t="str">
        <f t="shared" ref="M167" si="616">C167</f>
        <v>35-44</v>
      </c>
      <c r="N167" t="str">
        <f t="shared" ref="N167" si="617">D167</f>
        <v>45-54</v>
      </c>
      <c r="O167" t="str">
        <f t="shared" ref="O167" si="618">E167</f>
        <v>55-64</v>
      </c>
      <c r="P167" t="str">
        <f t="shared" ref="P167" si="619">F167</f>
        <v>65-74</v>
      </c>
      <c r="Q167" t="str">
        <f t="shared" ref="Q167" si="620">G167</f>
        <v>75+</v>
      </c>
      <c r="U167" t="str">
        <f>L167</f>
        <v>25-34</v>
      </c>
      <c r="V167" t="str">
        <f t="shared" ref="V167" si="621">M167</f>
        <v>35-44</v>
      </c>
      <c r="W167" t="str">
        <f t="shared" ref="W167" si="622">N167</f>
        <v>45-54</v>
      </c>
      <c r="X167" t="str">
        <f t="shared" ref="X167" si="623">O167</f>
        <v>55-64</v>
      </c>
      <c r="Y167" t="str">
        <f t="shared" ref="Y167" si="624">P167</f>
        <v>65-74</v>
      </c>
      <c r="Z167" t="str">
        <f t="shared" ref="Z167" si="625">Q167</f>
        <v>75+</v>
      </c>
      <c r="AD167" t="str">
        <f>U167</f>
        <v>25-34</v>
      </c>
      <c r="AE167" t="str">
        <f t="shared" ref="AE167" si="626">V167</f>
        <v>35-44</v>
      </c>
      <c r="AF167" t="str">
        <f t="shared" ref="AF167" si="627">W167</f>
        <v>45-54</v>
      </c>
      <c r="AG167" t="str">
        <f>X167</f>
        <v>55-64</v>
      </c>
      <c r="AH167" t="str">
        <f t="shared" ref="AH167" si="628">Y167</f>
        <v>65-74</v>
      </c>
      <c r="AI167" t="str">
        <f t="shared" ref="AI167" si="629">Z167</f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0.102</v>
      </c>
      <c r="C168" t="str">
        <f t="shared" ref="C168:C169" si="630">IF(_xlfn.T.DIST.2T(ABS(M168/V168),AE168)*6&lt;0.001,"&lt;0.001",IF(_xlfn.T.DIST.2T(ABS(M168/V168),AE168)*6&gt;0.999, "&gt;0.999",FIXED(_xlfn.T.DIST.2T(ABS(M168/V168),AE168)*6,3)))</f>
        <v>&lt;0.001</v>
      </c>
      <c r="D168" t="str">
        <f t="shared" ref="D168:D170" si="631">IF(_xlfn.T.DIST.2T(ABS(N168/W168),AF168)*6&lt;0.001,"&lt;0.001",IF(_xlfn.T.DIST.2T(ABS(N168/W168),AF168)*6&gt;0.999, "&gt;0.999",FIXED(_xlfn.T.DIST.2T(ABS(N168/W168),AF168)*6,3)))</f>
        <v>&lt;0.001</v>
      </c>
      <c r="E168" t="str">
        <f t="shared" ref="E168:E171" si="632">IF(_xlfn.T.DIST.2T(ABS(O168/X168),AG168)*6&lt;0.001,"&lt;0.001",IF(_xlfn.T.DIST.2T(ABS(O168/X168),AG168)*6&gt;0.999, "&gt;0.999",FIXED(_xlfn.T.DIST.2T(ABS(O168/X168),AG168)*6,3)))</f>
        <v>&lt;0.001</v>
      </c>
      <c r="F168" t="str">
        <f t="shared" ref="F168:F172" si="633">IF(_xlfn.T.DIST.2T(ABS(P168/Y168),AH168)*6&lt;0.001,"&lt;0.001",IF(_xlfn.T.DIST.2T(ABS(P168/Y168),AH168)*6&gt;0.999, "&gt;0.999",FIXED(_xlfn.T.DIST.2T(ABS(P168/Y168),AH168)*6,3)))</f>
        <v>&lt;0.001</v>
      </c>
      <c r="G168" t="str">
        <f t="shared" ref="G168:G173" si="634">IF(_xlfn.T.DIST.2T(ABS(Q168/Z168),AI168)*6&lt;0.001,"&lt;0.001",IF(_xlfn.T.DIST.2T(ABS(Q168/Z168),AI168)*6&gt;0.999, "&gt;0.999",FIXED(_xlfn.T.DIST.2T(ABS(Q168/Z168),AI168)*6,3)))</f>
        <v>&lt;0.001</v>
      </c>
      <c r="K168" t="str">
        <f>A168</f>
        <v>18-24</v>
      </c>
      <c r="L168">
        <f>$L163-M163</f>
        <v>-9.4246580099999946</v>
      </c>
      <c r="M168">
        <f t="shared" ref="M168:Q168" si="635">$L163-N163</f>
        <v>-17.368141969999996</v>
      </c>
      <c r="N168">
        <f t="shared" si="635"/>
        <v>-21.578452689999999</v>
      </c>
      <c r="O168">
        <f t="shared" si="635"/>
        <v>-37.403826639999991</v>
      </c>
      <c r="P168">
        <f t="shared" si="635"/>
        <v>-60.19745614</v>
      </c>
      <c r="Q168">
        <f t="shared" si="635"/>
        <v>-61.104189050000002</v>
      </c>
      <c r="T168" t="str">
        <f>K168</f>
        <v>18-24</v>
      </c>
      <c r="U168">
        <f>SQRT((($AO163-1)*$AD163^2+(AP163-1)*AE163^2)/($AO163+AP163-2))</f>
        <v>3.9218289772632331</v>
      </c>
      <c r="V168">
        <f t="shared" ref="V168" si="636">SQRT((($AO163-1)*$AD163^2+(AQ163-1)*AF163^2)/($AO163+AQ163-2))</f>
        <v>4.5722827933362176</v>
      </c>
      <c r="W168">
        <f t="shared" ref="W168" si="637">SQRT((($AO163-1)*$AD163^2+(AR163-1)*AG163^2)/($AO163+AR163-2))</f>
        <v>2.3461072529568754</v>
      </c>
      <c r="X168">
        <f t="shared" ref="X168" si="638">SQRT((($AO163-1)*$AD163^2+(AS163-1)*AH163^2)/($AO163+AS163-2))</f>
        <v>3.0786776858232194</v>
      </c>
      <c r="Y168">
        <f t="shared" ref="Y168" si="639">SQRT((($AO163-1)*$AD163^2+(AT163-1)*AI163^2)/($AO163+AT163-2))</f>
        <v>3.0776032629505412</v>
      </c>
      <c r="Z168">
        <f t="shared" ref="Z168" si="640">SQRT((($AO163-1)*$AD163^2+(AU163-1)*AJ163^2)/($AO163+AU163-2))</f>
        <v>3.7083324442538323</v>
      </c>
      <c r="AC168" t="str">
        <f>T168</f>
        <v>18-24</v>
      </c>
      <c r="AD168">
        <f>$AO163+AP163-2</f>
        <v>263</v>
      </c>
      <c r="AE168">
        <f t="shared" ref="AE168" si="641">$AO163+AQ163-2</f>
        <v>431</v>
      </c>
      <c r="AF168">
        <f t="shared" ref="AF168" si="642">$AO163+AR163-2</f>
        <v>668</v>
      </c>
      <c r="AG168">
        <f t="shared" ref="AG168" si="643">$AO163+AS163-2</f>
        <v>1106</v>
      </c>
      <c r="AH168">
        <f t="shared" ref="AH168" si="644">$AO163+AT163-2</f>
        <v>745</v>
      </c>
      <c r="AI168">
        <f t="shared" ref="AI168" si="645">$AO163+AU163-2</f>
        <v>305</v>
      </c>
    </row>
    <row r="169" spans="1:47" x14ac:dyDescent="0.35">
      <c r="A169" t="str">
        <f t="shared" ref="A169:A173" si="646">A157</f>
        <v>25-34</v>
      </c>
      <c r="C169" t="str">
        <f t="shared" si="630"/>
        <v>0.415</v>
      </c>
      <c r="D169" t="str">
        <f t="shared" si="631"/>
        <v>&lt;0.001</v>
      </c>
      <c r="E169" t="str">
        <f t="shared" si="632"/>
        <v>&lt;0.001</v>
      </c>
      <c r="F169" t="str">
        <f t="shared" si="633"/>
        <v>&lt;0.001</v>
      </c>
      <c r="G169" t="str">
        <f t="shared" si="634"/>
        <v>&lt;0.001</v>
      </c>
      <c r="K169" t="str">
        <f t="shared" ref="K169:K173" si="647">A169</f>
        <v>25-34</v>
      </c>
      <c r="M169">
        <f>$M163-N163</f>
        <v>-7.9434839600000018</v>
      </c>
      <c r="N169">
        <f t="shared" ref="N169:Q169" si="648">$M163-O163</f>
        <v>-12.153794680000004</v>
      </c>
      <c r="O169">
        <f t="shared" si="648"/>
        <v>-27.979168629999997</v>
      </c>
      <c r="P169">
        <f t="shared" si="648"/>
        <v>-50.772798130000005</v>
      </c>
      <c r="Q169">
        <f t="shared" si="648"/>
        <v>-51.679531040000008</v>
      </c>
      <c r="T169" t="str">
        <f t="shared" ref="T169:T173" si="649">K169</f>
        <v>25-34</v>
      </c>
      <c r="V169">
        <f>SQRT((($AP163-1)*$AE163^2+(AQ163-1)*AF163^2)/($AP163+AQ163-2))</f>
        <v>4.3625555213310996</v>
      </c>
      <c r="W169">
        <f t="shared" ref="W169" si="650">SQRT((($AP163-1)*$AE163^2+(AR163-1)*AG163^2)/($AP163+AR163-2))</f>
        <v>2.3191498204067038</v>
      </c>
      <c r="X169">
        <f t="shared" ref="X169" si="651">SQRT((($AP163-1)*$AE163^2+(AS163-1)*AH163^2)/($AP163+AS163-2))</f>
        <v>3.0361639241293426</v>
      </c>
      <c r="Y169">
        <f t="shared" ref="Y169" si="652">SQRT((($AP163-1)*$AE163^2+(AT163-1)*AI163^2)/($AP163+AT163-2))</f>
        <v>3.0157110360565351</v>
      </c>
      <c r="Z169">
        <f t="shared" ref="Z169" si="653">SQRT((($AP163-1)*$AE163^2+(AU163-1)*AJ163^2)/($AP163+AU163-2))</f>
        <v>3.5039186941846645</v>
      </c>
      <c r="AC169" t="str">
        <f t="shared" ref="AC169:AC173" si="654">T169</f>
        <v>25-34</v>
      </c>
      <c r="AE169">
        <f>$AP163+AQ163-2</f>
        <v>484</v>
      </c>
      <c r="AF169">
        <f t="shared" ref="AF169" si="655">$AP163+AR163-2</f>
        <v>721</v>
      </c>
      <c r="AG169">
        <f t="shared" ref="AG169" si="656">$AP163+AS163-2</f>
        <v>1159</v>
      </c>
      <c r="AH169">
        <f t="shared" ref="AH169" si="657">$AP163+AT163-2</f>
        <v>798</v>
      </c>
      <c r="AI169">
        <f t="shared" ref="AI169" si="658">$AP163+AU163-2</f>
        <v>358</v>
      </c>
    </row>
    <row r="170" spans="1:47" x14ac:dyDescent="0.35">
      <c r="A170" t="str">
        <f t="shared" si="646"/>
        <v>35-44</v>
      </c>
      <c r="D170" t="str">
        <f t="shared" si="631"/>
        <v>&gt;0.999</v>
      </c>
      <c r="E170" t="str">
        <f t="shared" si="632"/>
        <v>&lt;0.001</v>
      </c>
      <c r="F170" t="str">
        <f t="shared" si="633"/>
        <v>&lt;0.001</v>
      </c>
      <c r="G170" t="str">
        <f t="shared" si="634"/>
        <v>&lt;0.001</v>
      </c>
      <c r="K170" t="str">
        <f t="shared" si="647"/>
        <v>35-44</v>
      </c>
      <c r="N170">
        <f>$N163-O163</f>
        <v>-4.2103107200000025</v>
      </c>
      <c r="O170">
        <f t="shared" ref="O170:Q170" si="659">$N163-P163</f>
        <v>-20.035684669999995</v>
      </c>
      <c r="P170">
        <f t="shared" si="659"/>
        <v>-42.829314170000004</v>
      </c>
      <c r="Q170">
        <f t="shared" si="659"/>
        <v>-43.736047080000006</v>
      </c>
      <c r="T170" t="str">
        <f t="shared" si="649"/>
        <v>35-44</v>
      </c>
      <c r="W170">
        <f>SQRT((($AQ163-1)*$AF163^2+(AR163-1)*AG163^2)/($AQ163+AR163-2))</f>
        <v>3.1539284441600075</v>
      </c>
      <c r="X170">
        <f t="shared" ref="X170" si="660">SQRT((($AQ163-1)*$AF163^2+(AS163-1)*AH163^2)/($AQ163+AS163-2))</f>
        <v>3.4340872125761615</v>
      </c>
      <c r="Y170">
        <f t="shared" ref="Y170" si="661">SQRT((($AQ163-1)*$AF163^2+(AT163-1)*AI163^2)/($AQ163+AT163-2))</f>
        <v>3.5570873726148999</v>
      </c>
      <c r="Z170">
        <f t="shared" ref="Z170" si="662">SQRT((($AQ163-1)*$AF163^2+(AU163-1)*AJ163^2)/($AQ163+AU163-2))</f>
        <v>4.2185038041190932</v>
      </c>
      <c r="AC170" t="str">
        <f t="shared" si="654"/>
        <v>35-44</v>
      </c>
      <c r="AF170">
        <f>$AQ163+AR163-2</f>
        <v>889</v>
      </c>
      <c r="AG170">
        <f t="shared" ref="AG170" si="663">$AQ163+AS163-2</f>
        <v>1327</v>
      </c>
      <c r="AH170">
        <f t="shared" ref="AH170" si="664">$AQ163+AT163-2</f>
        <v>966</v>
      </c>
      <c r="AI170">
        <f t="shared" ref="AI170" si="665">$AQ163+AU163-2</f>
        <v>526</v>
      </c>
    </row>
    <row r="171" spans="1:47" x14ac:dyDescent="0.35">
      <c r="A171" t="str">
        <f t="shared" si="646"/>
        <v>45-54</v>
      </c>
      <c r="E171" t="str">
        <f t="shared" si="632"/>
        <v>&lt;0.001</v>
      </c>
      <c r="F171" t="str">
        <f t="shared" si="633"/>
        <v>&lt;0.001</v>
      </c>
      <c r="G171" t="str">
        <f t="shared" si="634"/>
        <v>&lt;0.001</v>
      </c>
      <c r="K171" t="str">
        <f t="shared" si="647"/>
        <v>45-54</v>
      </c>
      <c r="O171">
        <f>$O163-P163</f>
        <v>-15.825373949999992</v>
      </c>
      <c r="P171">
        <f t="shared" ref="P171:Q171" si="666">$O163-Q163</f>
        <v>-38.619003450000001</v>
      </c>
      <c r="Q171">
        <f t="shared" si="666"/>
        <v>-39.525736360000003</v>
      </c>
      <c r="T171" t="str">
        <f t="shared" si="649"/>
        <v>45-54</v>
      </c>
      <c r="X171">
        <f>SQRT((($AR163-1)*$AG163^2+(AS163-1)*AH163^2)/($AR163+AS163-2))</f>
        <v>2.5682104978239773</v>
      </c>
      <c r="Y171">
        <f t="shared" ref="Y171" si="667">SQRT((($AR163-1)*$AG163^2+(AT163-1)*AI163^2)/($AR163+AT163-2))</f>
        <v>2.3930323813255163</v>
      </c>
      <c r="Z171">
        <f t="shared" ref="Z171" si="668">SQRT((($AR163-1)*$AG163^2+(AU163-1)*AJ163^2)/($AR163+AU163-2))</f>
        <v>2.2973598484388695</v>
      </c>
      <c r="AC171" t="str">
        <f t="shared" si="654"/>
        <v>45-54</v>
      </c>
      <c r="AG171">
        <f>$AR163+AS163-2</f>
        <v>1564</v>
      </c>
      <c r="AH171">
        <f t="shared" ref="AH171" si="669">$AR163+AT163-2</f>
        <v>1203</v>
      </c>
      <c r="AI171">
        <f t="shared" ref="AI171" si="670">$AR163+AU163-2</f>
        <v>763</v>
      </c>
    </row>
    <row r="172" spans="1:47" x14ac:dyDescent="0.35">
      <c r="A172" t="str">
        <f t="shared" si="646"/>
        <v>55-64</v>
      </c>
      <c r="F172" t="str">
        <f t="shared" si="633"/>
        <v>&lt;0.001</v>
      </c>
      <c r="G172" t="str">
        <f t="shared" si="634"/>
        <v>&lt;0.001</v>
      </c>
      <c r="K172" t="str">
        <f t="shared" si="647"/>
        <v>55-64</v>
      </c>
      <c r="P172">
        <f>$P163-Q163</f>
        <v>-22.793629500000009</v>
      </c>
      <c r="Q172">
        <f>$P163-R163</f>
        <v>-23.700362410000011</v>
      </c>
      <c r="T172" t="str">
        <f t="shared" si="649"/>
        <v>55-64</v>
      </c>
      <c r="Y172">
        <f>SQRT((($AS163-1)*$AH163^2+(AT163-1)*AI163^2)/($AS163+AT163-2))</f>
        <v>2.8888866036310974</v>
      </c>
      <c r="Z172">
        <f>SQRT((($AS163-1)*$AH163^2+(AU163-1)*AJ163^2)/($AS163+AU163-2))</f>
        <v>3.0033483840687198</v>
      </c>
      <c r="AC172" t="str">
        <f t="shared" si="654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646"/>
        <v>65-74</v>
      </c>
      <c r="G173" t="str">
        <f t="shared" si="634"/>
        <v>&gt;0.999</v>
      </c>
      <c r="K173" t="str">
        <f t="shared" si="647"/>
        <v>65-74</v>
      </c>
      <c r="Q173">
        <f>Q163-R163</f>
        <v>-0.90673291000000233</v>
      </c>
      <c r="T173" t="str">
        <f t="shared" si="649"/>
        <v>65-74</v>
      </c>
      <c r="Z173">
        <f>SQRT((($AT163-1)*$AI163^2+(AU163-1)*AJ163^2)/($AT163+AU163-2))</f>
        <v>2.969400218905577</v>
      </c>
      <c r="AC173" t="str">
        <f t="shared" si="654"/>
        <v>65-74</v>
      </c>
      <c r="AI173">
        <f>$AT163+AU163-2</f>
        <v>840</v>
      </c>
    </row>
    <row r="175" spans="1:47" x14ac:dyDescent="0.35">
      <c r="K175" t="str">
        <f t="shared" ref="K175:AA175" si="671">K19</f>
        <v>Hispanosphere</v>
      </c>
      <c r="L175">
        <f t="shared" si="671"/>
        <v>39.252297910000003</v>
      </c>
      <c r="M175">
        <f t="shared" si="671"/>
        <v>53.957709020000003</v>
      </c>
      <c r="N175">
        <f t="shared" si="671"/>
        <v>77.092682800000006</v>
      </c>
      <c r="O175">
        <f t="shared" si="671"/>
        <v>98.09628773</v>
      </c>
      <c r="P175">
        <f t="shared" si="671"/>
        <v>113.2554651</v>
      </c>
      <c r="Q175">
        <f t="shared" si="671"/>
        <v>119.8056184</v>
      </c>
      <c r="R175">
        <f t="shared" si="671"/>
        <v>114.2644414</v>
      </c>
      <c r="S175">
        <f t="shared" si="671"/>
        <v>0</v>
      </c>
      <c r="T175" t="str">
        <f t="shared" si="671"/>
        <v>Hispanosphere</v>
      </c>
      <c r="U175">
        <f t="shared" si="671"/>
        <v>8.1893549300000004</v>
      </c>
      <c r="V175">
        <f t="shared" si="671"/>
        <v>8.9854858689999997</v>
      </c>
      <c r="W175">
        <f t="shared" si="671"/>
        <v>12.39442509</v>
      </c>
      <c r="X175">
        <f t="shared" si="671"/>
        <v>13.00921544</v>
      </c>
      <c r="Y175">
        <f t="shared" si="671"/>
        <v>10.59350864</v>
      </c>
      <c r="Z175">
        <f t="shared" si="671"/>
        <v>9.017137902</v>
      </c>
      <c r="AA175">
        <f t="shared" si="671"/>
        <v>5.5459098039999999</v>
      </c>
      <c r="AC175" t="str">
        <f t="shared" ref="AC175:AK175" si="672">AC19</f>
        <v>Hispanosphere</v>
      </c>
      <c r="AD175">
        <f t="shared" si="672"/>
        <v>1.8311954319999999</v>
      </c>
      <c r="AE175">
        <f t="shared" si="672"/>
        <v>2.0092157209999999</v>
      </c>
      <c r="AF175">
        <f t="shared" si="672"/>
        <v>2.771477704</v>
      </c>
      <c r="AG175">
        <f t="shared" si="672"/>
        <v>2.9089490050000002</v>
      </c>
      <c r="AH175">
        <f t="shared" si="672"/>
        <v>2.3687805439999998</v>
      </c>
      <c r="AI175">
        <f t="shared" si="672"/>
        <v>2.016293331</v>
      </c>
      <c r="AJ175">
        <f t="shared" si="672"/>
        <v>1.240103132</v>
      </c>
      <c r="AK175">
        <f t="shared" si="672"/>
        <v>20</v>
      </c>
      <c r="AN175" t="str">
        <f t="shared" ref="AN175:AU175" si="673">AN19</f>
        <v>Hispanosphere</v>
      </c>
      <c r="AO175">
        <f t="shared" si="673"/>
        <v>7421</v>
      </c>
      <c r="AP175">
        <f t="shared" si="673"/>
        <v>5923</v>
      </c>
      <c r="AQ175">
        <f t="shared" si="673"/>
        <v>7205</v>
      </c>
      <c r="AR175">
        <f t="shared" si="673"/>
        <v>9130</v>
      </c>
      <c r="AS175">
        <f t="shared" si="673"/>
        <v>11905</v>
      </c>
      <c r="AT175">
        <f t="shared" si="673"/>
        <v>7341</v>
      </c>
      <c r="AU175">
        <f t="shared" si="673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674">C167</f>
        <v>35-44</v>
      </c>
      <c r="D179" t="str">
        <f t="shared" si="674"/>
        <v>45-54</v>
      </c>
      <c r="E179" t="str">
        <f t="shared" si="674"/>
        <v>55-64</v>
      </c>
      <c r="F179" t="str">
        <f t="shared" si="674"/>
        <v>65-74</v>
      </c>
      <c r="G179" t="str">
        <f t="shared" si="674"/>
        <v>75+</v>
      </c>
      <c r="L179" t="str">
        <f>B179</f>
        <v>25-34</v>
      </c>
      <c r="M179" t="str">
        <f t="shared" ref="M179" si="675">C179</f>
        <v>35-44</v>
      </c>
      <c r="N179" t="str">
        <f t="shared" ref="N179" si="676">D179</f>
        <v>45-54</v>
      </c>
      <c r="O179" t="str">
        <f t="shared" ref="O179" si="677">E179</f>
        <v>55-64</v>
      </c>
      <c r="P179" t="str">
        <f t="shared" ref="P179" si="678">F179</f>
        <v>65-74</v>
      </c>
      <c r="Q179" t="str">
        <f t="shared" ref="Q179" si="679">G179</f>
        <v>75+</v>
      </c>
      <c r="U179" t="str">
        <f>L179</f>
        <v>25-34</v>
      </c>
      <c r="V179" t="str">
        <f t="shared" ref="V179" si="680">M179</f>
        <v>35-44</v>
      </c>
      <c r="W179" t="str">
        <f t="shared" ref="W179" si="681">N179</f>
        <v>45-54</v>
      </c>
      <c r="X179" t="str">
        <f t="shared" ref="X179" si="682">O179</f>
        <v>55-64</v>
      </c>
      <c r="Y179" t="str">
        <f t="shared" ref="Y179" si="683">P179</f>
        <v>65-74</v>
      </c>
      <c r="Z179" t="str">
        <f t="shared" ref="Z179" si="684">Q179</f>
        <v>75+</v>
      </c>
      <c r="AD179" t="str">
        <f>U179</f>
        <v>25-34</v>
      </c>
      <c r="AE179" t="str">
        <f t="shared" ref="AE179" si="685">V179</f>
        <v>35-44</v>
      </c>
      <c r="AF179" t="str">
        <f t="shared" ref="AF179" si="686">W179</f>
        <v>45-54</v>
      </c>
      <c r="AG179" t="str">
        <f>X179</f>
        <v>55-64</v>
      </c>
      <c r="AH179" t="str">
        <f t="shared" ref="AH179" si="687">Y179</f>
        <v>65-74</v>
      </c>
      <c r="AI179" t="str">
        <f t="shared" ref="AI179" si="688">Z179</f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C181" si="689">IF(_xlfn.T.DIST.2T(ABS(M180/V180),AE180)*6&lt;0.001,"&lt;0.001",IF(_xlfn.T.DIST.2T(ABS(M180/V180),AE180)*6&gt;0.999, "&gt;0.999",FIXED(_xlfn.T.DIST.2T(ABS(M180/V180),AE180)*6,3)))</f>
        <v>&lt;0.001</v>
      </c>
      <c r="D180" t="str">
        <f t="shared" ref="D180:D182" si="690">IF(_xlfn.T.DIST.2T(ABS(N180/W180),AF180)*6&lt;0.001,"&lt;0.001",IF(_xlfn.T.DIST.2T(ABS(N180/W180),AF180)*6&gt;0.999, "&gt;0.999",FIXED(_xlfn.T.DIST.2T(ABS(N180/W180),AF180)*6,3)))</f>
        <v>&lt;0.001</v>
      </c>
      <c r="E180" t="str">
        <f t="shared" ref="E180:E183" si="691">IF(_xlfn.T.DIST.2T(ABS(O180/X180),AG180)*6&lt;0.001,"&lt;0.001",IF(_xlfn.T.DIST.2T(ABS(O180/X180),AG180)*6&gt;0.999, "&gt;0.999",FIXED(_xlfn.T.DIST.2T(ABS(O180/X180),AG180)*6,3)))</f>
        <v>&lt;0.001</v>
      </c>
      <c r="F180" t="str">
        <f t="shared" ref="F180:F184" si="692">IF(_xlfn.T.DIST.2T(ABS(P180/Y180),AH180)*6&lt;0.001,"&lt;0.001",IF(_xlfn.T.DIST.2T(ABS(P180/Y180),AH180)*6&gt;0.999, "&gt;0.999",FIXED(_xlfn.T.DIST.2T(ABS(P180/Y180),AH180)*6,3)))</f>
        <v>&lt;0.001</v>
      </c>
      <c r="G180" t="str">
        <f t="shared" ref="G180:G185" si="693">IF(_xlfn.T.DIST.2T(ABS(Q180/Z180),AI180)*6&lt;0.001,"&lt;0.001",IF(_xlfn.T.DIST.2T(ABS(Q180/Z180),AI180)*6&gt;0.999, "&gt;0.999",FIXED(_xlfn.T.DIST.2T(ABS(Q180/Z180),AI180)*6,3)))</f>
        <v>&lt;0.001</v>
      </c>
      <c r="K180" t="str">
        <f>A180</f>
        <v>18-24</v>
      </c>
      <c r="L180">
        <f>$L175-M175</f>
        <v>-14.70541111</v>
      </c>
      <c r="M180">
        <f t="shared" ref="M180:Q180" si="694">$L175-N175</f>
        <v>-37.840384890000003</v>
      </c>
      <c r="N180">
        <f t="shared" si="694"/>
        <v>-58.843989819999997</v>
      </c>
      <c r="O180">
        <f t="shared" si="694"/>
        <v>-74.003167189999999</v>
      </c>
      <c r="P180">
        <f t="shared" si="694"/>
        <v>-80.553320490000004</v>
      </c>
      <c r="Q180">
        <f t="shared" si="694"/>
        <v>-75.01214349</v>
      </c>
      <c r="T180" t="str">
        <f>K180</f>
        <v>18-24</v>
      </c>
      <c r="U180">
        <f>SQRT((($AO175-1)*$AD175^2+(AP175-1)*AE175^2)/($AO175+AP175-2))</f>
        <v>1.9122583467711147</v>
      </c>
      <c r="V180">
        <f t="shared" ref="V180" si="695">SQRT((($AO175-1)*$AD175^2+(AQ175-1)*AF175^2)/($AO175+AQ175-2))</f>
        <v>2.3420549256675161</v>
      </c>
      <c r="W180">
        <f t="shared" ref="W180" si="696">SQRT((($AO175-1)*$AD175^2+(AR175-1)*AG175^2)/($AO175+AR175-2))</f>
        <v>2.4842335393993373</v>
      </c>
      <c r="X180">
        <f t="shared" ref="X180" si="697">SQRT((($AO175-1)*$AD175^2+(AS175-1)*AH175^2)/($AO175+AS175-2))</f>
        <v>2.178108712252306</v>
      </c>
      <c r="Y180">
        <f t="shared" ref="Y180" si="698">SQRT((($AO175-1)*$AD175^2+(AT175-1)*AI175^2)/($AO175+AT175-2))</f>
        <v>1.9254681962713083</v>
      </c>
      <c r="Z180">
        <f t="shared" ref="Z180" si="699">SQRT((($AO175-1)*$AD175^2+(AU175-1)*AJ175^2)/($AO175+AU175-2))</f>
        <v>1.7371339146685223</v>
      </c>
      <c r="AC180" t="str">
        <f>T180</f>
        <v>18-24</v>
      </c>
      <c r="AD180">
        <f>$AO175+AP175-2</f>
        <v>13342</v>
      </c>
      <c r="AE180">
        <f t="shared" ref="AE180" si="700">$AO175+AQ175-2</f>
        <v>14624</v>
      </c>
      <c r="AF180">
        <f t="shared" ref="AF180" si="701">$AO175+AR175-2</f>
        <v>16549</v>
      </c>
      <c r="AG180">
        <f t="shared" ref="AG180" si="702">$AO175+AS175-2</f>
        <v>19324</v>
      </c>
      <c r="AH180">
        <f t="shared" ref="AH180" si="703">$AO175+AT175-2</f>
        <v>14760</v>
      </c>
      <c r="AI180">
        <f t="shared" ref="AI180" si="704">$AO175+AU175-2</f>
        <v>9103</v>
      </c>
    </row>
    <row r="181" spans="1:47" x14ac:dyDescent="0.35">
      <c r="A181" t="str">
        <f t="shared" ref="A181:A185" si="705">A169</f>
        <v>25-34</v>
      </c>
      <c r="C181" t="str">
        <f t="shared" si="689"/>
        <v>&lt;0.001</v>
      </c>
      <c r="D181" t="str">
        <f t="shared" si="690"/>
        <v>&lt;0.001</v>
      </c>
      <c r="E181" t="str">
        <f t="shared" si="691"/>
        <v>&lt;0.001</v>
      </c>
      <c r="F181" t="str">
        <f t="shared" si="692"/>
        <v>&lt;0.001</v>
      </c>
      <c r="G181" t="str">
        <f t="shared" si="693"/>
        <v>&lt;0.001</v>
      </c>
      <c r="K181" t="str">
        <f t="shared" ref="K181:K185" si="706">A181</f>
        <v>25-34</v>
      </c>
      <c r="M181">
        <f>$M175-N175</f>
        <v>-23.134973780000003</v>
      </c>
      <c r="N181">
        <f t="shared" ref="N181:Q181" si="707">$M175-O175</f>
        <v>-44.138578709999997</v>
      </c>
      <c r="O181">
        <f t="shared" si="707"/>
        <v>-59.297756079999992</v>
      </c>
      <c r="P181">
        <f t="shared" si="707"/>
        <v>-65.847909380000004</v>
      </c>
      <c r="Q181">
        <f t="shared" si="707"/>
        <v>-60.306732379999993</v>
      </c>
      <c r="T181" t="str">
        <f t="shared" ref="T181:T185" si="708">K181</f>
        <v>25-34</v>
      </c>
      <c r="V181">
        <f>SQRT((($AP175-1)*$AE175^2+(AQ175-1)*AF175^2)/($AP175+AQ175-2))</f>
        <v>2.4570261654570054</v>
      </c>
      <c r="W181">
        <f t="shared" ref="W181" si="709">SQRT((($AP175-1)*$AE175^2+(AR175-1)*AG175^2)/($AP175+AR175-2))</f>
        <v>2.5924697860295622</v>
      </c>
      <c r="X181">
        <f t="shared" ref="X181" si="710">SQRT((($AP175-1)*$AE175^2+(AS175-1)*AH175^2)/($AP175+AS175-2))</f>
        <v>2.2556956656501463</v>
      </c>
      <c r="Y181">
        <f t="shared" ref="Y181" si="711">SQRT((($AP175-1)*$AE175^2+(AT175-1)*AI175^2)/($AP175+AT175-2))</f>
        <v>2.0131359770247279</v>
      </c>
      <c r="Z181">
        <f t="shared" ref="Z181" si="712">SQRT((($AP175-1)*$AE175^2+(AU175-1)*AJ175^2)/($AP175+AU175-2))</f>
        <v>1.8665193033546454</v>
      </c>
      <c r="AC181" t="str">
        <f t="shared" ref="AC181:AC185" si="713">T181</f>
        <v>25-34</v>
      </c>
      <c r="AE181">
        <f>$AP175+AQ175-2</f>
        <v>13126</v>
      </c>
      <c r="AF181">
        <f t="shared" ref="AF181" si="714">$AP175+AR175-2</f>
        <v>15051</v>
      </c>
      <c r="AG181">
        <f t="shared" ref="AG181" si="715">$AP175+AS175-2</f>
        <v>17826</v>
      </c>
      <c r="AH181">
        <f t="shared" ref="AH181" si="716">$AP175+AT175-2</f>
        <v>13262</v>
      </c>
      <c r="AI181">
        <f t="shared" ref="AI181" si="717">$AP175+AU175-2</f>
        <v>7605</v>
      </c>
    </row>
    <row r="182" spans="1:47" x14ac:dyDescent="0.35">
      <c r="A182" t="str">
        <f t="shared" si="705"/>
        <v>35-44</v>
      </c>
      <c r="D182" t="str">
        <f t="shared" si="690"/>
        <v>&lt;0.001</v>
      </c>
      <c r="E182" t="str">
        <f t="shared" si="691"/>
        <v>&lt;0.001</v>
      </c>
      <c r="F182" t="str">
        <f t="shared" si="692"/>
        <v>&lt;0.001</v>
      </c>
      <c r="G182" t="str">
        <f t="shared" si="693"/>
        <v>&lt;0.001</v>
      </c>
      <c r="K182" t="str">
        <f t="shared" si="706"/>
        <v>35-44</v>
      </c>
      <c r="N182">
        <f>$N175-O175</f>
        <v>-21.003604929999995</v>
      </c>
      <c r="O182">
        <f t="shared" ref="O182:Q182" si="718">$N175-P175</f>
        <v>-36.162782299999989</v>
      </c>
      <c r="P182">
        <f t="shared" si="718"/>
        <v>-42.712935599999994</v>
      </c>
      <c r="Q182">
        <f t="shared" si="718"/>
        <v>-37.17175859999999</v>
      </c>
      <c r="T182" t="str">
        <f t="shared" si="708"/>
        <v>35-44</v>
      </c>
      <c r="W182">
        <f>SQRT((($AQ175-1)*$AF175^2+(AR175-1)*AG175^2)/($AQ175+AR175-2))</f>
        <v>2.8491322350774451</v>
      </c>
      <c r="X182">
        <f t="shared" ref="X182" si="719">SQRT((($AQ175-1)*$AF175^2+(AS175-1)*AH175^2)/($AQ175+AS175-2))</f>
        <v>2.5281474918241922</v>
      </c>
      <c r="Y182">
        <f t="shared" ref="Y182" si="720">SQRT((($AQ175-1)*$AF175^2+(AT175-1)*AI175^2)/($AQ175+AT175-2))</f>
        <v>2.4199915034123323</v>
      </c>
      <c r="Z182">
        <f t="shared" ref="Z182" si="721">SQRT((($AQ175-1)*$AF175^2+(AU175-1)*AJ175^2)/($AQ175+AU175-2))</f>
        <v>2.5529780818778929</v>
      </c>
      <c r="AC182" t="str">
        <f t="shared" si="713"/>
        <v>35-44</v>
      </c>
      <c r="AF182">
        <f>$AQ175+AR175-2</f>
        <v>16333</v>
      </c>
      <c r="AG182">
        <f t="shared" ref="AG182" si="722">$AQ175+AS175-2</f>
        <v>19108</v>
      </c>
      <c r="AH182">
        <f t="shared" ref="AH182" si="723">$AQ175+AT175-2</f>
        <v>14544</v>
      </c>
      <c r="AI182">
        <f t="shared" ref="AI182" si="724">$AQ175+AU175-2</f>
        <v>8887</v>
      </c>
    </row>
    <row r="183" spans="1:47" x14ac:dyDescent="0.35">
      <c r="A183" t="str">
        <f t="shared" si="705"/>
        <v>45-54</v>
      </c>
      <c r="E183" t="str">
        <f t="shared" si="691"/>
        <v>&lt;0.001</v>
      </c>
      <c r="F183" t="str">
        <f t="shared" si="692"/>
        <v>&lt;0.001</v>
      </c>
      <c r="G183" t="str">
        <f t="shared" si="693"/>
        <v>&lt;0.001</v>
      </c>
      <c r="K183" t="str">
        <f t="shared" si="706"/>
        <v>45-54</v>
      </c>
      <c r="O183">
        <f>$O175-P175</f>
        <v>-15.159177369999995</v>
      </c>
      <c r="P183">
        <f t="shared" ref="P183:Q183" si="725">$O175-Q175</f>
        <v>-21.70933067</v>
      </c>
      <c r="Q183">
        <f t="shared" si="725"/>
        <v>-16.168153669999995</v>
      </c>
      <c r="T183" t="str">
        <f t="shared" si="708"/>
        <v>45-54</v>
      </c>
      <c r="X183">
        <f>SQRT((($AR175-1)*$AG175^2+(AS175-1)*AH175^2)/($AR175+AS175-2))</f>
        <v>2.6169615446599552</v>
      </c>
      <c r="Y183">
        <f t="shared" ref="Y183" si="726">SQRT((($AR175-1)*$AG175^2+(AT175-1)*AI175^2)/($AR175+AT175-2))</f>
        <v>2.5500012271059131</v>
      </c>
      <c r="Z183">
        <f t="shared" ref="Z183" si="727">SQRT((($AR175-1)*$AG175^2+(AU175-1)*AJ175^2)/($AR175+AU175-2))</f>
        <v>2.7173832731040402</v>
      </c>
      <c r="AC183" t="str">
        <f t="shared" si="713"/>
        <v>45-54</v>
      </c>
      <c r="AG183">
        <f>$AR175+AS175-2</f>
        <v>21033</v>
      </c>
      <c r="AH183">
        <f t="shared" ref="AH183" si="728">$AR175+AT175-2</f>
        <v>16469</v>
      </c>
      <c r="AI183">
        <f t="shared" ref="AI183" si="729">$AR175+AU175-2</f>
        <v>10812</v>
      </c>
    </row>
    <row r="184" spans="1:47" x14ac:dyDescent="0.35">
      <c r="A184" t="str">
        <f t="shared" si="705"/>
        <v>55-64</v>
      </c>
      <c r="F184" t="str">
        <f t="shared" si="692"/>
        <v>0.021</v>
      </c>
      <c r="G184" t="str">
        <f t="shared" si="693"/>
        <v>&gt;0.999</v>
      </c>
      <c r="K184" t="str">
        <f t="shared" si="706"/>
        <v>55-64</v>
      </c>
      <c r="P184">
        <f>$P175-Q175</f>
        <v>-6.5501533000000052</v>
      </c>
      <c r="Q184">
        <f>$P175-R175</f>
        <v>-1.0089763000000005</v>
      </c>
      <c r="T184" t="str">
        <f t="shared" si="708"/>
        <v>55-64</v>
      </c>
      <c r="Y184">
        <f>SQRT((($AS175-1)*$AH175^2+(AT175-1)*AI175^2)/($AS175+AT175-2))</f>
        <v>2.2408861621224698</v>
      </c>
      <c r="Z184">
        <f>SQRT((($AS175-1)*$AH175^2+(AU175-1)*AJ175^2)/($AS175+AU175-2))</f>
        <v>2.259772637270046</v>
      </c>
      <c r="AC184" t="str">
        <f t="shared" si="713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705"/>
        <v>65-74</v>
      </c>
      <c r="G185" t="str">
        <f t="shared" si="693"/>
        <v>0.021</v>
      </c>
      <c r="K185" t="str">
        <f t="shared" si="706"/>
        <v>65-74</v>
      </c>
      <c r="Q185">
        <f>Q175-R175</f>
        <v>5.5411770000000047</v>
      </c>
      <c r="T185" t="str">
        <f t="shared" si="708"/>
        <v>65-74</v>
      </c>
      <c r="Z185">
        <f>SQRT((($AT175-1)*$AI175^2+(AU175-1)*AJ175^2)/($AT175+AU175-2))</f>
        <v>1.8957809992172452</v>
      </c>
      <c r="AC185" t="str">
        <f t="shared" si="713"/>
        <v>65-74</v>
      </c>
      <c r="AI185">
        <f>$AT175+AU175-2</f>
        <v>9023</v>
      </c>
    </row>
    <row r="187" spans="1:47" x14ac:dyDescent="0.35">
      <c r="K187" t="str">
        <f t="shared" ref="K187:AA187" si="730">K20</f>
        <v>Lusosphone (Portuguese)</v>
      </c>
      <c r="L187">
        <f t="shared" si="730"/>
        <v>32.230429280000003</v>
      </c>
      <c r="M187">
        <f t="shared" si="730"/>
        <v>48.225112680000002</v>
      </c>
      <c r="N187">
        <f t="shared" si="730"/>
        <v>62.329976459999997</v>
      </c>
      <c r="O187">
        <f t="shared" si="730"/>
        <v>77.102009800000005</v>
      </c>
      <c r="P187">
        <f t="shared" si="730"/>
        <v>96.726286020000003</v>
      </c>
      <c r="Q187">
        <f t="shared" si="730"/>
        <v>105.4763571</v>
      </c>
      <c r="R187">
        <f t="shared" si="730"/>
        <v>104.4550943</v>
      </c>
      <c r="S187">
        <f t="shared" si="730"/>
        <v>0</v>
      </c>
      <c r="T187" t="str">
        <f t="shared" si="730"/>
        <v>Lusosphone (Portuguese)</v>
      </c>
      <c r="U187">
        <f t="shared" si="730"/>
        <v>11.744895550000001</v>
      </c>
      <c r="V187">
        <f t="shared" si="730"/>
        <v>9.0012748120000001</v>
      </c>
      <c r="W187">
        <f t="shared" si="730"/>
        <v>6.6803373610000003</v>
      </c>
      <c r="X187">
        <f t="shared" si="730"/>
        <v>5.4118162500000002</v>
      </c>
      <c r="Y187">
        <f t="shared" si="730"/>
        <v>2.3497245169999998</v>
      </c>
      <c r="Z187">
        <f t="shared" si="730"/>
        <v>2.6796010739999998</v>
      </c>
      <c r="AA187">
        <f t="shared" si="730"/>
        <v>3.9635512209999999</v>
      </c>
      <c r="AC187" t="str">
        <f t="shared" ref="AC187:AK187" si="731">AC20</f>
        <v>Lusosphone (Portuguese)</v>
      </c>
      <c r="AD187">
        <f t="shared" si="731"/>
        <v>5.8724477769999996</v>
      </c>
      <c r="AE187">
        <f t="shared" si="731"/>
        <v>4.5006374060000001</v>
      </c>
      <c r="AF187">
        <f t="shared" si="731"/>
        <v>3.3401686810000002</v>
      </c>
      <c r="AG187">
        <f t="shared" si="731"/>
        <v>2.7059081250000001</v>
      </c>
      <c r="AH187">
        <f t="shared" si="731"/>
        <v>1.174862259</v>
      </c>
      <c r="AI187">
        <f t="shared" si="731"/>
        <v>1.3398005369999999</v>
      </c>
      <c r="AJ187">
        <f t="shared" si="731"/>
        <v>1.9817756099999999</v>
      </c>
      <c r="AK187">
        <f t="shared" si="731"/>
        <v>4</v>
      </c>
      <c r="AN187" t="str">
        <f t="shared" ref="AN187:AU187" si="732">AN20</f>
        <v>Lusosphone (Portuguese)</v>
      </c>
      <c r="AO187">
        <f t="shared" si="732"/>
        <v>2248</v>
      </c>
      <c r="AP187">
        <f t="shared" si="732"/>
        <v>2182</v>
      </c>
      <c r="AQ187">
        <f t="shared" si="732"/>
        <v>2414</v>
      </c>
      <c r="AR187">
        <f t="shared" si="732"/>
        <v>2521</v>
      </c>
      <c r="AS187">
        <f t="shared" si="732"/>
        <v>3085</v>
      </c>
      <c r="AT187">
        <f t="shared" si="732"/>
        <v>1467</v>
      </c>
      <c r="AU187">
        <f t="shared" si="732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733">C179</f>
        <v>35-44</v>
      </c>
      <c r="D191" t="str">
        <f t="shared" si="733"/>
        <v>45-54</v>
      </c>
      <c r="E191" t="str">
        <f t="shared" si="733"/>
        <v>55-64</v>
      </c>
      <c r="F191" t="str">
        <f t="shared" si="733"/>
        <v>65-74</v>
      </c>
      <c r="G191" t="str">
        <f t="shared" si="733"/>
        <v>75+</v>
      </c>
      <c r="L191" t="str">
        <f>B191</f>
        <v>25-34</v>
      </c>
      <c r="M191" t="str">
        <f t="shared" ref="M191" si="734">C191</f>
        <v>35-44</v>
      </c>
      <c r="N191" t="str">
        <f t="shared" ref="N191" si="735">D191</f>
        <v>45-54</v>
      </c>
      <c r="O191" t="str">
        <f t="shared" ref="O191" si="736">E191</f>
        <v>55-64</v>
      </c>
      <c r="P191" t="str">
        <f t="shared" ref="P191" si="737">F191</f>
        <v>65-74</v>
      </c>
      <c r="Q191" t="str">
        <f t="shared" ref="Q191" si="738">G191</f>
        <v>75+</v>
      </c>
      <c r="U191" t="str">
        <f>L191</f>
        <v>25-34</v>
      </c>
      <c r="V191" t="str">
        <f t="shared" ref="V191" si="739">M191</f>
        <v>35-44</v>
      </c>
      <c r="W191" t="str">
        <f t="shared" ref="W191" si="740">N191</f>
        <v>45-54</v>
      </c>
      <c r="X191" t="str">
        <f t="shared" ref="X191" si="741">O191</f>
        <v>55-64</v>
      </c>
      <c r="Y191" t="str">
        <f t="shared" ref="Y191" si="742">P191</f>
        <v>65-74</v>
      </c>
      <c r="Z191" t="str">
        <f t="shared" ref="Z191" si="743">Q191</f>
        <v>75+</v>
      </c>
      <c r="AD191" t="str">
        <f>U191</f>
        <v>25-34</v>
      </c>
      <c r="AE191" t="str">
        <f t="shared" ref="AE191" si="744">V191</f>
        <v>35-44</v>
      </c>
      <c r="AF191" t="str">
        <f t="shared" ref="AF191" si="745">W191</f>
        <v>45-54</v>
      </c>
      <c r="AG191" t="str">
        <f>X191</f>
        <v>55-64</v>
      </c>
      <c r="AH191" t="str">
        <f t="shared" ref="AH191" si="746">Y191</f>
        <v>65-74</v>
      </c>
      <c r="AI191" t="str">
        <f t="shared" ref="AI191" si="747">Z191</f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0.014</v>
      </c>
      <c r="C192" t="str">
        <f t="shared" ref="C192:C193" si="748">IF(_xlfn.T.DIST.2T(ABS(M192/V192),AE192)*6&lt;0.001,"&lt;0.001",IF(_xlfn.T.DIST.2T(ABS(M192/V192),AE192)*6&gt;0.999, "&gt;0.999",FIXED(_xlfn.T.DIST.2T(ABS(M192/V192),AE192)*6,3)))</f>
        <v>&lt;0.001</v>
      </c>
      <c r="D192" t="str">
        <f t="shared" ref="D192:D194" si="749">IF(_xlfn.T.DIST.2T(ABS(N192/W192),AF192)*6&lt;0.001,"&lt;0.001",IF(_xlfn.T.DIST.2T(ABS(N192/W192),AF192)*6&gt;0.999, "&gt;0.999",FIXED(_xlfn.T.DIST.2T(ABS(N192/W192),AF192)*6,3)))</f>
        <v>&lt;0.001</v>
      </c>
      <c r="E192" t="str">
        <f t="shared" ref="E192:E195" si="750">IF(_xlfn.T.DIST.2T(ABS(O192/X192),AG192)*6&lt;0.001,"&lt;0.001",IF(_xlfn.T.DIST.2T(ABS(O192/X192),AG192)*6&gt;0.999, "&gt;0.999",FIXED(_xlfn.T.DIST.2T(ABS(O192/X192),AG192)*6,3)))</f>
        <v>&lt;0.001</v>
      </c>
      <c r="F192" t="str">
        <f t="shared" ref="F192:F196" si="751">IF(_xlfn.T.DIST.2T(ABS(P192/Y192),AH192)*6&lt;0.001,"&lt;0.001",IF(_xlfn.T.DIST.2T(ABS(P192/Y192),AH192)*6&gt;0.999, "&gt;0.999",FIXED(_xlfn.T.DIST.2T(ABS(P192/Y192),AH192)*6,3)))</f>
        <v>&lt;0.001</v>
      </c>
      <c r="G192" t="str">
        <f t="shared" ref="G192:G197" si="752">IF(_xlfn.T.DIST.2T(ABS(Q192/Z192),AI192)*6&lt;0.001,"&lt;0.001",IF(_xlfn.T.DIST.2T(ABS(Q192/Z192),AI192)*6&gt;0.999, "&gt;0.999",FIXED(_xlfn.T.DIST.2T(ABS(Q192/Z192),AI192)*6,3)))</f>
        <v>&lt;0.001</v>
      </c>
      <c r="K192" t="str">
        <f>A192</f>
        <v>18-24</v>
      </c>
      <c r="L192">
        <f>$L187-M187</f>
        <v>-15.9946834</v>
      </c>
      <c r="M192">
        <f t="shared" ref="M192:Q192" si="753">$L187-N187</f>
        <v>-30.099547179999995</v>
      </c>
      <c r="N192">
        <f t="shared" si="753"/>
        <v>-44.871580520000002</v>
      </c>
      <c r="O192">
        <f t="shared" si="753"/>
        <v>-64.495856739999994</v>
      </c>
      <c r="P192">
        <f t="shared" si="753"/>
        <v>-73.245927819999991</v>
      </c>
      <c r="Q192">
        <f t="shared" si="753"/>
        <v>-72.224665020000003</v>
      </c>
      <c r="T192" t="str">
        <f>K192</f>
        <v>18-24</v>
      </c>
      <c r="U192">
        <f>SQRT((($AO187-1)*$AD187^2+(AP187-1)*AE187^2)/($AO187+AP187-2))</f>
        <v>5.2418259615000924</v>
      </c>
      <c r="V192">
        <f t="shared" ref="V192" si="754">SQRT((($AO187-1)*$AD187^2+(AQ187-1)*AF187^2)/($AO187+AQ187-2))</f>
        <v>4.7334627733552788</v>
      </c>
      <c r="W192">
        <f t="shared" ref="W192" si="755">SQRT((($AO187-1)*$AD187^2+(AR187-1)*AG187^2)/($AO187+AR187-2))</f>
        <v>4.4861983372634784</v>
      </c>
      <c r="X192">
        <f t="shared" ref="X192" si="756">SQRT((($AO187-1)*$AD187^2+(AS187-1)*AH187^2)/($AO187+AS187-2))</f>
        <v>3.9158779773123822</v>
      </c>
      <c r="Y192">
        <f t="shared" ref="Y192" si="757">SQRT((($AO187-1)*$AD187^2+(AT187-1)*AI187^2)/($AO187+AT187-2))</f>
        <v>4.6452616268064126</v>
      </c>
      <c r="Z192">
        <f t="shared" ref="Z192" si="758">SQRT((($AO187-1)*$AD187^2+(AU187-1)*AJ187^2)/($AO187+AU187-2))</f>
        <v>5.5527926241510581</v>
      </c>
      <c r="AC192" t="str">
        <f>T192</f>
        <v>18-24</v>
      </c>
      <c r="AD192">
        <f>$AO187+AP187-2</f>
        <v>4428</v>
      </c>
      <c r="AE192">
        <f t="shared" ref="AE192" si="759">$AO187+AQ187-2</f>
        <v>4660</v>
      </c>
      <c r="AF192">
        <f t="shared" ref="AF192" si="760">$AO187+AR187-2</f>
        <v>4767</v>
      </c>
      <c r="AG192">
        <f t="shared" ref="AG192" si="761">$AO187+AS187-2</f>
        <v>5331</v>
      </c>
      <c r="AH192">
        <f t="shared" ref="AH192" si="762">$AO187+AT187-2</f>
        <v>3713</v>
      </c>
      <c r="AI192">
        <f t="shared" ref="AI192" si="763">$AO187+AU187-2</f>
        <v>2552</v>
      </c>
    </row>
    <row r="193" spans="1:47" x14ac:dyDescent="0.35">
      <c r="A193" t="str">
        <f t="shared" ref="A193:A197" si="764">A181</f>
        <v>25-34</v>
      </c>
      <c r="C193" t="str">
        <f t="shared" si="748"/>
        <v>0.002</v>
      </c>
      <c r="D193" t="str">
        <f t="shared" si="749"/>
        <v>&lt;0.001</v>
      </c>
      <c r="E193" t="str">
        <f t="shared" si="750"/>
        <v>&lt;0.001</v>
      </c>
      <c r="F193" t="str">
        <f t="shared" si="751"/>
        <v>&lt;0.001</v>
      </c>
      <c r="G193" t="str">
        <f t="shared" si="752"/>
        <v>&lt;0.001</v>
      </c>
      <c r="K193" t="str">
        <f t="shared" ref="K193:K197" si="765">A193</f>
        <v>25-34</v>
      </c>
      <c r="M193">
        <f>$M187-N187</f>
        <v>-14.104863779999995</v>
      </c>
      <c r="N193">
        <f t="shared" ref="N193:Q193" si="766">$M187-O187</f>
        <v>-28.876897120000002</v>
      </c>
      <c r="O193">
        <f t="shared" si="766"/>
        <v>-48.501173340000001</v>
      </c>
      <c r="P193">
        <f t="shared" si="766"/>
        <v>-57.251244419999999</v>
      </c>
      <c r="Q193">
        <f t="shared" si="766"/>
        <v>-56.229981619999997</v>
      </c>
      <c r="T193" t="str">
        <f t="shared" ref="T193:T197" si="767">K193</f>
        <v>25-34</v>
      </c>
      <c r="V193">
        <f>SQRT((($AP187-1)*$AE187^2+(AQ187-1)*AF187^2)/($AP187+AQ187-2))</f>
        <v>3.9340156277443317</v>
      </c>
      <c r="W193">
        <f t="shared" ref="W193" si="768">SQRT((($AP187-1)*$AE187^2+(AR187-1)*AG187^2)/($AP187+AR187-2))</f>
        <v>3.6499992935473848</v>
      </c>
      <c r="X193">
        <f t="shared" ref="X193" si="769">SQRT((($AP187-1)*$AE187^2+(AS187-1)*AH187^2)/($AP187+AS187-2))</f>
        <v>3.0330440932470402</v>
      </c>
      <c r="Y193">
        <f t="shared" ref="Y193" si="770">SQRT((($AP187-1)*$AE187^2+(AT187-1)*AI187^2)/($AP187+AT187-2))</f>
        <v>3.5826000197041519</v>
      </c>
      <c r="Z193">
        <f t="shared" ref="Z193" si="771">SQRT((($AP187-1)*$AE187^2+(AU187-1)*AJ187^2)/($AP187+AU187-2))</f>
        <v>4.2722904673520432</v>
      </c>
      <c r="AC193" t="str">
        <f t="shared" ref="AC193:AC197" si="772">T193</f>
        <v>25-34</v>
      </c>
      <c r="AE193">
        <f>$AP187+AQ187-2</f>
        <v>4594</v>
      </c>
      <c r="AF193">
        <f t="shared" ref="AF193" si="773">$AP187+AR187-2</f>
        <v>4701</v>
      </c>
      <c r="AG193">
        <f t="shared" ref="AG193" si="774">$AP187+AS187-2</f>
        <v>5265</v>
      </c>
      <c r="AH193">
        <f t="shared" ref="AH193" si="775">$AP187+AT187-2</f>
        <v>3647</v>
      </c>
      <c r="AI193">
        <f t="shared" ref="AI193" si="776">$AP187+AU187-2</f>
        <v>2486</v>
      </c>
    </row>
    <row r="194" spans="1:47" x14ac:dyDescent="0.35">
      <c r="A194" t="str">
        <f t="shared" si="764"/>
        <v>35-44</v>
      </c>
      <c r="D194" t="str">
        <f t="shared" si="749"/>
        <v>&lt;0.001</v>
      </c>
      <c r="E194" t="str">
        <f t="shared" si="750"/>
        <v>&lt;0.001</v>
      </c>
      <c r="F194" t="str">
        <f t="shared" si="751"/>
        <v>&lt;0.001</v>
      </c>
      <c r="G194" t="str">
        <f t="shared" si="752"/>
        <v>&lt;0.001</v>
      </c>
      <c r="K194" t="str">
        <f t="shared" si="765"/>
        <v>35-44</v>
      </c>
      <c r="N194">
        <f>$N187-O187</f>
        <v>-14.772033340000007</v>
      </c>
      <c r="O194">
        <f t="shared" ref="O194:Q194" si="777">$N187-P187</f>
        <v>-34.396309560000006</v>
      </c>
      <c r="P194">
        <f t="shared" si="777"/>
        <v>-43.146380640000004</v>
      </c>
      <c r="Q194">
        <f t="shared" si="777"/>
        <v>-42.125117840000001</v>
      </c>
      <c r="T194" t="str">
        <f t="shared" si="767"/>
        <v>35-44</v>
      </c>
      <c r="W194">
        <f>SQRT((($AQ187-1)*$AF187^2+(AR187-1)*AG187^2)/($AQ187+AR187-2))</f>
        <v>3.0327781434718579</v>
      </c>
      <c r="X194">
        <f t="shared" ref="X194" si="778">SQRT((($AQ187-1)*$AF187^2+(AS187-1)*AH187^2)/($AQ187+AS187-2))</f>
        <v>2.3815597099017936</v>
      </c>
      <c r="Y194">
        <f t="shared" ref="Y194" si="779">SQRT((($AQ187-1)*$AF187^2+(AT187-1)*AI187^2)/($AQ187+AT187-2))</f>
        <v>2.7601904187819222</v>
      </c>
      <c r="Z194">
        <f t="shared" ref="Z194" si="780">SQRT((($AQ187-1)*$AF187^2+(AU187-1)*AJ187^2)/($AQ187+AU187-2))</f>
        <v>3.216441010171919</v>
      </c>
      <c r="AC194" t="str">
        <f t="shared" si="772"/>
        <v>35-44</v>
      </c>
      <c r="AF194">
        <f>$AQ187+AR187-2</f>
        <v>4933</v>
      </c>
      <c r="AG194">
        <f t="shared" ref="AG194" si="781">$AQ187+AS187-2</f>
        <v>5497</v>
      </c>
      <c r="AH194">
        <f t="shared" ref="AH194" si="782">$AQ187+AT187-2</f>
        <v>3879</v>
      </c>
      <c r="AI194">
        <f t="shared" ref="AI194" si="783">$AQ187+AU187-2</f>
        <v>2718</v>
      </c>
    </row>
    <row r="195" spans="1:47" x14ac:dyDescent="0.35">
      <c r="A195" t="str">
        <f t="shared" si="764"/>
        <v>45-54</v>
      </c>
      <c r="E195" t="str">
        <f t="shared" si="750"/>
        <v>&lt;0.001</v>
      </c>
      <c r="F195" t="str">
        <f t="shared" si="751"/>
        <v>&lt;0.001</v>
      </c>
      <c r="G195" t="str">
        <f t="shared" si="752"/>
        <v>&lt;0.001</v>
      </c>
      <c r="K195" t="str">
        <f t="shared" si="765"/>
        <v>45-54</v>
      </c>
      <c r="O195">
        <f>$O187-P187</f>
        <v>-19.624276219999999</v>
      </c>
      <c r="P195">
        <f t="shared" ref="P195:Q195" si="784">$O187-Q187</f>
        <v>-28.374347299999997</v>
      </c>
      <c r="Q195">
        <f t="shared" si="784"/>
        <v>-27.353084499999994</v>
      </c>
      <c r="T195" t="str">
        <f t="shared" si="767"/>
        <v>45-54</v>
      </c>
      <c r="X195">
        <f>SQRT((($AR187-1)*$AG187^2+(AS187-1)*AH187^2)/($AR187+AS187-2))</f>
        <v>2.0129902465623295</v>
      </c>
      <c r="Y195">
        <f t="shared" ref="Y195" si="785">SQRT((($AR187-1)*$AG187^2+(AT187-1)*AI187^2)/($AR187+AT187-2))</f>
        <v>2.2998315630259487</v>
      </c>
      <c r="Z195">
        <f t="shared" ref="Z195" si="786">SQRT((($AR187-1)*$AG187^2+(AU187-1)*AJ187^2)/($AR187+AU187-2))</f>
        <v>2.6373191853521925</v>
      </c>
      <c r="AC195" t="str">
        <f t="shared" si="772"/>
        <v>45-54</v>
      </c>
      <c r="AG195">
        <f>$AR187+AS187-2</f>
        <v>5604</v>
      </c>
      <c r="AH195">
        <f t="shared" ref="AH195" si="787">$AR187+AT187-2</f>
        <v>3986</v>
      </c>
      <c r="AI195">
        <f t="shared" ref="AI195" si="788">$AR187+AU187-2</f>
        <v>2825</v>
      </c>
    </row>
    <row r="196" spans="1:47" x14ac:dyDescent="0.35">
      <c r="A196" t="str">
        <f t="shared" si="764"/>
        <v>55-64</v>
      </c>
      <c r="F196" t="str">
        <f t="shared" si="751"/>
        <v>&lt;0.001</v>
      </c>
      <c r="G196" t="str">
        <f t="shared" si="752"/>
        <v>&lt;0.001</v>
      </c>
      <c r="K196" t="str">
        <f t="shared" si="765"/>
        <v>55-64</v>
      </c>
      <c r="P196">
        <f>$P187-Q187</f>
        <v>-8.7500710799999979</v>
      </c>
      <c r="Q196">
        <f>$P187-R187</f>
        <v>-7.7288082799999955</v>
      </c>
      <c r="T196" t="str">
        <f t="shared" si="767"/>
        <v>55-64</v>
      </c>
      <c r="Y196">
        <f>SQRT((($AS187-1)*$AH187^2+(AT187-1)*AI187^2)/($AS187+AT187-2))</f>
        <v>1.2304216454570605</v>
      </c>
      <c r="Z196">
        <f>SQRT((($AS187-1)*$AH187^2+(AU187-1)*AJ187^2)/($AS187+AU187-2))</f>
        <v>1.2686748217755712</v>
      </c>
      <c r="AC196" t="str">
        <f t="shared" si="772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764"/>
        <v>65-74</v>
      </c>
      <c r="G197" t="str">
        <f t="shared" si="752"/>
        <v>&gt;0.999</v>
      </c>
      <c r="K197" t="str">
        <f t="shared" si="765"/>
        <v>65-74</v>
      </c>
      <c r="Q197">
        <f>Q187-R187</f>
        <v>1.0212628000000024</v>
      </c>
      <c r="T197" t="str">
        <f t="shared" si="767"/>
        <v>65-74</v>
      </c>
      <c r="Z197">
        <f>SQRT((($AT187-1)*$AI187^2+(AU187-1)*AJ187^2)/($AT187+AU187-2))</f>
        <v>1.4704761585867137</v>
      </c>
      <c r="AC197" t="str">
        <f t="shared" si="772"/>
        <v>65-74</v>
      </c>
      <c r="AI197">
        <f>$AT187+AU187-2</f>
        <v>1771</v>
      </c>
    </row>
    <row r="199" spans="1:47" x14ac:dyDescent="0.35">
      <c r="K199" t="str">
        <f t="shared" ref="K199:AA199" si="789">K21</f>
        <v>Swahili</v>
      </c>
      <c r="L199">
        <f t="shared" si="789"/>
        <v>90.440308490000007</v>
      </c>
      <c r="M199">
        <f t="shared" si="789"/>
        <v>92.405524450000001</v>
      </c>
      <c r="N199">
        <f t="shared" si="789"/>
        <v>106.6942348</v>
      </c>
      <c r="O199">
        <f t="shared" si="789"/>
        <v>120.9667243</v>
      </c>
      <c r="P199">
        <f t="shared" si="789"/>
        <v>113.3890123</v>
      </c>
      <c r="Q199">
        <f t="shared" si="789"/>
        <v>128.87277230000001</v>
      </c>
      <c r="R199">
        <f t="shared" si="789"/>
        <v>82.313276149999993</v>
      </c>
      <c r="S199">
        <f t="shared" si="789"/>
        <v>0</v>
      </c>
      <c r="T199" t="str">
        <f t="shared" si="789"/>
        <v>Swahili</v>
      </c>
      <c r="U199">
        <f t="shared" si="789"/>
        <v>3.1585554830000002</v>
      </c>
      <c r="V199">
        <f t="shared" si="789"/>
        <v>8.4969401470000001</v>
      </c>
      <c r="W199">
        <f t="shared" si="789"/>
        <v>13.525622240000001</v>
      </c>
      <c r="X199">
        <f t="shared" si="789"/>
        <v>3.6975267220000001</v>
      </c>
      <c r="Y199">
        <f t="shared" si="789"/>
        <v>7.2659623169999996</v>
      </c>
      <c r="Z199">
        <f t="shared" si="789"/>
        <v>16.854807409999999</v>
      </c>
      <c r="AA199">
        <f t="shared" si="789"/>
        <v>34.43749613</v>
      </c>
      <c r="AC199" t="str">
        <f t="shared" ref="AC199:AK199" si="790">AC21</f>
        <v>Swahili</v>
      </c>
      <c r="AD199">
        <f t="shared" si="790"/>
        <v>2.2334360000000002</v>
      </c>
      <c r="AE199">
        <f t="shared" si="790"/>
        <v>6.0082439970000001</v>
      </c>
      <c r="AF199">
        <f t="shared" si="790"/>
        <v>9.5640592049999995</v>
      </c>
      <c r="AG199">
        <f t="shared" si="790"/>
        <v>2.6145462180000001</v>
      </c>
      <c r="AH199">
        <f t="shared" si="790"/>
        <v>5.1378112260000002</v>
      </c>
      <c r="AI199">
        <f t="shared" si="790"/>
        <v>11.918148609999999</v>
      </c>
      <c r="AJ199">
        <f t="shared" si="790"/>
        <v>24.35098704</v>
      </c>
      <c r="AK199">
        <f t="shared" si="790"/>
        <v>2</v>
      </c>
      <c r="AN199" t="str">
        <f t="shared" ref="AN199:AU199" si="791">AN21</f>
        <v>Swahili</v>
      </c>
      <c r="AO199">
        <f t="shared" si="791"/>
        <v>250</v>
      </c>
      <c r="AP199">
        <f t="shared" si="791"/>
        <v>602</v>
      </c>
      <c r="AQ199">
        <f t="shared" si="791"/>
        <v>293</v>
      </c>
      <c r="AR199">
        <f t="shared" si="791"/>
        <v>95</v>
      </c>
      <c r="AS199">
        <f t="shared" si="791"/>
        <v>40</v>
      </c>
      <c r="AT199">
        <f t="shared" si="791"/>
        <v>13</v>
      </c>
      <c r="AU199">
        <f t="shared" si="79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792">C191</f>
        <v>35-44</v>
      </c>
      <c r="D203" t="str">
        <f t="shared" si="792"/>
        <v>45-54</v>
      </c>
      <c r="E203" t="str">
        <f t="shared" si="792"/>
        <v>55-64</v>
      </c>
      <c r="F203" t="str">
        <f t="shared" si="792"/>
        <v>65-74</v>
      </c>
      <c r="G203" t="str">
        <f t="shared" si="792"/>
        <v>75+</v>
      </c>
      <c r="L203" t="str">
        <f>B203</f>
        <v>25-34</v>
      </c>
      <c r="M203" t="str">
        <f t="shared" ref="M203" si="793">C203</f>
        <v>35-44</v>
      </c>
      <c r="N203" t="str">
        <f t="shared" ref="N203" si="794">D203</f>
        <v>45-54</v>
      </c>
      <c r="O203" t="str">
        <f t="shared" ref="O203" si="795">E203</f>
        <v>55-64</v>
      </c>
      <c r="P203" t="str">
        <f t="shared" ref="P203" si="796">F203</f>
        <v>65-74</v>
      </c>
      <c r="Q203" t="str">
        <f t="shared" ref="Q203" si="797">G203</f>
        <v>75+</v>
      </c>
      <c r="U203" t="str">
        <f>L203</f>
        <v>25-34</v>
      </c>
      <c r="V203" t="str">
        <f t="shared" ref="V203" si="798">M203</f>
        <v>35-44</v>
      </c>
      <c r="W203" t="str">
        <f t="shared" ref="W203" si="799">N203</f>
        <v>45-54</v>
      </c>
      <c r="X203" t="str">
        <f t="shared" ref="X203" si="800">O203</f>
        <v>55-64</v>
      </c>
      <c r="Y203" t="str">
        <f t="shared" ref="Y203" si="801">P203</f>
        <v>65-74</v>
      </c>
      <c r="Z203" t="str">
        <f t="shared" ref="Z203" si="802">Q203</f>
        <v>75+</v>
      </c>
      <c r="AD203" t="str">
        <f>U203</f>
        <v>25-34</v>
      </c>
      <c r="AE203" t="str">
        <f t="shared" ref="AE203" si="803">V203</f>
        <v>35-44</v>
      </c>
      <c r="AF203" t="str">
        <f t="shared" ref="AF203" si="804">W203</f>
        <v>45-54</v>
      </c>
      <c r="AG203" t="str">
        <f>X203</f>
        <v>55-64</v>
      </c>
      <c r="AH203" t="str">
        <f t="shared" ref="AH203" si="805">Y203</f>
        <v>65-74</v>
      </c>
      <c r="AI203" t="str">
        <f t="shared" ref="AI203" si="806">Z203</f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&gt;0.999</v>
      </c>
      <c r="C204" t="str">
        <f t="shared" ref="C204:C205" si="807">IF(_xlfn.T.DIST.2T(ABS(M204/V204),AE204)*6&lt;0.001,"&lt;0.001",IF(_xlfn.T.DIST.2T(ABS(M204/V204),AE204)*6&gt;0.999, "&gt;0.999",FIXED(_xlfn.T.DIST.2T(ABS(M204/V204),AE204)*6,3)))</f>
        <v>0.145</v>
      </c>
      <c r="D204" t="str">
        <f t="shared" ref="D204:D206" si="808">IF(_xlfn.T.DIST.2T(ABS(N204/W204),AF204)*6&lt;0.001,"&lt;0.001",IF(_xlfn.T.DIST.2T(ABS(N204/W204),AF204)*6&gt;0.999, "&gt;0.999",FIXED(_xlfn.T.DIST.2T(ABS(N204/W204),AF204)*6,3)))</f>
        <v>&lt;0.001</v>
      </c>
      <c r="E204" t="str">
        <f t="shared" ref="E204:E207" si="809">IF(_xlfn.T.DIST.2T(ABS(O204/X204),AG204)*6&lt;0.001,"&lt;0.001",IF(_xlfn.T.DIST.2T(ABS(O204/X204),AG204)*6&gt;0.999, "&gt;0.999",FIXED(_xlfn.T.DIST.2T(ABS(O204/X204),AG204)*6,3)))</f>
        <v>&lt;0.001</v>
      </c>
      <c r="F204" t="str">
        <f t="shared" ref="F204:F208" si="810">IF(_xlfn.T.DIST.2T(ABS(P204/Y204),AH204)*6&lt;0.001,"&lt;0.001",IF(_xlfn.T.DIST.2T(ABS(P204/Y204),AH204)*6&gt;0.999, "&gt;0.999",FIXED(_xlfn.T.DIST.2T(ABS(P204/Y204),AH204)*6,3)))</f>
        <v>&lt;0.001</v>
      </c>
      <c r="G204" t="str">
        <f t="shared" ref="G204:G209" si="811">IF(_xlfn.T.DIST.2T(ABS(Q204/Z204),AI204)*6&lt;0.001,"&lt;0.001",IF(_xlfn.T.DIST.2T(ABS(Q204/Z204),AI204)*6&gt;0.999, "&gt;0.999",FIXED(_xlfn.T.DIST.2T(ABS(Q204/Z204),AI204)*6,3)))</f>
        <v>0.018</v>
      </c>
      <c r="K204" t="str">
        <f>A204</f>
        <v>18-24</v>
      </c>
      <c r="L204">
        <f>$L199-M199</f>
        <v>-1.9652159599999948</v>
      </c>
      <c r="M204">
        <f t="shared" ref="M204:Q204" si="812">$L199-N199</f>
        <v>-16.253926309999997</v>
      </c>
      <c r="N204">
        <f t="shared" si="812"/>
        <v>-30.526415809999989</v>
      </c>
      <c r="O204">
        <f t="shared" si="812"/>
        <v>-22.948703809999998</v>
      </c>
      <c r="P204">
        <f t="shared" si="812"/>
        <v>-38.432463810000002</v>
      </c>
      <c r="Q204">
        <f t="shared" si="812"/>
        <v>8.1270323400000137</v>
      </c>
      <c r="T204" t="str">
        <f>K204</f>
        <v>18-24</v>
      </c>
      <c r="U204">
        <f>SQRT((($AO199-1)*$AD199^2+(AP199-1)*AE199^2)/($AO199+AP199-2))</f>
        <v>5.1947447887917644</v>
      </c>
      <c r="V204">
        <f t="shared" ref="V204" si="813">SQRT((($AO199-1)*$AD199^2+(AQ199-1)*AF199^2)/($AO199+AQ199-2))</f>
        <v>7.1879532576353773</v>
      </c>
      <c r="W204">
        <f t="shared" ref="W204" si="814">SQRT((($AO199-1)*$AD199^2+(AR199-1)*AG199^2)/($AO199+AR199-2))</f>
        <v>2.3440520448451565</v>
      </c>
      <c r="X204">
        <f t="shared" ref="X204" si="815">SQRT((($AO199-1)*$AD199^2+(AS199-1)*AH199^2)/($AO199+AS199-2))</f>
        <v>2.8084433204997348</v>
      </c>
      <c r="Y204">
        <f t="shared" ref="Y204" si="816">SQRT((($AO199-1)*$AD199^2+(AT199-1)*AI199^2)/($AO199+AT199-2))</f>
        <v>3.3599956957179393</v>
      </c>
      <c r="Z204">
        <f t="shared" ref="Z204" si="817">SQRT((($AO199-1)*$AD199^2+(AU199-1)*AJ199^2)/($AO199+AU199-2))</f>
        <v>2.7092740171345921</v>
      </c>
      <c r="AC204" t="str">
        <f>T204</f>
        <v>18-24</v>
      </c>
      <c r="AD204">
        <f>$AO199+AP199-2</f>
        <v>850</v>
      </c>
      <c r="AE204">
        <f t="shared" ref="AE204" si="818">$AO199+AQ199-2</f>
        <v>541</v>
      </c>
      <c r="AF204">
        <f t="shared" ref="AF204" si="819">$AO199+AR199-2</f>
        <v>343</v>
      </c>
      <c r="AG204">
        <f t="shared" ref="AG204" si="820">$AO199+AS199-2</f>
        <v>288</v>
      </c>
      <c r="AH204">
        <f t="shared" ref="AH204" si="821">$AO199+AT199-2</f>
        <v>261</v>
      </c>
      <c r="AI204">
        <f t="shared" ref="AI204" si="822">$AO199+AU199-2</f>
        <v>250</v>
      </c>
    </row>
    <row r="205" spans="1:47" x14ac:dyDescent="0.35">
      <c r="A205" t="str">
        <f t="shared" ref="A205:A209" si="823">A193</f>
        <v>25-34</v>
      </c>
      <c r="C205" t="str">
        <f t="shared" si="807"/>
        <v>0.316</v>
      </c>
      <c r="D205" t="str">
        <f t="shared" si="808"/>
        <v>&lt;0.001</v>
      </c>
      <c r="E205" t="str">
        <f t="shared" si="809"/>
        <v>0.003</v>
      </c>
      <c r="F205" t="str">
        <f t="shared" si="810"/>
        <v>&lt;0.001</v>
      </c>
      <c r="G205" t="str">
        <f t="shared" si="811"/>
        <v>0.586</v>
      </c>
      <c r="K205" t="str">
        <f t="shared" ref="K205:K209" si="824">A205</f>
        <v>25-34</v>
      </c>
      <c r="M205">
        <f>$M199-N199</f>
        <v>-14.288710350000002</v>
      </c>
      <c r="N205">
        <f t="shared" ref="N205:Q205" si="825">$M199-O199</f>
        <v>-28.561199849999994</v>
      </c>
      <c r="O205">
        <f t="shared" si="825"/>
        <v>-20.983487850000003</v>
      </c>
      <c r="P205">
        <f t="shared" si="825"/>
        <v>-36.467247850000007</v>
      </c>
      <c r="Q205">
        <f t="shared" si="825"/>
        <v>10.092248300000008</v>
      </c>
      <c r="T205" t="str">
        <f t="shared" ref="T205:T209" si="826">K205</f>
        <v>25-34</v>
      </c>
      <c r="V205">
        <f>SQRT((($AP199-1)*$AE199^2+(AQ199-1)*AF199^2)/($AP199+AQ199-2))</f>
        <v>7.3624068003826988</v>
      </c>
      <c r="W205">
        <f t="shared" ref="W205" si="827">SQRT((($AP199-1)*$AE199^2+(AR199-1)*AG199^2)/($AP199+AR199-2))</f>
        <v>5.6693123983195166</v>
      </c>
      <c r="X205">
        <f t="shared" ref="X205" si="828">SQRT((($AP199-1)*$AE199^2+(AS199-1)*AH199^2)/($AP199+AS199-2))</f>
        <v>5.9588410702063461</v>
      </c>
      <c r="Y205">
        <f t="shared" ref="Y205" si="829">SQRT((($AP199-1)*$AE199^2+(AT199-1)*AI199^2)/($AP199+AT199-2))</f>
        <v>6.1784242472722877</v>
      </c>
      <c r="Z205">
        <f t="shared" ref="Z205" si="830">SQRT((($AP199-1)*$AE199^2+(AU199-1)*AJ199^2)/($AP199+AU199-2))</f>
        <v>6.0847376085186307</v>
      </c>
      <c r="AC205" t="str">
        <f t="shared" ref="AC205:AC209" si="831">T205</f>
        <v>25-34</v>
      </c>
      <c r="AE205">
        <f>$AP199+AQ199-2</f>
        <v>893</v>
      </c>
      <c r="AF205">
        <f t="shared" ref="AF205" si="832">$AP199+AR199-2</f>
        <v>695</v>
      </c>
      <c r="AG205">
        <f t="shared" ref="AG205" si="833">$AP199+AS199-2</f>
        <v>640</v>
      </c>
      <c r="AH205">
        <f t="shared" ref="AH205" si="834">$AP199+AT199-2</f>
        <v>613</v>
      </c>
      <c r="AI205">
        <f t="shared" ref="AI205" si="835">$AP199+AU199-2</f>
        <v>602</v>
      </c>
    </row>
    <row r="206" spans="1:47" x14ac:dyDescent="0.35">
      <c r="A206" t="str">
        <f t="shared" si="823"/>
        <v>35-44</v>
      </c>
      <c r="D206" t="str">
        <f t="shared" si="808"/>
        <v>0.545</v>
      </c>
      <c r="E206" t="str">
        <f t="shared" si="809"/>
        <v>&gt;0.999</v>
      </c>
      <c r="F206" t="str">
        <f t="shared" si="810"/>
        <v>0.135</v>
      </c>
      <c r="G206" t="str">
        <f t="shared" si="811"/>
        <v>0.072</v>
      </c>
      <c r="K206" t="str">
        <f t="shared" si="824"/>
        <v>35-44</v>
      </c>
      <c r="N206">
        <f>$N199-O199</f>
        <v>-14.272489499999992</v>
      </c>
      <c r="O206">
        <f t="shared" ref="O206:Q206" si="836">$N199-P199</f>
        <v>-6.6947775000000007</v>
      </c>
      <c r="P206">
        <f t="shared" si="836"/>
        <v>-22.178537500000004</v>
      </c>
      <c r="Q206">
        <f t="shared" si="836"/>
        <v>24.380958650000011</v>
      </c>
      <c r="T206" t="str">
        <f t="shared" si="826"/>
        <v>35-44</v>
      </c>
      <c r="W206">
        <f>SQRT((($AQ199-1)*$AF199^2+(AR199-1)*AG199^2)/($AQ199+AR199-2))</f>
        <v>8.4178703317971664</v>
      </c>
      <c r="X206">
        <f t="shared" ref="X206" si="837">SQRT((($AQ199-1)*$AF199^2+(AS199-1)*AH199^2)/($AQ199+AS199-2))</f>
        <v>9.154446161730613</v>
      </c>
      <c r="Y206">
        <f t="shared" ref="Y206" si="838">SQRT((($AQ199-1)*$AF199^2+(AT199-1)*AI199^2)/($AQ199+AT199-2))</f>
        <v>9.6678567249202665</v>
      </c>
      <c r="Z206">
        <f t="shared" ref="Z206" si="839">SQRT((($AQ199-1)*$AF199^2+(AU199-1)*AJ199^2)/($AQ199+AU199-2))</f>
        <v>9.6531254174148593</v>
      </c>
      <c r="AC206" t="str">
        <f t="shared" si="831"/>
        <v>35-44</v>
      </c>
      <c r="AF206">
        <f>$AQ199+AR199-2</f>
        <v>386</v>
      </c>
      <c r="AG206">
        <f t="shared" ref="AG206" si="840">$AQ199+AS199-2</f>
        <v>331</v>
      </c>
      <c r="AH206">
        <f t="shared" ref="AH206" si="841">$AQ199+AT199-2</f>
        <v>304</v>
      </c>
      <c r="AI206">
        <f t="shared" ref="AI206" si="842">$AQ199+AU199-2</f>
        <v>293</v>
      </c>
    </row>
    <row r="207" spans="1:47" x14ac:dyDescent="0.35">
      <c r="A207" t="str">
        <f t="shared" si="823"/>
        <v>45-54</v>
      </c>
      <c r="E207" t="str">
        <f t="shared" si="809"/>
        <v>0.206</v>
      </c>
      <c r="F207" t="str">
        <f t="shared" si="810"/>
        <v>0.575</v>
      </c>
      <c r="G207" t="str">
        <f t="shared" si="811"/>
        <v>&lt;0.001</v>
      </c>
      <c r="K207" t="str">
        <f t="shared" si="824"/>
        <v>45-54</v>
      </c>
      <c r="O207">
        <f>$O199-P199</f>
        <v>7.5777119999999911</v>
      </c>
      <c r="P207">
        <f t="shared" ref="P207:Q207" si="843">$O199-Q199</f>
        <v>-7.9060480000000126</v>
      </c>
      <c r="Q207">
        <f t="shared" si="843"/>
        <v>38.653448150000003</v>
      </c>
      <c r="T207" t="str">
        <f t="shared" si="826"/>
        <v>45-54</v>
      </c>
      <c r="X207">
        <f>SQRT((($AR199-1)*$AG199^2+(AS199-1)*AH199^2)/($AR199+AS199-2))</f>
        <v>3.5456816312515778</v>
      </c>
      <c r="Y207">
        <f t="shared" ref="Y207" si="844">SQRT((($AR199-1)*$AG199^2+(AT199-1)*AI199^2)/($AR199+AT199-2))</f>
        <v>4.7055540011597143</v>
      </c>
      <c r="Z207">
        <f t="shared" ref="Z207" si="845">SQRT((($AR199-1)*$AG199^2+(AU199-1)*AJ199^2)/($AR199+AU199-2))</f>
        <v>3.6063403973845105</v>
      </c>
      <c r="AC207" t="str">
        <f t="shared" si="831"/>
        <v>45-54</v>
      </c>
      <c r="AG207">
        <f>$AR199+AS199-2</f>
        <v>133</v>
      </c>
      <c r="AH207">
        <f t="shared" ref="AH207" si="846">$AR199+AT199-2</f>
        <v>106</v>
      </c>
      <c r="AI207">
        <f t="shared" ref="AI207" si="847">$AR199+AU199-2</f>
        <v>95</v>
      </c>
    </row>
    <row r="208" spans="1:47" x14ac:dyDescent="0.35">
      <c r="A208" t="str">
        <f t="shared" si="823"/>
        <v>55-64</v>
      </c>
      <c r="F208" t="str">
        <f t="shared" si="810"/>
        <v>0.236</v>
      </c>
      <c r="G208" t="str">
        <f t="shared" si="811"/>
        <v>&lt;0.001</v>
      </c>
      <c r="K208" t="str">
        <f t="shared" si="824"/>
        <v>55-64</v>
      </c>
      <c r="P208">
        <f>$P199-Q199</f>
        <v>-15.483760000000004</v>
      </c>
      <c r="Q208">
        <f>$P199-R199</f>
        <v>31.075736150000012</v>
      </c>
      <c r="T208" t="str">
        <f t="shared" si="826"/>
        <v>55-64</v>
      </c>
      <c r="Y208">
        <f>SQRT((($AS199-1)*$AH199^2+(AT199-1)*AI199^2)/($AS199+AT199-2))</f>
        <v>7.3217300257213029</v>
      </c>
      <c r="Z208">
        <f>SQRT((($AS199-1)*$AH199^2+(AU199-1)*AJ199^2)/($AS199+AU199-2))</f>
        <v>6.3687864491375068</v>
      </c>
      <c r="AC208" t="str">
        <f t="shared" si="831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823"/>
        <v>65-74</v>
      </c>
      <c r="G209" t="str">
        <f t="shared" si="811"/>
        <v>0.023</v>
      </c>
      <c r="K209" t="str">
        <f t="shared" si="824"/>
        <v>65-74</v>
      </c>
      <c r="Q209">
        <f>Q199-R199</f>
        <v>46.559496150000015</v>
      </c>
      <c r="T209" t="str">
        <f t="shared" si="826"/>
        <v>65-74</v>
      </c>
      <c r="Z209">
        <f>SQRT((($AT199-1)*$AI199^2+(AU199-1)*AJ199^2)/($AT199+AU199-2))</f>
        <v>13.293948204707476</v>
      </c>
      <c r="AC209" t="str">
        <f t="shared" si="831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50B5-753C-4511-B7AC-D0B0E5CB330E}">
  <dimension ref="A1:AV209"/>
  <sheetViews>
    <sheetView topLeftCell="A7" workbookViewId="0">
      <selection activeCell="G16" sqref="G16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43.321761976484872</v>
      </c>
      <c r="M3">
        <v>52.293715198487789</v>
      </c>
      <c r="N3">
        <v>72.370551258966188</v>
      </c>
      <c r="O3">
        <v>92.171227019182368</v>
      </c>
      <c r="P3">
        <v>103.13717982822558</v>
      </c>
      <c r="Q3">
        <v>107.24857935631469</v>
      </c>
      <c r="R3">
        <v>109.39071073703595</v>
      </c>
      <c r="T3" t="s">
        <v>16</v>
      </c>
      <c r="U3">
        <v>3.4135145818922368</v>
      </c>
      <c r="V3">
        <v>5.3685153361767686</v>
      </c>
      <c r="W3">
        <v>3.8437747155165627</v>
      </c>
      <c r="X3">
        <v>1.7540431547546527</v>
      </c>
      <c r="Y3">
        <v>3.014898198657344</v>
      </c>
      <c r="Z3">
        <v>2.1756835668771637</v>
      </c>
      <c r="AA3">
        <v>6.0126953023687717</v>
      </c>
      <c r="AC3" t="s">
        <v>16</v>
      </c>
      <c r="AD3">
        <v>1.5265701294595628</v>
      </c>
      <c r="AE3">
        <v>2.4008730459882779</v>
      </c>
      <c r="AF3">
        <v>1.71898831081799</v>
      </c>
      <c r="AG3">
        <v>0.78443194589991727</v>
      </c>
      <c r="AH3">
        <v>1.3483034634878972</v>
      </c>
      <c r="AI3">
        <v>0.97299527061330948</v>
      </c>
      <c r="AJ3">
        <v>2.6889590848180451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61.485436251121691</v>
      </c>
      <c r="M4">
        <v>65.82255078361851</v>
      </c>
      <c r="N4">
        <v>89.989712058374948</v>
      </c>
      <c r="O4">
        <v>110.86429520693164</v>
      </c>
      <c r="P4">
        <v>121.56249645409758</v>
      </c>
      <c r="Q4">
        <v>123.31407135842227</v>
      </c>
      <c r="R4">
        <v>114.04286010887762</v>
      </c>
      <c r="T4" t="s">
        <v>17</v>
      </c>
      <c r="U4">
        <v>1.9581563870773129</v>
      </c>
      <c r="V4">
        <v>3.2814453092770397</v>
      </c>
      <c r="W4">
        <v>10.037780390093015</v>
      </c>
      <c r="X4">
        <v>6.8163401146273142</v>
      </c>
      <c r="Y4">
        <v>6.5208826900422387</v>
      </c>
      <c r="Z4">
        <v>2.9225884553389285</v>
      </c>
      <c r="AA4">
        <v>7.1243594944600472</v>
      </c>
      <c r="AC4" t="s">
        <v>17</v>
      </c>
      <c r="AD4">
        <v>1.1305421171944716</v>
      </c>
      <c r="AE4">
        <v>1.8945433326421337</v>
      </c>
      <c r="AF4">
        <v>5.7953152102865495</v>
      </c>
      <c r="AG4">
        <v>3.9354158000681245</v>
      </c>
      <c r="AH4">
        <v>3.7648333764498578</v>
      </c>
      <c r="AI4">
        <v>1.687357231420423</v>
      </c>
      <c r="AJ4">
        <v>4.113250871930175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55.980022090990516</v>
      </c>
      <c r="M5">
        <v>61.55227585440921</v>
      </c>
      <c r="N5">
        <v>69.315279538695648</v>
      </c>
      <c r="O5">
        <v>78.254345111027689</v>
      </c>
      <c r="P5">
        <v>93.417696794605547</v>
      </c>
      <c r="Q5">
        <v>111.56982605158103</v>
      </c>
      <c r="R5">
        <v>114.39454205152167</v>
      </c>
      <c r="T5" t="s">
        <v>18</v>
      </c>
      <c r="U5">
        <v>8.7503447783000166</v>
      </c>
      <c r="V5">
        <v>10.94434455123894</v>
      </c>
      <c r="W5">
        <v>14.175816629559804</v>
      </c>
      <c r="X5">
        <v>11.140564355761201</v>
      </c>
      <c r="Y5">
        <v>11.460984961416516</v>
      </c>
      <c r="Z5">
        <v>3.5648904051606212</v>
      </c>
      <c r="AA5">
        <v>6.0966381861507903</v>
      </c>
      <c r="AC5" t="s">
        <v>18</v>
      </c>
      <c r="AD5">
        <v>2.916781592766672</v>
      </c>
      <c r="AE5">
        <v>3.6481148504129801</v>
      </c>
      <c r="AF5">
        <v>4.7252722098532685</v>
      </c>
      <c r="AG5">
        <v>3.7135214519204003</v>
      </c>
      <c r="AH5">
        <v>3.8203283204721719</v>
      </c>
      <c r="AI5">
        <v>1.1882968017202071</v>
      </c>
      <c r="AJ5">
        <v>2.0322127287169303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48.824609674508586</v>
      </c>
      <c r="M6">
        <v>66.577011933207658</v>
      </c>
      <c r="N6">
        <v>87.455377475188797</v>
      </c>
      <c r="O6">
        <v>104.07209710510567</v>
      </c>
      <c r="P6">
        <v>118.21937410599523</v>
      </c>
      <c r="Q6">
        <v>123.14958539710631</v>
      </c>
      <c r="R6">
        <v>118.82565611418369</v>
      </c>
      <c r="T6" t="s">
        <v>19</v>
      </c>
      <c r="U6">
        <v>6.7765894761540348</v>
      </c>
      <c r="V6">
        <v>8.3638942874745918</v>
      </c>
      <c r="W6">
        <v>9.1513495435972612</v>
      </c>
      <c r="X6">
        <v>11.635794257232888</v>
      </c>
      <c r="Y6">
        <v>8.2743105800918268</v>
      </c>
      <c r="Z6">
        <v>5.9812931737784538</v>
      </c>
      <c r="AA6">
        <v>5.6580612802492727</v>
      </c>
      <c r="AC6" t="s">
        <v>19</v>
      </c>
      <c r="AD6">
        <v>1.4787730584817624</v>
      </c>
      <c r="AE6">
        <v>1.8251513655695744</v>
      </c>
      <c r="AF6">
        <v>1.9969881902159061</v>
      </c>
      <c r="AG6">
        <v>2.5391384740334368</v>
      </c>
      <c r="AH6">
        <v>1.8056025979449888</v>
      </c>
      <c r="AI6">
        <v>1.3052251772648771</v>
      </c>
      <c r="AJ6">
        <v>1.2346901954019545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53.06402576088179</v>
      </c>
      <c r="M7">
        <v>67.986081183562263</v>
      </c>
      <c r="N7">
        <v>82.788737061331773</v>
      </c>
      <c r="O7">
        <v>95.774580246879438</v>
      </c>
      <c r="P7">
        <v>103.81246249565643</v>
      </c>
      <c r="Q7">
        <v>106.07553388892246</v>
      </c>
      <c r="R7">
        <v>102.73842756776278</v>
      </c>
      <c r="T7" t="s">
        <v>20</v>
      </c>
      <c r="U7">
        <v>5.0140198135819833</v>
      </c>
      <c r="V7">
        <v>6.0293931797228053</v>
      </c>
      <c r="W7">
        <v>4.4232527169004836</v>
      </c>
      <c r="X7">
        <v>6.4767299022379445</v>
      </c>
      <c r="Y7">
        <v>6.154218437233931</v>
      </c>
      <c r="Z7">
        <v>10.605390896500394</v>
      </c>
      <c r="AA7">
        <v>12.768654119183287</v>
      </c>
      <c r="AC7" t="s">
        <v>20</v>
      </c>
      <c r="AD7">
        <v>1.5117838557326515</v>
      </c>
      <c r="AE7">
        <v>1.8179304446062206</v>
      </c>
      <c r="AF7">
        <v>1.333660874079911</v>
      </c>
      <c r="AG7">
        <v>1.9528075412907702</v>
      </c>
      <c r="AH7">
        <v>1.8555666758356657</v>
      </c>
      <c r="AI7">
        <v>3.1976456689766075</v>
      </c>
      <c r="AJ7">
        <v>3.849894071923353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61.347836664245563</v>
      </c>
      <c r="M8">
        <v>69.089316785030746</v>
      </c>
      <c r="N8">
        <v>76.402479169421625</v>
      </c>
      <c r="O8">
        <v>85.501926687039997</v>
      </c>
      <c r="P8">
        <v>96.78144185636765</v>
      </c>
      <c r="Q8">
        <v>115.74540707003574</v>
      </c>
      <c r="R8">
        <v>129.81671066152569</v>
      </c>
      <c r="T8" t="s">
        <v>21</v>
      </c>
      <c r="U8">
        <v>3.7511068076130858</v>
      </c>
      <c r="V8">
        <v>4.6558002640804519</v>
      </c>
      <c r="W8">
        <v>3.2598914246170612</v>
      </c>
      <c r="X8">
        <v>2.3697246955002336</v>
      </c>
      <c r="Y8">
        <v>0.27334762666370488</v>
      </c>
      <c r="Z8">
        <v>0.57358853569458657</v>
      </c>
      <c r="AA8">
        <v>7.2719708554683113E-2</v>
      </c>
      <c r="AC8" t="s">
        <v>21</v>
      </c>
      <c r="AD8">
        <v>2.6524330606182347</v>
      </c>
      <c r="AE8">
        <v>3.2921479385814059</v>
      </c>
      <c r="AF8">
        <v>2.3050913322785989</v>
      </c>
      <c r="AG8">
        <v>1.6756484017334414</v>
      </c>
      <c r="AH8">
        <v>0.19328596043515445</v>
      </c>
      <c r="AI8">
        <v>0.40558834320050419</v>
      </c>
      <c r="AJ8">
        <v>5.1420599044925817E-2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48.329490219457789</v>
      </c>
      <c r="M9">
        <v>49.167226665088549</v>
      </c>
      <c r="N9">
        <v>61.393895924969634</v>
      </c>
      <c r="O9">
        <v>67.887760819752785</v>
      </c>
      <c r="P9">
        <v>79.321767217537413</v>
      </c>
      <c r="Q9">
        <v>104.49437908631013</v>
      </c>
      <c r="R9">
        <v>123.80379029851964</v>
      </c>
      <c r="T9" t="s">
        <v>22</v>
      </c>
      <c r="U9">
        <v>2.2997745211364142</v>
      </c>
      <c r="V9">
        <v>1.1525621048442134</v>
      </c>
      <c r="W9">
        <v>3.3162488131123116</v>
      </c>
      <c r="X9">
        <v>0.77222953945119588</v>
      </c>
      <c r="Y9">
        <v>4.3887160907563514</v>
      </c>
      <c r="Z9">
        <v>1.7618354877950344E-2</v>
      </c>
      <c r="AA9">
        <v>2.6892860136538226</v>
      </c>
      <c r="AC9" t="s">
        <v>22</v>
      </c>
      <c r="AD9">
        <v>1.6261861590956035</v>
      </c>
      <c r="AE9">
        <v>0.81498448007398383</v>
      </c>
      <c r="AF9">
        <v>2.3449420238535552</v>
      </c>
      <c r="AG9">
        <v>0.54604874397850511</v>
      </c>
      <c r="AH9">
        <v>3.1032909084763314</v>
      </c>
      <c r="AI9">
        <v>1.2458058207549775E-2</v>
      </c>
      <c r="AJ9">
        <v>1.9016123768047561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59.244809316361923</v>
      </c>
      <c r="M10">
        <v>82.548776449184857</v>
      </c>
      <c r="N10">
        <v>93.359621558165458</v>
      </c>
      <c r="O10">
        <v>103.60814025557279</v>
      </c>
      <c r="P10">
        <v>112.57699718427943</v>
      </c>
      <c r="Q10">
        <v>114.61729414612122</v>
      </c>
      <c r="R10">
        <v>118.89018789285893</v>
      </c>
      <c r="T10" t="s">
        <v>23</v>
      </c>
      <c r="U10">
        <v>19.521223709057274</v>
      </c>
      <c r="V10">
        <v>14.442656404671764</v>
      </c>
      <c r="W10">
        <v>13.773530450678033</v>
      </c>
      <c r="X10">
        <v>15.199123846545728</v>
      </c>
      <c r="Y10">
        <v>8.8171625734997825</v>
      </c>
      <c r="Z10">
        <v>4.972589350326337</v>
      </c>
      <c r="AA10">
        <v>10.665144973990918</v>
      </c>
      <c r="AC10" t="s">
        <v>23</v>
      </c>
      <c r="AD10">
        <v>5.8858704083211766</v>
      </c>
      <c r="AE10">
        <v>4.3546247518472327</v>
      </c>
      <c r="AF10">
        <v>4.1528756857667046</v>
      </c>
      <c r="AG10">
        <v>4.5827082673759527</v>
      </c>
      <c r="AH10">
        <v>2.6584745428966539</v>
      </c>
      <c r="AI10">
        <v>1.499292101049962</v>
      </c>
      <c r="AJ10">
        <v>3.2156622012247795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57.365555440000001</v>
      </c>
      <c r="M14">
        <v>62.977746189999998</v>
      </c>
      <c r="N14">
        <v>68.246490910000006</v>
      </c>
      <c r="O14">
        <v>76.044033350000007</v>
      </c>
      <c r="P14">
        <v>88.974176830000005</v>
      </c>
      <c r="Q14">
        <v>112.7015873</v>
      </c>
      <c r="R14">
        <v>127.5208779</v>
      </c>
      <c r="T14" t="s">
        <v>34</v>
      </c>
      <c r="U14">
        <v>7.3348737909999997</v>
      </c>
      <c r="V14">
        <v>11.16076015</v>
      </c>
      <c r="W14">
        <v>10.50410561</v>
      </c>
      <c r="X14">
        <v>10.402929179999999</v>
      </c>
      <c r="Y14">
        <v>9.1389002339999994</v>
      </c>
      <c r="Z14">
        <v>4.0948906750000003</v>
      </c>
      <c r="AA14">
        <v>3.6631394359999998</v>
      </c>
      <c r="AC14" t="s">
        <v>34</v>
      </c>
      <c r="AD14">
        <v>2.5932694980000002</v>
      </c>
      <c r="AE14">
        <v>3.945924593</v>
      </c>
      <c r="AF14">
        <v>3.713762155</v>
      </c>
      <c r="AG14">
        <v>3.6779908849999998</v>
      </c>
      <c r="AH14">
        <v>3.2310891640000001</v>
      </c>
      <c r="AI14">
        <v>1.4477624819999999</v>
      </c>
      <c r="AJ14">
        <v>1.295115368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46.343016550000002</v>
      </c>
      <c r="M15">
        <v>57.425873150000001</v>
      </c>
      <c r="N15">
        <v>76.393305530000006</v>
      </c>
      <c r="O15">
        <v>95.030290769999993</v>
      </c>
      <c r="P15">
        <v>105.830952</v>
      </c>
      <c r="Q15">
        <v>109.56694830000001</v>
      </c>
      <c r="R15">
        <v>111.0701372</v>
      </c>
      <c r="T15" t="s">
        <v>35</v>
      </c>
      <c r="U15">
        <v>9.5446408229999999</v>
      </c>
      <c r="V15">
        <v>12.238367309999999</v>
      </c>
      <c r="W15">
        <v>10.044678619999999</v>
      </c>
      <c r="X15">
        <v>8.4840578789999999</v>
      </c>
      <c r="Y15">
        <v>7.3691906349999998</v>
      </c>
      <c r="Z15">
        <v>5.6218175520000004</v>
      </c>
      <c r="AA15">
        <v>7.777710678</v>
      </c>
      <c r="AC15" t="s">
        <v>35</v>
      </c>
      <c r="AD15">
        <v>2.464415663</v>
      </c>
      <c r="AE15">
        <v>3.1599328510000002</v>
      </c>
      <c r="AF15">
        <v>2.5935248670000002</v>
      </c>
      <c r="AG15">
        <v>2.190574325</v>
      </c>
      <c r="AH15">
        <v>1.9027168400000001</v>
      </c>
      <c r="AI15">
        <v>1.4515470500000001</v>
      </c>
      <c r="AJ15">
        <v>2.0081962619999998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52.467068339999997</v>
      </c>
      <c r="M16">
        <v>67.815000710000007</v>
      </c>
      <c r="N16">
        <v>82.808900149999999</v>
      </c>
      <c r="O16">
        <v>96.131875140000005</v>
      </c>
      <c r="P16">
        <v>103.2650186</v>
      </c>
      <c r="Q16">
        <v>105.598393</v>
      </c>
      <c r="R16">
        <v>97.552723589999999</v>
      </c>
      <c r="T16" t="s">
        <v>36</v>
      </c>
      <c r="U16">
        <v>4.6795100590000001</v>
      </c>
      <c r="V16">
        <v>6.1028688630000003</v>
      </c>
      <c r="W16">
        <v>4.4300522620000002</v>
      </c>
      <c r="X16">
        <v>6.7183146860000003</v>
      </c>
      <c r="Y16">
        <v>7.7887283629999997</v>
      </c>
      <c r="Z16">
        <v>12.51623369</v>
      </c>
      <c r="AA16">
        <v>18.567490119999999</v>
      </c>
      <c r="AC16" t="s">
        <v>36</v>
      </c>
      <c r="AD16">
        <v>1.41092537</v>
      </c>
      <c r="AE16">
        <v>1.8400841969999999</v>
      </c>
      <c r="AF16">
        <v>1.3357110139999999</v>
      </c>
      <c r="AG16">
        <v>2.0256480940000001</v>
      </c>
      <c r="AH16">
        <v>2.3483899610000001</v>
      </c>
      <c r="AI16">
        <v>3.7737864490000002</v>
      </c>
      <c r="AJ16">
        <v>5.5983089130000003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65.269046560000007</v>
      </c>
      <c r="M17">
        <v>79.872863339999995</v>
      </c>
      <c r="N17">
        <v>86.031402170000007</v>
      </c>
      <c r="O17">
        <v>90.801018110000001</v>
      </c>
      <c r="P17">
        <v>103.7214287</v>
      </c>
      <c r="Q17">
        <v>110.6094288</v>
      </c>
      <c r="R17">
        <v>111.392402</v>
      </c>
      <c r="T17" t="s">
        <v>37</v>
      </c>
      <c r="U17">
        <v>16.986829119999999</v>
      </c>
      <c r="V17">
        <v>10.7478806</v>
      </c>
      <c r="W17">
        <v>7.637394821</v>
      </c>
      <c r="X17">
        <v>8.40624152</v>
      </c>
      <c r="Y17">
        <v>5.54914693</v>
      </c>
      <c r="Z17">
        <v>4.8015726230000002</v>
      </c>
      <c r="AA17">
        <v>6.793152407</v>
      </c>
      <c r="AC17" t="s">
        <v>37</v>
      </c>
      <c r="AD17">
        <v>5.6622763730000001</v>
      </c>
      <c r="AE17">
        <v>3.582626866</v>
      </c>
      <c r="AF17">
        <v>2.545798274</v>
      </c>
      <c r="AG17">
        <v>2.8020805069999999</v>
      </c>
      <c r="AH17">
        <v>1.8497156429999999</v>
      </c>
      <c r="AI17">
        <v>1.6005242079999999</v>
      </c>
      <c r="AJ17">
        <v>2.2643841359999999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60.41958116</v>
      </c>
      <c r="M18">
        <v>65.355598000000001</v>
      </c>
      <c r="N18">
        <v>77.559254989999999</v>
      </c>
      <c r="O18">
        <v>80.56705461</v>
      </c>
      <c r="P18">
        <v>95.442578920000003</v>
      </c>
      <c r="Q18">
        <v>113.13820819999999</v>
      </c>
      <c r="R18">
        <v>110.58753179999999</v>
      </c>
      <c r="T18" t="s">
        <v>38</v>
      </c>
      <c r="U18">
        <v>5.7422919879999998</v>
      </c>
      <c r="V18">
        <v>3.979053393</v>
      </c>
      <c r="W18">
        <v>4.7701141659999999</v>
      </c>
      <c r="X18">
        <v>1.4210564349999999</v>
      </c>
      <c r="Y18">
        <v>3.9132123069999998</v>
      </c>
      <c r="Z18">
        <v>3.3366491630000001</v>
      </c>
      <c r="AA18">
        <v>4.2210528519999997</v>
      </c>
      <c r="AC18" t="s">
        <v>38</v>
      </c>
      <c r="AD18">
        <v>3.315313825</v>
      </c>
      <c r="AE18">
        <v>2.297307548</v>
      </c>
      <c r="AF18">
        <v>2.7540266980000001</v>
      </c>
      <c r="AG18">
        <v>0.82044731500000001</v>
      </c>
      <c r="AH18">
        <v>2.2592941789999998</v>
      </c>
      <c r="AI18">
        <v>1.9264152919999999</v>
      </c>
      <c r="AJ18">
        <v>2.4370259999999999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54.214684740000003</v>
      </c>
      <c r="M19">
        <v>69.078463889999995</v>
      </c>
      <c r="N19">
        <v>90.425086710000002</v>
      </c>
      <c r="O19">
        <v>108.6819033</v>
      </c>
      <c r="P19">
        <v>121.3635259</v>
      </c>
      <c r="Q19">
        <v>126.00018249999999</v>
      </c>
      <c r="R19">
        <v>121.42007719999999</v>
      </c>
      <c r="T19" t="s">
        <v>39</v>
      </c>
      <c r="U19">
        <v>9.2919299750000004</v>
      </c>
      <c r="V19">
        <v>7.574885622</v>
      </c>
      <c r="W19">
        <v>12.78537352</v>
      </c>
      <c r="X19">
        <v>12.01362696</v>
      </c>
      <c r="Y19">
        <v>9.6100702620000007</v>
      </c>
      <c r="Z19">
        <v>7.6660642719999998</v>
      </c>
      <c r="AA19">
        <v>8.0887035980000004</v>
      </c>
      <c r="AC19" t="s">
        <v>39</v>
      </c>
      <c r="AD19">
        <v>2.077738707</v>
      </c>
      <c r="AE19">
        <v>1.6937959170000001</v>
      </c>
      <c r="AF19">
        <v>2.8588964300000002</v>
      </c>
      <c r="AG19">
        <v>2.686328654</v>
      </c>
      <c r="AH19">
        <v>2.1488770370000001</v>
      </c>
      <c r="AI19">
        <v>1.7141840829999999</v>
      </c>
      <c r="AJ19">
        <v>1.80868911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46.657965169999997</v>
      </c>
      <c r="M20">
        <v>62.671159760000002</v>
      </c>
      <c r="N20">
        <v>78.712778619999995</v>
      </c>
      <c r="O20">
        <v>91.996798310000003</v>
      </c>
      <c r="P20">
        <v>109.5484198</v>
      </c>
      <c r="Q20">
        <v>117.5882189</v>
      </c>
      <c r="R20">
        <v>117.4996831</v>
      </c>
      <c r="T20" t="s">
        <v>40</v>
      </c>
      <c r="U20">
        <v>7.3590037649999998</v>
      </c>
      <c r="V20">
        <v>6.6614339210000004</v>
      </c>
      <c r="W20">
        <v>4.7408684860000001</v>
      </c>
      <c r="X20">
        <v>3.8822528529999998</v>
      </c>
      <c r="Y20">
        <v>1.756823265</v>
      </c>
      <c r="Z20">
        <v>2.2547965759999999</v>
      </c>
      <c r="AA20">
        <v>3.8375782460000001</v>
      </c>
      <c r="AC20" t="s">
        <v>40</v>
      </c>
      <c r="AD20">
        <v>3.6795018829999999</v>
      </c>
      <c r="AE20">
        <v>3.3307169609999998</v>
      </c>
      <c r="AF20">
        <v>2.3704342430000001</v>
      </c>
      <c r="AG20">
        <v>1.9411264269999999</v>
      </c>
      <c r="AH20">
        <v>0.87841163200000005</v>
      </c>
      <c r="AI20">
        <v>1.127398288</v>
      </c>
      <c r="AJ20">
        <v>1.918789123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102.8910071</v>
      </c>
      <c r="M21">
        <v>97.938839099999996</v>
      </c>
      <c r="N21">
        <v>112.2870911</v>
      </c>
      <c r="O21">
        <v>125.0775532</v>
      </c>
      <c r="P21">
        <v>115.71243699999999</v>
      </c>
      <c r="Q21">
        <v>135.55345639999999</v>
      </c>
      <c r="R21">
        <v>79.672914449999993</v>
      </c>
      <c r="T21" t="s">
        <v>41</v>
      </c>
      <c r="U21">
        <v>8.5274956199999998</v>
      </c>
      <c r="V21">
        <v>10.64559609</v>
      </c>
      <c r="W21">
        <v>10.343446630000001</v>
      </c>
      <c r="X21">
        <v>1.901626445</v>
      </c>
      <c r="Y21">
        <v>15.606843100000001</v>
      </c>
      <c r="Z21">
        <v>14.1480023</v>
      </c>
      <c r="AA21">
        <v>33.332845089999999</v>
      </c>
      <c r="AC21" t="s">
        <v>41</v>
      </c>
      <c r="AD21">
        <v>6.0298499789999997</v>
      </c>
      <c r="AE21">
        <v>7.5275731849999996</v>
      </c>
      <c r="AF21">
        <v>7.3139212550000003</v>
      </c>
      <c r="AG21">
        <v>1.3446529540000001</v>
      </c>
      <c r="AH21">
        <v>11.03570459</v>
      </c>
      <c r="AI21">
        <v>10.004148369999999</v>
      </c>
      <c r="AJ21">
        <v>23.5698808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43.321761976484872</v>
      </c>
      <c r="M30">
        <f t="shared" si="0"/>
        <v>52.293715198487789</v>
      </c>
      <c r="N30">
        <f t="shared" si="0"/>
        <v>72.370551258966188</v>
      </c>
      <c r="O30">
        <f t="shared" si="0"/>
        <v>92.171227019182368</v>
      </c>
      <c r="P30">
        <f t="shared" si="0"/>
        <v>103.13717982822558</v>
      </c>
      <c r="Q30">
        <f t="shared" si="0"/>
        <v>107.24857935631469</v>
      </c>
      <c r="R30">
        <f t="shared" si="0"/>
        <v>109.39071073703595</v>
      </c>
      <c r="S30">
        <f t="shared" si="0"/>
        <v>0</v>
      </c>
      <c r="T30" t="str">
        <f t="shared" si="0"/>
        <v>Central and Southern Asia</v>
      </c>
      <c r="U30">
        <f t="shared" si="0"/>
        <v>3.4135145818922368</v>
      </c>
      <c r="V30">
        <f t="shared" si="0"/>
        <v>5.3685153361767686</v>
      </c>
      <c r="W30">
        <f t="shared" si="0"/>
        <v>3.8437747155165627</v>
      </c>
      <c r="X30">
        <f t="shared" si="0"/>
        <v>1.7540431547546527</v>
      </c>
      <c r="Y30">
        <f t="shared" si="0"/>
        <v>3.014898198657344</v>
      </c>
      <c r="Z30">
        <f t="shared" si="0"/>
        <v>2.1756835668771637</v>
      </c>
      <c r="AA30">
        <f t="shared" si="0"/>
        <v>6.0126953023687717</v>
      </c>
      <c r="AB30">
        <f t="shared" si="0"/>
        <v>0</v>
      </c>
      <c r="AC30" t="str">
        <f t="shared" si="0"/>
        <v>Central and Southern Asia</v>
      </c>
      <c r="AD30">
        <f t="shared" si="0"/>
        <v>1.5265701294595628</v>
      </c>
      <c r="AE30">
        <f t="shared" si="0"/>
        <v>2.4008730459882779</v>
      </c>
      <c r="AF30">
        <f t="shared" si="0"/>
        <v>1.71898831081799</v>
      </c>
      <c r="AG30">
        <f t="shared" si="0"/>
        <v>0.78443194589991727</v>
      </c>
      <c r="AH30">
        <f t="shared" si="0"/>
        <v>1.3483034634878972</v>
      </c>
      <c r="AI30">
        <f t="shared" si="0"/>
        <v>0.97299527061330948</v>
      </c>
      <c r="AJ30">
        <f t="shared" si="0"/>
        <v>2.6889590848180451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-8.9719532220029166</v>
      </c>
      <c r="M35">
        <f t="shared" ref="M35:Q35" si="7">$L30-N30</f>
        <v>-29.048789282481316</v>
      </c>
      <c r="N35">
        <f t="shared" si="7"/>
        <v>-48.849465042697496</v>
      </c>
      <c r="O35">
        <f t="shared" si="7"/>
        <v>-59.815417851740712</v>
      </c>
      <c r="P35">
        <f t="shared" si="7"/>
        <v>-63.926817379829821</v>
      </c>
      <c r="Q35">
        <f t="shared" si="7"/>
        <v>-66.068948760551081</v>
      </c>
      <c r="T35" t="str">
        <f>K35</f>
        <v>18-24</v>
      </c>
      <c r="U35">
        <f>SQRT((($AO30-1)*$AD30^2+(AP30-1)*AE30^2)/($AO30+AP30-2))</f>
        <v>1.9491461091930875</v>
      </c>
      <c r="V35">
        <f t="shared" ref="V35:Z35" si="8">SQRT((($AO30-1)*$AD30^2+(AQ30-1)*AF30^2)/($AO30+AQ30-2))</f>
        <v>1.6184110407440082</v>
      </c>
      <c r="W35">
        <f t="shared" si="8"/>
        <v>1.16697729694701</v>
      </c>
      <c r="X35">
        <f t="shared" si="8"/>
        <v>1.4198760597094324</v>
      </c>
      <c r="Y35">
        <f t="shared" si="8"/>
        <v>1.2638480500395879</v>
      </c>
      <c r="Z35">
        <f t="shared" si="8"/>
        <v>1.8403652128361903</v>
      </c>
      <c r="AC35" t="str">
        <f>T35</f>
        <v>18-24</v>
      </c>
      <c r="AD35">
        <f>$AO30+AP30-2</f>
        <v>6338</v>
      </c>
      <c r="AE35">
        <f t="shared" ref="AE35:AI35" si="9">$AO30+AQ30-2</f>
        <v>6748</v>
      </c>
      <c r="AF35">
        <f t="shared" si="9"/>
        <v>8333</v>
      </c>
      <c r="AG35">
        <f t="shared" si="9"/>
        <v>9382</v>
      </c>
      <c r="AH35">
        <f t="shared" si="9"/>
        <v>7714</v>
      </c>
      <c r="AI35">
        <f t="shared" si="9"/>
        <v>4624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-20.076836060478399</v>
      </c>
      <c r="N36">
        <f t="shared" ref="N36:Q36" si="11">$M30-O30</f>
        <v>-39.877511820694579</v>
      </c>
      <c r="O36">
        <f t="shared" si="11"/>
        <v>-50.843464629737795</v>
      </c>
      <c r="P36">
        <f t="shared" si="11"/>
        <v>-54.954864157826904</v>
      </c>
      <c r="Q36">
        <f t="shared" si="11"/>
        <v>-57.096995538548157</v>
      </c>
      <c r="T36" t="str">
        <f t="shared" ref="T36:T40" si="12">K36</f>
        <v>25-34</v>
      </c>
      <c r="V36">
        <f>SQRT((($AP30-1)*$AE30^2+(AQ30-1)*AF30^2)/($AP30+AQ30-2))</f>
        <v>2.0641724086085915</v>
      </c>
      <c r="W36">
        <f t="shared" ref="W36:Z36" si="13">SQRT((($AP30-1)*$AE30^2+(AR30-1)*AG30^2)/($AP30+AR30-2))</f>
        <v>1.5802851293759119</v>
      </c>
      <c r="X36">
        <f t="shared" si="13"/>
        <v>1.7554499952722689</v>
      </c>
      <c r="Y36">
        <f t="shared" si="13"/>
        <v>1.6934867634763195</v>
      </c>
      <c r="Z36">
        <f t="shared" si="13"/>
        <v>2.4816224366431365</v>
      </c>
      <c r="AC36" t="str">
        <f t="shared" ref="AC36:AC40" si="14">T36</f>
        <v>25-34</v>
      </c>
      <c r="AE36">
        <f>$AP30+AQ30-2</f>
        <v>5832</v>
      </c>
      <c r="AF36">
        <f t="shared" ref="AF36:AI36" si="15">$AP30+AR30-2</f>
        <v>7417</v>
      </c>
      <c r="AG36">
        <f t="shared" si="15"/>
        <v>8466</v>
      </c>
      <c r="AH36">
        <f t="shared" si="15"/>
        <v>6798</v>
      </c>
      <c r="AI36">
        <f t="shared" si="15"/>
        <v>3708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-19.80067576021618</v>
      </c>
      <c r="O37">
        <f t="shared" ref="O37:Q37" si="16">$N30-P30</f>
        <v>-30.766628569259396</v>
      </c>
      <c r="P37">
        <f t="shared" si="16"/>
        <v>-34.878028097348505</v>
      </c>
      <c r="Q37">
        <f t="shared" si="16"/>
        <v>-37.020159478069758</v>
      </c>
      <c r="T37" t="str">
        <f t="shared" si="12"/>
        <v>35-44</v>
      </c>
      <c r="W37">
        <f>SQRT((($AQ30-1)*$AF30^2+(AR30-1)*AG30^2)/($AQ30+AR30-2))</f>
        <v>1.2442825524153944</v>
      </c>
      <c r="X37">
        <f t="shared" ref="X37:Z37" si="17">SQRT((($AQ30-1)*$AF30^2+(AS30-1)*AH30^2)/($AQ30+AS30-2))</f>
        <v>1.4891999013303789</v>
      </c>
      <c r="Y37">
        <f t="shared" si="17"/>
        <v>1.3476843123448892</v>
      </c>
      <c r="Z37">
        <f t="shared" si="17"/>
        <v>1.9975165076945203</v>
      </c>
      <c r="AC37" t="str">
        <f t="shared" si="14"/>
        <v>35-44</v>
      </c>
      <c r="AF37">
        <f>$AQ30+AR30-2</f>
        <v>7827</v>
      </c>
      <c r="AG37">
        <f t="shared" ref="AG37:AI37" si="18">$AQ30+AS30-2</f>
        <v>8876</v>
      </c>
      <c r="AH37">
        <f t="shared" si="18"/>
        <v>7208</v>
      </c>
      <c r="AI37">
        <f t="shared" si="18"/>
        <v>4118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-10.965952809043216</v>
      </c>
      <c r="P38">
        <f t="shared" ref="P38:Q38" si="19">$O30-Q30</f>
        <v>-15.077352337132325</v>
      </c>
      <c r="Q38">
        <f t="shared" si="19"/>
        <v>-17.219483717853578</v>
      </c>
      <c r="T38" t="str">
        <f t="shared" si="12"/>
        <v>45-54</v>
      </c>
      <c r="X38">
        <f>SQRT((($AR30-1)*$AG30^2+(AS30-1)*AH30^2)/($AR30+AS30-2))</f>
        <v>1.1300106115492328</v>
      </c>
      <c r="Y38">
        <f t="shared" ref="Y38:Z38" si="20">SQRT((($AR30-1)*$AG30^2+(AT30-1)*AI30^2)/($AR30+AT30-2))</f>
        <v>0.87713302943023475</v>
      </c>
      <c r="Z38">
        <f t="shared" si="20"/>
        <v>1.3310893445898631</v>
      </c>
      <c r="AC38" t="str">
        <f t="shared" si="14"/>
        <v>45-54</v>
      </c>
      <c r="AG38">
        <f>$AR30+AS30-2</f>
        <v>10461</v>
      </c>
      <c r="AH38">
        <f t="shared" ref="AH38:AI38" si="21">$AR30+AT30-2</f>
        <v>8793</v>
      </c>
      <c r="AI38">
        <f t="shared" si="21"/>
        <v>5703</v>
      </c>
    </row>
    <row r="39" spans="1:47" x14ac:dyDescent="0.35">
      <c r="A39" t="str">
        <f t="shared" si="10"/>
        <v>55-64</v>
      </c>
      <c r="F39" t="str">
        <f t="shared" si="6"/>
        <v>0.004</v>
      </c>
      <c r="G39" t="str">
        <f t="shared" si="6"/>
        <v>&lt;0.001</v>
      </c>
      <c r="K39" t="str">
        <f>O34</f>
        <v>55-64</v>
      </c>
      <c r="P39">
        <f>$P30-Q30</f>
        <v>-4.1113995280891089</v>
      </c>
      <c r="Q39">
        <f>$P30-R30</f>
        <v>-6.2535309088103617</v>
      </c>
      <c r="T39" t="str">
        <f t="shared" si="12"/>
        <v>55-64</v>
      </c>
      <c r="Y39">
        <f>SQRT((($AS30-1)*$AH30^2+(AT30-1)*AI30^2)/($AS30+AT30-2))</f>
        <v>1.2067086336518091</v>
      </c>
      <c r="Z39">
        <f>SQRT((($AS30-1)*$AH30^2+(AU30-1)*AJ30^2)/($AS30+AU30-2))</f>
        <v>1.6177587423439701</v>
      </c>
      <c r="AC39" t="str">
        <f t="shared" si="14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0"/>
        <v>65-74</v>
      </c>
      <c r="G40" t="str">
        <f t="shared" si="6"/>
        <v>0.881</v>
      </c>
      <c r="K40" t="str">
        <f>P34</f>
        <v>65-74</v>
      </c>
      <c r="Q40">
        <f>Q30-R30</f>
        <v>-2.1421313807212528</v>
      </c>
      <c r="T40" t="str">
        <f t="shared" si="12"/>
        <v>65-74</v>
      </c>
      <c r="Z40">
        <f>SQRT((($AT30-1)*$AI30^2+(AU30-1)*AJ30^2)/($AT30+AU30-2))</f>
        <v>1.4761447747781387</v>
      </c>
      <c r="AC40" t="str">
        <f t="shared" si="14"/>
        <v>65-74</v>
      </c>
      <c r="AI40">
        <f>$AT30+AU30-2</f>
        <v>5084</v>
      </c>
    </row>
    <row r="42" spans="1:47" x14ac:dyDescent="0.35">
      <c r="K42" t="str">
        <f t="shared" ref="K42:AA42" si="22">K4</f>
        <v>Eastern and South-Eastern Asia</v>
      </c>
      <c r="L42">
        <f t="shared" si="22"/>
        <v>61.485436251121691</v>
      </c>
      <c r="M42">
        <f t="shared" si="22"/>
        <v>65.82255078361851</v>
      </c>
      <c r="N42">
        <f t="shared" si="22"/>
        <v>89.989712058374948</v>
      </c>
      <c r="O42">
        <f t="shared" si="22"/>
        <v>110.86429520693164</v>
      </c>
      <c r="P42">
        <f t="shared" si="22"/>
        <v>121.56249645409758</v>
      </c>
      <c r="Q42">
        <f t="shared" si="22"/>
        <v>123.31407135842227</v>
      </c>
      <c r="R42">
        <f t="shared" si="22"/>
        <v>114.04286010887762</v>
      </c>
      <c r="S42">
        <f t="shared" si="22"/>
        <v>0</v>
      </c>
      <c r="T42" t="str">
        <f t="shared" si="22"/>
        <v>Eastern and South-Eastern Asia</v>
      </c>
      <c r="U42">
        <f t="shared" si="22"/>
        <v>1.9581563870773129</v>
      </c>
      <c r="V42">
        <f t="shared" si="22"/>
        <v>3.2814453092770397</v>
      </c>
      <c r="W42">
        <f t="shared" si="22"/>
        <v>10.037780390093015</v>
      </c>
      <c r="X42">
        <f t="shared" si="22"/>
        <v>6.8163401146273142</v>
      </c>
      <c r="Y42">
        <f t="shared" si="22"/>
        <v>6.5208826900422387</v>
      </c>
      <c r="Z42">
        <f t="shared" si="22"/>
        <v>2.9225884553389285</v>
      </c>
      <c r="AA42">
        <f t="shared" si="22"/>
        <v>7.1243594944600472</v>
      </c>
      <c r="AC42" t="str">
        <f t="shared" ref="AC42:AK42" si="23">AC4</f>
        <v>Eastern and South-Eastern Asia</v>
      </c>
      <c r="AD42">
        <f t="shared" si="23"/>
        <v>1.1305421171944716</v>
      </c>
      <c r="AE42">
        <f t="shared" si="23"/>
        <v>1.8945433326421337</v>
      </c>
      <c r="AF42">
        <f t="shared" si="23"/>
        <v>5.7953152102865495</v>
      </c>
      <c r="AG42">
        <f t="shared" si="23"/>
        <v>3.9354158000681245</v>
      </c>
      <c r="AH42">
        <f t="shared" si="23"/>
        <v>3.7648333764498578</v>
      </c>
      <c r="AI42">
        <f t="shared" si="23"/>
        <v>1.687357231420423</v>
      </c>
      <c r="AJ42">
        <f t="shared" si="23"/>
        <v>4.113250871930175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341</v>
      </c>
      <c r="AP42">
        <f t="shared" si="24"/>
        <v>389</v>
      </c>
      <c r="AQ42">
        <f t="shared" si="24"/>
        <v>599</v>
      </c>
      <c r="AR42">
        <f t="shared" si="24"/>
        <v>1145</v>
      </c>
      <c r="AS42">
        <f t="shared" si="24"/>
        <v>1315</v>
      </c>
      <c r="AT42">
        <f t="shared" si="24"/>
        <v>793</v>
      </c>
      <c r="AU42">
        <f t="shared" si="24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0.038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-4.3371145324968197</v>
      </c>
      <c r="M47">
        <f t="shared" ref="M47:Q47" si="31">$L42-N42</f>
        <v>-28.504275807253258</v>
      </c>
      <c r="N47">
        <f t="shared" si="31"/>
        <v>-49.378858955809953</v>
      </c>
      <c r="O47">
        <f t="shared" si="31"/>
        <v>-60.077060202975893</v>
      </c>
      <c r="P47">
        <f t="shared" si="31"/>
        <v>-61.828635107300578</v>
      </c>
      <c r="Q47">
        <f t="shared" si="31"/>
        <v>-52.557423857755929</v>
      </c>
      <c r="T47" t="str">
        <f>K47</f>
        <v>18-24</v>
      </c>
      <c r="U47">
        <f>SQRT((($AO42-1)*$AD42^2+(AP42-1)*AE42^2)/($AO42+AP42-2))</f>
        <v>1.5842671309845817</v>
      </c>
      <c r="V47">
        <f t="shared" ref="V47:Z47" si="32">SQRT((($AO42-1)*$AD42^2+(AQ42-1)*AF42^2)/($AO42+AQ42-2))</f>
        <v>4.6770772425730689</v>
      </c>
      <c r="W47">
        <f t="shared" si="32"/>
        <v>3.4974249118672769</v>
      </c>
      <c r="X47">
        <f t="shared" si="32"/>
        <v>3.3945649447861213</v>
      </c>
      <c r="Y47">
        <f t="shared" si="32"/>
        <v>1.5413971934147261</v>
      </c>
      <c r="Z47">
        <f t="shared" si="32"/>
        <v>2.4674278954403306</v>
      </c>
      <c r="AC47" t="str">
        <f>T47</f>
        <v>18-24</v>
      </c>
      <c r="AD47">
        <f>$AO42+AP42-2</f>
        <v>728</v>
      </c>
      <c r="AE47">
        <f t="shared" ref="AE47:AI47" si="33">$AO42+AQ42-2</f>
        <v>938</v>
      </c>
      <c r="AF47">
        <f t="shared" si="33"/>
        <v>1484</v>
      </c>
      <c r="AG47">
        <f t="shared" si="33"/>
        <v>1654</v>
      </c>
      <c r="AH47">
        <f t="shared" si="33"/>
        <v>1132</v>
      </c>
      <c r="AI47">
        <f t="shared" si="33"/>
        <v>491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-24.167161274756438</v>
      </c>
      <c r="N48">
        <f t="shared" ref="N48:Q48" si="36">$M42-O42</f>
        <v>-45.041744423313133</v>
      </c>
      <c r="O48">
        <f t="shared" si="36"/>
        <v>-55.739945670479074</v>
      </c>
      <c r="P48">
        <f t="shared" si="36"/>
        <v>-57.491520574803758</v>
      </c>
      <c r="Q48">
        <f t="shared" si="36"/>
        <v>-48.220309325259109</v>
      </c>
      <c r="T48" t="str">
        <f t="shared" ref="T48:T52" si="37">K48</f>
        <v>25-34</v>
      </c>
      <c r="V48">
        <f>SQRT((($AP42-1)*$AE42^2+(AQ42-1)*AF42^2)/($AP42+AQ42-2))</f>
        <v>4.6671005455896735</v>
      </c>
      <c r="W48">
        <f t="shared" ref="W48:Z48" si="38">SQRT((($AP42-1)*$AE42^2+(AR42-1)*AG42^2)/($AP42+AR42-2))</f>
        <v>3.5318712453741137</v>
      </c>
      <c r="X48">
        <f t="shared" si="38"/>
        <v>3.4294332631186735</v>
      </c>
      <c r="Y48">
        <f t="shared" si="38"/>
        <v>1.758179043581793</v>
      </c>
      <c r="Z48">
        <f t="shared" si="38"/>
        <v>2.7062046434674243</v>
      </c>
      <c r="AC48" t="str">
        <f t="shared" ref="AC48:AC52" si="39">T48</f>
        <v>25-34</v>
      </c>
      <c r="AE48">
        <f>$AP42+AQ42-2</f>
        <v>986</v>
      </c>
      <c r="AF48">
        <f t="shared" ref="AF48:AI48" si="40">$AP42+AR42-2</f>
        <v>1532</v>
      </c>
      <c r="AG48">
        <f t="shared" si="40"/>
        <v>1702</v>
      </c>
      <c r="AH48">
        <f t="shared" si="40"/>
        <v>1180</v>
      </c>
      <c r="AI48">
        <f t="shared" si="40"/>
        <v>539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-20.874583148556695</v>
      </c>
      <c r="O49">
        <f t="shared" ref="O49:Q49" si="41">$N42-P42</f>
        <v>-31.572784395722636</v>
      </c>
      <c r="P49">
        <f t="shared" si="41"/>
        <v>-33.32435930004732</v>
      </c>
      <c r="Q49">
        <f t="shared" si="41"/>
        <v>-24.053148050502671</v>
      </c>
      <c r="T49" t="str">
        <f t="shared" si="37"/>
        <v>35-44</v>
      </c>
      <c r="W49">
        <f>SQRT((($AQ42-1)*$AF42^2+(AR42-1)*AG42^2)/($AQ42+AR42-2))</f>
        <v>4.6583587106197228</v>
      </c>
      <c r="X49">
        <f t="shared" ref="X49:Z49" si="42">SQRT((($AQ42-1)*$AF42^2+(AS42-1)*AH42^2)/($AQ42+AS42-2))</f>
        <v>4.4994672347494378</v>
      </c>
      <c r="Y49">
        <f t="shared" si="42"/>
        <v>4.0089107421817074</v>
      </c>
      <c r="Z49">
        <f t="shared" si="42"/>
        <v>5.4977819800260672</v>
      </c>
      <c r="AC49" t="str">
        <f t="shared" si="39"/>
        <v>35-44</v>
      </c>
      <c r="AF49">
        <f>$AQ42+AR42-2</f>
        <v>1742</v>
      </c>
      <c r="AG49">
        <f t="shared" ref="AG49:AI49" si="43">$AQ42+AS42-2</f>
        <v>1912</v>
      </c>
      <c r="AH49">
        <f t="shared" si="43"/>
        <v>1390</v>
      </c>
      <c r="AI49">
        <f t="shared" si="43"/>
        <v>749</v>
      </c>
    </row>
    <row r="50" spans="1:47" x14ac:dyDescent="0.35">
      <c r="A50" t="str">
        <f t="shared" si="34"/>
        <v>45-54</v>
      </c>
      <c r="E50" t="str">
        <f t="shared" si="30"/>
        <v>0.033</v>
      </c>
      <c r="F50" t="str">
        <f t="shared" si="30"/>
        <v>&lt;0.001</v>
      </c>
      <c r="G50" t="str">
        <f t="shared" si="30"/>
        <v>&gt;0.999</v>
      </c>
      <c r="K50" t="str">
        <f t="shared" si="35"/>
        <v>45-54</v>
      </c>
      <c r="O50">
        <f>$O42-P42</f>
        <v>-10.69820124716594</v>
      </c>
      <c r="P50">
        <f t="shared" ref="P50:Q50" si="44">$O42-Q42</f>
        <v>-12.449776151490624</v>
      </c>
      <c r="Q50">
        <f t="shared" si="44"/>
        <v>-3.1785649019459754</v>
      </c>
      <c r="T50" t="str">
        <f t="shared" si="37"/>
        <v>45-54</v>
      </c>
      <c r="X50">
        <f>SQRT((($AR42-1)*$AG42^2+(AS42-1)*AH42^2)/($AR42+AS42-2))</f>
        <v>3.8451672142231428</v>
      </c>
      <c r="Y50">
        <f t="shared" ref="Y50:Z50" si="45">SQRT((($AR42-1)*$AG42^2+(AT42-1)*AI42^2)/($AR42+AT42-2))</f>
        <v>3.2119240735278987</v>
      </c>
      <c r="Z50">
        <f t="shared" si="45"/>
        <v>3.956563473703778</v>
      </c>
      <c r="AC50" t="str">
        <f t="shared" si="39"/>
        <v>45-54</v>
      </c>
      <c r="AG50">
        <f>$AR42+AS42-2</f>
        <v>2458</v>
      </c>
      <c r="AH50">
        <f t="shared" ref="AH50:AI50" si="46">$AR42+AT42-2</f>
        <v>1936</v>
      </c>
      <c r="AI50">
        <f t="shared" si="46"/>
        <v>1295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0.289</v>
      </c>
      <c r="K51" t="str">
        <f t="shared" si="35"/>
        <v>55-64</v>
      </c>
      <c r="P51">
        <f>$P42-Q42</f>
        <v>-1.7515749043246842</v>
      </c>
      <c r="Q51">
        <f>$P42-R42</f>
        <v>7.5196363452199648</v>
      </c>
      <c r="T51" t="str">
        <f t="shared" si="37"/>
        <v>55-64</v>
      </c>
      <c r="Y51">
        <f>SQRT((($AS42-1)*$AH42^2+(AT42-1)*AI42^2)/($AS42+AT42-2))</f>
        <v>3.1487014152632189</v>
      </c>
      <c r="Z51">
        <f>SQRT((($AS42-1)*$AH42^2+(AU42-1)*AJ42^2)/($AS42+AU42-2))</f>
        <v>3.8022214439234334</v>
      </c>
      <c r="AC51" t="str">
        <f t="shared" si="39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34"/>
        <v>65-74</v>
      </c>
      <c r="G52" t="str">
        <f t="shared" si="30"/>
        <v>&lt;0.001</v>
      </c>
      <c r="K52" t="str">
        <f t="shared" si="35"/>
        <v>65-74</v>
      </c>
      <c r="Q52">
        <f>Q42-R42</f>
        <v>9.271211249544649</v>
      </c>
      <c r="T52" t="str">
        <f t="shared" si="37"/>
        <v>65-74</v>
      </c>
      <c r="Z52">
        <f>SQRT((($AT42-1)*$AI42^2+(AU42-1)*AJ42^2)/($AT42+AU42-2))</f>
        <v>2.2584132533451569</v>
      </c>
      <c r="AC52" t="str">
        <f t="shared" si="39"/>
        <v>65-74</v>
      </c>
      <c r="AI52">
        <f>$AT42+AU42-2</f>
        <v>943</v>
      </c>
    </row>
    <row r="54" spans="1:47" x14ac:dyDescent="0.35">
      <c r="K54" t="str">
        <f t="shared" ref="K54:AA54" si="47">K5</f>
        <v>Europe</v>
      </c>
      <c r="L54">
        <f t="shared" si="47"/>
        <v>55.980022090990516</v>
      </c>
      <c r="M54">
        <f t="shared" si="47"/>
        <v>61.55227585440921</v>
      </c>
      <c r="N54">
        <f t="shared" si="47"/>
        <v>69.315279538695648</v>
      </c>
      <c r="O54">
        <f t="shared" si="47"/>
        <v>78.254345111027689</v>
      </c>
      <c r="P54">
        <f t="shared" si="47"/>
        <v>93.417696794605547</v>
      </c>
      <c r="Q54">
        <f t="shared" si="47"/>
        <v>111.56982605158103</v>
      </c>
      <c r="R54">
        <f t="shared" si="47"/>
        <v>114.39454205152167</v>
      </c>
      <c r="S54">
        <f t="shared" si="47"/>
        <v>0</v>
      </c>
      <c r="T54" t="str">
        <f t="shared" si="47"/>
        <v>Europe</v>
      </c>
      <c r="U54">
        <f t="shared" si="47"/>
        <v>8.7503447783000166</v>
      </c>
      <c r="V54">
        <f t="shared" si="47"/>
        <v>10.94434455123894</v>
      </c>
      <c r="W54">
        <f t="shared" si="47"/>
        <v>14.175816629559804</v>
      </c>
      <c r="X54">
        <f t="shared" si="47"/>
        <v>11.140564355761201</v>
      </c>
      <c r="Y54">
        <f t="shared" si="47"/>
        <v>11.460984961416516</v>
      </c>
      <c r="Z54">
        <f t="shared" si="47"/>
        <v>3.5648904051606212</v>
      </c>
      <c r="AA54">
        <f t="shared" si="47"/>
        <v>6.0966381861507903</v>
      </c>
      <c r="AC54" t="str">
        <f t="shared" ref="AC54:AK54" si="48">AC5</f>
        <v>Europe</v>
      </c>
      <c r="AD54">
        <f t="shared" si="48"/>
        <v>2.916781592766672</v>
      </c>
      <c r="AE54">
        <f t="shared" si="48"/>
        <v>3.6481148504129801</v>
      </c>
      <c r="AF54">
        <f t="shared" si="48"/>
        <v>4.7252722098532685</v>
      </c>
      <c r="AG54">
        <f t="shared" si="48"/>
        <v>3.7135214519204003</v>
      </c>
      <c r="AH54">
        <f t="shared" si="48"/>
        <v>3.8203283204721719</v>
      </c>
      <c r="AI54">
        <f t="shared" si="48"/>
        <v>1.1882968017202071</v>
      </c>
      <c r="AJ54">
        <f t="shared" si="48"/>
        <v>2.0322127287169303</v>
      </c>
      <c r="AK54">
        <f t="shared" si="48"/>
        <v>9</v>
      </c>
      <c r="AN54" t="str">
        <f t="shared" ref="AN54:AU54" si="49">AN5</f>
        <v>Europe</v>
      </c>
      <c r="AO54">
        <f t="shared" si="49"/>
        <v>1769</v>
      </c>
      <c r="AP54">
        <f t="shared" si="49"/>
        <v>1073</v>
      </c>
      <c r="AQ54">
        <f t="shared" si="49"/>
        <v>1527</v>
      </c>
      <c r="AR54">
        <f t="shared" si="49"/>
        <v>2951</v>
      </c>
      <c r="AS54">
        <f t="shared" si="49"/>
        <v>5154</v>
      </c>
      <c r="AT54">
        <f t="shared" si="49"/>
        <v>4507</v>
      </c>
      <c r="AU54">
        <f t="shared" si="49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0.498</v>
      </c>
      <c r="C59" t="str">
        <f t="shared" ref="C59:G64" si="55">IF(_xlfn.T.DIST.2T(ABS(M59/V59),AE59)*6&lt;0.001,"&lt;0.001",IF(_xlfn.T.DIST.2T(ABS(M59/V59),AE59)*6&gt;0.999, "&gt;0.999",FIXED(_xlfn.T.DIST.2T(ABS(M59/V59),AE59)*6,3)))</f>
        <v>0.003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-5.5722537634186935</v>
      </c>
      <c r="M59">
        <f t="shared" ref="M59:Q59" si="56">$L54-N54</f>
        <v>-13.335257447705132</v>
      </c>
      <c r="N59">
        <f t="shared" si="56"/>
        <v>-22.274323020037173</v>
      </c>
      <c r="O59">
        <f t="shared" si="56"/>
        <v>-37.437674703615031</v>
      </c>
      <c r="P59">
        <f t="shared" si="56"/>
        <v>-55.589803960590515</v>
      </c>
      <c r="Q59">
        <f t="shared" si="56"/>
        <v>-58.414519960531152</v>
      </c>
      <c r="T59" t="str">
        <f>K59</f>
        <v>18-24</v>
      </c>
      <c r="U59">
        <f>SQRT((($AO54-1)*$AD54^2+(AP54-1)*AE54^2)/($AO54+AP54-2))</f>
        <v>3.2124556474913404</v>
      </c>
      <c r="V59">
        <f t="shared" ref="V59:Z59" si="57">SQRT((($AO54-1)*$AD54^2+(AQ54-1)*AF54^2)/($AO54+AQ54-2))</f>
        <v>3.8613764919877567</v>
      </c>
      <c r="W59">
        <f t="shared" si="57"/>
        <v>3.4366635200294198</v>
      </c>
      <c r="X59">
        <f t="shared" si="57"/>
        <v>3.6110777410605701</v>
      </c>
      <c r="Y59">
        <f t="shared" si="57"/>
        <v>1.8470421593336326</v>
      </c>
      <c r="Z59">
        <f t="shared" si="57"/>
        <v>2.5240278566451799</v>
      </c>
      <c r="AC59" t="str">
        <f>T59</f>
        <v>18-24</v>
      </c>
      <c r="AD59">
        <f>$AO54+AP54-2</f>
        <v>2840</v>
      </c>
      <c r="AE59">
        <f t="shared" ref="AE59:AI59" si="58">$AO54+AQ54-2</f>
        <v>3294</v>
      </c>
      <c r="AF59">
        <f t="shared" si="58"/>
        <v>4718</v>
      </c>
      <c r="AG59">
        <f t="shared" si="58"/>
        <v>6921</v>
      </c>
      <c r="AH59">
        <f t="shared" si="58"/>
        <v>6274</v>
      </c>
      <c r="AI59">
        <f t="shared" si="58"/>
        <v>3454</v>
      </c>
    </row>
    <row r="60" spans="1:47" x14ac:dyDescent="0.35">
      <c r="A60" t="str">
        <f t="shared" ref="A60:A64" si="59">A48</f>
        <v>25-34</v>
      </c>
      <c r="C60" t="str">
        <f t="shared" si="55"/>
        <v>0.432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-7.7630036842864385</v>
      </c>
      <c r="N60">
        <f t="shared" ref="N60:Q60" si="61">$M54-O54</f>
        <v>-16.702069256618479</v>
      </c>
      <c r="O60">
        <f t="shared" si="61"/>
        <v>-31.865420940196337</v>
      </c>
      <c r="P60">
        <f t="shared" si="61"/>
        <v>-50.017550197171822</v>
      </c>
      <c r="Q60">
        <f t="shared" si="61"/>
        <v>-52.842266197112458</v>
      </c>
      <c r="T60" t="str">
        <f t="shared" ref="T60:T64" si="62">K60</f>
        <v>25-34</v>
      </c>
      <c r="V60">
        <f>SQRT((($AP54-1)*$AE54^2+(AQ54-1)*AF54^2)/($AP54+AQ54-2))</f>
        <v>4.3135303135014533</v>
      </c>
      <c r="W60">
        <f t="shared" ref="W60:Z60" si="63">SQRT((($AP54-1)*$AE54^2+(AR54-1)*AG54^2)/($AP54+AR54-2))</f>
        <v>3.6962014996616697</v>
      </c>
      <c r="X60">
        <f t="shared" si="63"/>
        <v>3.7912292516678785</v>
      </c>
      <c r="Y60">
        <f t="shared" si="63"/>
        <v>1.9231220079066318</v>
      </c>
      <c r="Z60">
        <f t="shared" si="63"/>
        <v>2.7744537722992639</v>
      </c>
      <c r="AC60" t="str">
        <f t="shared" ref="AC60:AC64" si="64">T60</f>
        <v>25-34</v>
      </c>
      <c r="AE60">
        <f>$AP54+AQ54-2</f>
        <v>2598</v>
      </c>
      <c r="AF60">
        <f t="shared" ref="AF60:AI60" si="65">$AP54+AR54-2</f>
        <v>4022</v>
      </c>
      <c r="AG60">
        <f t="shared" si="65"/>
        <v>6225</v>
      </c>
      <c r="AH60">
        <f t="shared" si="65"/>
        <v>5578</v>
      </c>
      <c r="AI60">
        <f t="shared" si="65"/>
        <v>2758</v>
      </c>
    </row>
    <row r="61" spans="1:47" x14ac:dyDescent="0.35">
      <c r="A61" t="str">
        <f t="shared" si="59"/>
        <v>35-44</v>
      </c>
      <c r="D61" t="str">
        <f t="shared" si="55"/>
        <v>0.173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-8.9390655723320407</v>
      </c>
      <c r="O61">
        <f t="shared" ref="O61:Q61" si="66">$N54-P54</f>
        <v>-24.102417255909899</v>
      </c>
      <c r="P61">
        <f t="shared" si="66"/>
        <v>-42.254546512885383</v>
      </c>
      <c r="Q61">
        <f t="shared" si="66"/>
        <v>-45.07926251282602</v>
      </c>
      <c r="T61" t="str">
        <f t="shared" si="62"/>
        <v>35-44</v>
      </c>
      <c r="W61">
        <f>SQRT((($AQ54-1)*$AF54^2+(AR54-1)*AG54^2)/($AQ54+AR54-2))</f>
        <v>4.0866957020419417</v>
      </c>
      <c r="X61">
        <f t="shared" ref="X61:Z61" si="67">SQRT((($AQ54-1)*$AF54^2+(AS54-1)*AH54^2)/($AQ54+AS54-2))</f>
        <v>4.0449709014883117</v>
      </c>
      <c r="Y61">
        <f t="shared" si="67"/>
        <v>2.5891121823024066</v>
      </c>
      <c r="Z61">
        <f t="shared" si="67"/>
        <v>3.5743230144240012</v>
      </c>
      <c r="AC61" t="str">
        <f t="shared" si="64"/>
        <v>35-44</v>
      </c>
      <c r="AF61">
        <f>$AQ54+AR54-2</f>
        <v>4476</v>
      </c>
      <c r="AG61">
        <f t="shared" ref="AG61:AI61" si="68">$AQ54+AS54-2</f>
        <v>6679</v>
      </c>
      <c r="AH61">
        <f t="shared" si="68"/>
        <v>6032</v>
      </c>
      <c r="AI61">
        <f t="shared" si="68"/>
        <v>3212</v>
      </c>
    </row>
    <row r="62" spans="1:47" x14ac:dyDescent="0.35">
      <c r="A62" t="str">
        <f t="shared" si="59"/>
        <v>45-54</v>
      </c>
      <c r="E62" t="str">
        <f t="shared" si="55"/>
        <v>&lt;0.001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-15.163351683577858</v>
      </c>
      <c r="P62">
        <f t="shared" ref="P62:Q62" si="69">$O54-Q54</f>
        <v>-33.315480940553343</v>
      </c>
      <c r="Q62">
        <f t="shared" si="69"/>
        <v>-36.140196940493979</v>
      </c>
      <c r="T62" t="str">
        <f t="shared" si="62"/>
        <v>45-54</v>
      </c>
      <c r="X62">
        <f>SQRT((($AR54-1)*$AG54^2+(AS54-1)*AH54^2)/($AR54+AS54-2))</f>
        <v>3.781793129840513</v>
      </c>
      <c r="Y62">
        <f t="shared" ref="Y62:Z62" si="70">SQRT((($AR54-1)*$AG54^2+(AT54-1)*AI54^2)/($AR54+AT54-2))</f>
        <v>2.5118791467843762</v>
      </c>
      <c r="Z62">
        <f t="shared" si="70"/>
        <v>3.2057771399060173</v>
      </c>
      <c r="AC62" t="str">
        <f t="shared" si="64"/>
        <v>45-54</v>
      </c>
      <c r="AG62">
        <f>$AR54+AS54-2</f>
        <v>8103</v>
      </c>
      <c r="AH62">
        <f t="shared" ref="AH62:AI62" si="71">$AR54+AT54-2</f>
        <v>7456</v>
      </c>
      <c r="AI62">
        <f t="shared" si="71"/>
        <v>4636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-18.152129256975485</v>
      </c>
      <c r="Q63">
        <f>$P54-R54</f>
        <v>-20.976845256916121</v>
      </c>
      <c r="T63" t="str">
        <f t="shared" si="62"/>
        <v>55-64</v>
      </c>
      <c r="Y63">
        <f>SQRT((($AS54-1)*$AH54^2+(AT54-1)*AI54^2)/($AS54+AT54-2))</f>
        <v>2.9060282614136157</v>
      </c>
      <c r="Z63">
        <f>SQRT((($AS54-1)*$AH54^2+(AU54-1)*AJ54^2)/($AS54+AU54-2))</f>
        <v>3.466265380591079</v>
      </c>
      <c r="AC63" t="str">
        <f t="shared" si="64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59"/>
        <v>65-74</v>
      </c>
      <c r="G64" t="str">
        <f t="shared" si="55"/>
        <v>0.325</v>
      </c>
      <c r="K64" t="str">
        <f t="shared" si="60"/>
        <v>65-74</v>
      </c>
      <c r="Q64">
        <f>Q54-R54</f>
        <v>-2.8247159999406364</v>
      </c>
      <c r="T64" t="str">
        <f t="shared" si="62"/>
        <v>65-74</v>
      </c>
      <c r="Z64">
        <f>SQRT((($AT54-1)*$AI54^2+(AU54-1)*AJ54^2)/($AT54+AU54-2))</f>
        <v>1.466997310839331</v>
      </c>
      <c r="AC64" t="str">
        <f t="shared" si="64"/>
        <v>65-74</v>
      </c>
      <c r="AI64">
        <f>$AT54+AU54-2</f>
        <v>6192</v>
      </c>
    </row>
    <row r="66" spans="1:47" x14ac:dyDescent="0.35">
      <c r="K66" t="str">
        <f t="shared" ref="K66:AA66" si="72">K6</f>
        <v>Latin America and the Caribbean</v>
      </c>
      <c r="L66">
        <f t="shared" si="72"/>
        <v>48.824609674508586</v>
      </c>
      <c r="M66">
        <f t="shared" si="72"/>
        <v>66.577011933207658</v>
      </c>
      <c r="N66">
        <f t="shared" si="72"/>
        <v>87.455377475188797</v>
      </c>
      <c r="O66">
        <f t="shared" si="72"/>
        <v>104.07209710510567</v>
      </c>
      <c r="P66">
        <f t="shared" si="72"/>
        <v>118.21937410599523</v>
      </c>
      <c r="Q66">
        <f t="shared" si="72"/>
        <v>123.14958539710631</v>
      </c>
      <c r="R66">
        <f t="shared" si="72"/>
        <v>118.82565611418369</v>
      </c>
      <c r="S66">
        <f t="shared" si="72"/>
        <v>0</v>
      </c>
      <c r="T66" t="str">
        <f t="shared" si="72"/>
        <v>Latin America and the Caribbean</v>
      </c>
      <c r="U66">
        <f t="shared" si="72"/>
        <v>6.7765894761540348</v>
      </c>
      <c r="V66">
        <f t="shared" si="72"/>
        <v>8.3638942874745918</v>
      </c>
      <c r="W66">
        <f t="shared" si="72"/>
        <v>9.1513495435972612</v>
      </c>
      <c r="X66">
        <f t="shared" si="72"/>
        <v>11.635794257232888</v>
      </c>
      <c r="Y66">
        <f t="shared" si="72"/>
        <v>8.2743105800918268</v>
      </c>
      <c r="Z66">
        <f t="shared" si="72"/>
        <v>5.9812931737784538</v>
      </c>
      <c r="AA66">
        <f t="shared" si="72"/>
        <v>5.6580612802492727</v>
      </c>
      <c r="AC66" t="str">
        <f t="shared" ref="AC66:AK66" si="73">AC6</f>
        <v>Latin America and the Caribbean</v>
      </c>
      <c r="AD66">
        <f t="shared" si="73"/>
        <v>1.4787730584817624</v>
      </c>
      <c r="AE66">
        <f t="shared" si="73"/>
        <v>1.8251513655695744</v>
      </c>
      <c r="AF66">
        <f t="shared" si="73"/>
        <v>1.9969881902159061</v>
      </c>
      <c r="AG66">
        <f t="shared" si="73"/>
        <v>2.5391384740334368</v>
      </c>
      <c r="AH66">
        <f t="shared" si="73"/>
        <v>1.8056025979449888</v>
      </c>
      <c r="AI66">
        <f t="shared" si="73"/>
        <v>1.3052251772648771</v>
      </c>
      <c r="AJ66">
        <f t="shared" si="73"/>
        <v>1.2346901954019545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8446</v>
      </c>
      <c r="AP66">
        <f t="shared" si="74"/>
        <v>6719</v>
      </c>
      <c r="AQ66">
        <f t="shared" si="74"/>
        <v>8741</v>
      </c>
      <c r="AR66">
        <f t="shared" si="74"/>
        <v>10853</v>
      </c>
      <c r="AS66">
        <f t="shared" si="74"/>
        <v>13828</v>
      </c>
      <c r="AT66">
        <f t="shared" si="74"/>
        <v>8056</v>
      </c>
      <c r="AU66">
        <f t="shared" si="74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-17.752402258699071</v>
      </c>
      <c r="M71">
        <f t="shared" ref="M71:Q71" si="81">$L66-N66</f>
        <v>-38.630767800680211</v>
      </c>
      <c r="N71">
        <f t="shared" si="81"/>
        <v>-55.247487430597083</v>
      </c>
      <c r="O71">
        <f t="shared" si="81"/>
        <v>-69.394764431486635</v>
      </c>
      <c r="P71">
        <f t="shared" si="81"/>
        <v>-74.324975722597713</v>
      </c>
      <c r="Q71">
        <f t="shared" si="81"/>
        <v>-70.001046439675093</v>
      </c>
      <c r="T71" t="str">
        <f>K71</f>
        <v>18-24</v>
      </c>
      <c r="U71">
        <f>SQRT((($AO66-1)*$AD66^2+(AP66-1)*AE66^2)/($AO66+AP66-2))</f>
        <v>1.64128062526975</v>
      </c>
      <c r="V71">
        <f t="shared" ref="V71:Z71" si="82">SQRT((($AO66-1)*$AD66^2+(AQ66-1)*AF66^2)/($AO66+AQ66-2))</f>
        <v>1.7614839047666566</v>
      </c>
      <c r="W71">
        <f t="shared" si="82"/>
        <v>2.1407264232749648</v>
      </c>
      <c r="X71">
        <f t="shared" si="82"/>
        <v>1.6891364227370151</v>
      </c>
      <c r="Y71">
        <f t="shared" si="82"/>
        <v>1.3967466835986888</v>
      </c>
      <c r="Z71">
        <f t="shared" si="82"/>
        <v>1.4394658346576075</v>
      </c>
      <c r="AC71" t="str">
        <f>T71</f>
        <v>18-24</v>
      </c>
      <c r="AD71">
        <f>$AO66+AP66-2</f>
        <v>15163</v>
      </c>
      <c r="AE71">
        <f t="shared" ref="AE71:AI71" si="83">$AO66+AQ66-2</f>
        <v>17185</v>
      </c>
      <c r="AF71">
        <f t="shared" si="83"/>
        <v>19297</v>
      </c>
      <c r="AG71">
        <f t="shared" si="83"/>
        <v>22272</v>
      </c>
      <c r="AH71">
        <f t="shared" si="83"/>
        <v>16500</v>
      </c>
      <c r="AI71">
        <f t="shared" si="83"/>
        <v>10214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-20.87836554198114</v>
      </c>
      <c r="N72">
        <f t="shared" ref="N72:Q72" si="86">$M66-O66</f>
        <v>-37.495085171898012</v>
      </c>
      <c r="O72">
        <f t="shared" si="86"/>
        <v>-51.642362172787571</v>
      </c>
      <c r="P72">
        <f t="shared" si="86"/>
        <v>-56.572573463898649</v>
      </c>
      <c r="Q72">
        <f t="shared" si="86"/>
        <v>-52.248644180976029</v>
      </c>
      <c r="T72" t="str">
        <f t="shared" ref="T72:T76" si="87">K72</f>
        <v>25-34</v>
      </c>
      <c r="V72">
        <f>SQRT((($AP66-1)*$AE66^2+(AQ66-1)*AF66^2)/($AP66+AQ66-2))</f>
        <v>1.9241947284083203</v>
      </c>
      <c r="W72">
        <f t="shared" ref="W72:Z72" si="88">SQRT((($AP66-1)*$AE66^2+(AR66-1)*AG66^2)/($AP66+AR66-2))</f>
        <v>2.2925497036754567</v>
      </c>
      <c r="X72">
        <f t="shared" si="88"/>
        <v>1.8120180466197211</v>
      </c>
      <c r="Y72">
        <f t="shared" si="88"/>
        <v>1.563248359798</v>
      </c>
      <c r="Z72">
        <f t="shared" si="88"/>
        <v>1.7188925884870381</v>
      </c>
      <c r="AC72" t="str">
        <f t="shared" ref="AC72:AC76" si="89">T72</f>
        <v>25-34</v>
      </c>
      <c r="AE72">
        <f>$AP66+AQ66-2</f>
        <v>15458</v>
      </c>
      <c r="AF72">
        <f t="shared" ref="AF72:AI72" si="90">$AP66+AR66-2</f>
        <v>17570</v>
      </c>
      <c r="AG72">
        <f t="shared" si="90"/>
        <v>20545</v>
      </c>
      <c r="AH72">
        <f t="shared" si="90"/>
        <v>14773</v>
      </c>
      <c r="AI72">
        <f t="shared" si="90"/>
        <v>8487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-16.616719629916872</v>
      </c>
      <c r="O73">
        <f t="shared" ref="O73:Q73" si="91">$N66-P66</f>
        <v>-30.763996630806432</v>
      </c>
      <c r="P73">
        <f t="shared" si="91"/>
        <v>-35.69420792191751</v>
      </c>
      <c r="Q73">
        <f t="shared" si="91"/>
        <v>-31.37027863899489</v>
      </c>
      <c r="T73" t="str">
        <f t="shared" si="87"/>
        <v>35-44</v>
      </c>
      <c r="W73">
        <f>SQRT((($AQ66-1)*$AF66^2+(AR66-1)*AG66^2)/($AQ66+AR66-2))</f>
        <v>2.3130382935871556</v>
      </c>
      <c r="X73">
        <f t="shared" ref="X73:Z73" si="92">SQRT((($AQ66-1)*$AF66^2+(AS66-1)*AH66^2)/($AQ66+AS66-2))</f>
        <v>1.8820351195356895</v>
      </c>
      <c r="Y73">
        <f t="shared" si="92"/>
        <v>1.7006974948537625</v>
      </c>
      <c r="Z73">
        <f t="shared" si="92"/>
        <v>1.8903110465408264</v>
      </c>
      <c r="AC73" t="str">
        <f t="shared" si="89"/>
        <v>35-44</v>
      </c>
      <c r="AF73">
        <f>$AQ66+AR66-2</f>
        <v>19592</v>
      </c>
      <c r="AG73">
        <f t="shared" ref="AG73:AI73" si="93">$AQ66+AS66-2</f>
        <v>22567</v>
      </c>
      <c r="AH73">
        <f t="shared" si="93"/>
        <v>16795</v>
      </c>
      <c r="AI73">
        <f t="shared" si="93"/>
        <v>10509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-14.147277000889559</v>
      </c>
      <c r="P74">
        <f t="shared" ref="P74:Q74" si="94">$O66-Q66</f>
        <v>-19.077488292000638</v>
      </c>
      <c r="Q74">
        <f t="shared" si="94"/>
        <v>-14.753559009078018</v>
      </c>
      <c r="T74" t="str">
        <f t="shared" si="87"/>
        <v>45-54</v>
      </c>
      <c r="X74">
        <f>SQRT((($AR66-1)*$AG66^2+(AS66-1)*AH66^2)/($AR66+AS66-2))</f>
        <v>2.1590780622497761</v>
      </c>
      <c r="Y74">
        <f t="shared" ref="Y74:Z74" si="95">SQRT((($AR66-1)*$AG66^2+(AT66-1)*AI66^2)/($AR66+AT66-2))</f>
        <v>2.1038751558250959</v>
      </c>
      <c r="Z74">
        <f t="shared" si="95"/>
        <v>2.3994236168172471</v>
      </c>
      <c r="AC74" t="str">
        <f t="shared" si="89"/>
        <v>45-54</v>
      </c>
      <c r="AG74">
        <f>$AR66+AS66-2</f>
        <v>24679</v>
      </c>
      <c r="AH74">
        <f t="shared" ref="AH74:AI74" si="96">$AR66+AT66-2</f>
        <v>18907</v>
      </c>
      <c r="AI74">
        <f t="shared" si="96"/>
        <v>12621</v>
      </c>
    </row>
    <row r="75" spans="1:47" x14ac:dyDescent="0.35">
      <c r="A75" t="str">
        <f t="shared" si="84"/>
        <v>55-64</v>
      </c>
      <c r="F75" t="str">
        <f t="shared" si="80"/>
        <v>0.016</v>
      </c>
      <c r="G75" t="str">
        <f t="shared" si="80"/>
        <v>&gt;0.999</v>
      </c>
      <c r="K75" t="str">
        <f t="shared" si="85"/>
        <v>55-64</v>
      </c>
      <c r="P75">
        <f>$P66-Q66</f>
        <v>-4.9302112911110783</v>
      </c>
      <c r="Q75">
        <f>$P66-R66</f>
        <v>-0.60628200818845812</v>
      </c>
      <c r="T75" t="str">
        <f t="shared" si="87"/>
        <v>55-64</v>
      </c>
      <c r="Y75">
        <f>SQRT((($AS66-1)*$AH66^2+(AT66-1)*AI66^2)/($AS66+AT66-2))</f>
        <v>1.6392693290358284</v>
      </c>
      <c r="Z75">
        <f>SQRT((($AS66-1)*$AH66^2+(AU66-1)*AJ66^2)/($AS66+AU66-2))</f>
        <v>1.7502347547238173</v>
      </c>
      <c r="AC75" t="str">
        <f t="shared" si="89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84"/>
        <v>65-74</v>
      </c>
      <c r="G76" t="str">
        <f t="shared" si="80"/>
        <v>0.005</v>
      </c>
      <c r="K76" t="str">
        <f t="shared" si="85"/>
        <v>65-74</v>
      </c>
      <c r="Q76">
        <f>Q66-R66</f>
        <v>4.3239292829226201</v>
      </c>
      <c r="T76" t="str">
        <f t="shared" si="87"/>
        <v>65-74</v>
      </c>
      <c r="Z76">
        <f>SQRT((($AT66-1)*$AI66^2+(AU66-1)*AJ66^2)/($AT66+AU66-2))</f>
        <v>1.2928081232203701</v>
      </c>
      <c r="AC76" t="str">
        <f t="shared" si="89"/>
        <v>65-74</v>
      </c>
      <c r="AI76">
        <f>$AT66+AU66-2</f>
        <v>9824</v>
      </c>
    </row>
    <row r="78" spans="1:47" x14ac:dyDescent="0.35">
      <c r="K78" t="str">
        <f t="shared" ref="K78:AA78" si="97">K7</f>
        <v>Northern Africa and Western Asia</v>
      </c>
      <c r="L78">
        <f t="shared" si="97"/>
        <v>53.06402576088179</v>
      </c>
      <c r="M78">
        <f t="shared" si="97"/>
        <v>67.986081183562263</v>
      </c>
      <c r="N78">
        <f t="shared" si="97"/>
        <v>82.788737061331773</v>
      </c>
      <c r="O78">
        <f t="shared" si="97"/>
        <v>95.774580246879438</v>
      </c>
      <c r="P78">
        <f t="shared" si="97"/>
        <v>103.81246249565643</v>
      </c>
      <c r="Q78">
        <f t="shared" si="97"/>
        <v>106.07553388892246</v>
      </c>
      <c r="R78">
        <f t="shared" si="97"/>
        <v>102.73842756776278</v>
      </c>
      <c r="S78">
        <f t="shared" si="97"/>
        <v>0</v>
      </c>
      <c r="T78" t="str">
        <f t="shared" si="97"/>
        <v>Northern Africa and Western Asia</v>
      </c>
      <c r="U78">
        <f t="shared" si="97"/>
        <v>5.0140198135819833</v>
      </c>
      <c r="V78">
        <f t="shared" si="97"/>
        <v>6.0293931797228053</v>
      </c>
      <c r="W78">
        <f t="shared" si="97"/>
        <v>4.4232527169004836</v>
      </c>
      <c r="X78">
        <f t="shared" si="97"/>
        <v>6.4767299022379445</v>
      </c>
      <c r="Y78">
        <f t="shared" si="97"/>
        <v>6.154218437233931</v>
      </c>
      <c r="Z78">
        <f t="shared" si="97"/>
        <v>10.605390896500394</v>
      </c>
      <c r="AA78">
        <f t="shared" si="97"/>
        <v>12.768654119183287</v>
      </c>
      <c r="AC78" t="str">
        <f t="shared" ref="AC78:AK78" si="98">AC7</f>
        <v>Northern Africa and Western Asia</v>
      </c>
      <c r="AD78">
        <f t="shared" si="98"/>
        <v>1.5117838557326515</v>
      </c>
      <c r="AE78">
        <f t="shared" si="98"/>
        <v>1.8179304446062206</v>
      </c>
      <c r="AF78">
        <f t="shared" si="98"/>
        <v>1.333660874079911</v>
      </c>
      <c r="AG78">
        <f t="shared" si="98"/>
        <v>1.9528075412907702</v>
      </c>
      <c r="AH78">
        <f t="shared" si="98"/>
        <v>1.8555666758356657</v>
      </c>
      <c r="AI78">
        <f t="shared" si="98"/>
        <v>3.1976456689766075</v>
      </c>
      <c r="AJ78">
        <f t="shared" si="98"/>
        <v>3.849894071923353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5627</v>
      </c>
      <c r="AP78">
        <f t="shared" si="99"/>
        <v>8027</v>
      </c>
      <c r="AQ78">
        <f t="shared" si="99"/>
        <v>12209</v>
      </c>
      <c r="AR78">
        <f t="shared" si="99"/>
        <v>10629</v>
      </c>
      <c r="AS78">
        <f t="shared" si="99"/>
        <v>7949</v>
      </c>
      <c r="AT78">
        <f t="shared" si="99"/>
        <v>3540</v>
      </c>
      <c r="AU78">
        <f t="shared" si="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-14.922055422680472</v>
      </c>
      <c r="M83">
        <f t="shared" ref="M83:Q83" si="106">$L78-N78</f>
        <v>-29.724711300449982</v>
      </c>
      <c r="N83">
        <f t="shared" si="106"/>
        <v>-42.710554485997648</v>
      </c>
      <c r="O83">
        <f t="shared" si="106"/>
        <v>-50.748436734774643</v>
      </c>
      <c r="P83">
        <f t="shared" si="106"/>
        <v>-53.011508128040674</v>
      </c>
      <c r="Q83">
        <f t="shared" si="106"/>
        <v>-49.674401806880994</v>
      </c>
      <c r="T83" t="str">
        <f>K83</f>
        <v>18-24</v>
      </c>
      <c r="U83">
        <f>SQRT((($AO78-1)*$AD78^2+(AP78-1)*AE78^2)/($AO78+AP78-2))</f>
        <v>1.6984650478727248</v>
      </c>
      <c r="V83">
        <f t="shared" ref="V83:Z83" si="107">SQRT((($AO78-1)*$AD78^2+(AQ78-1)*AF78^2)/($AO78+AQ78-2))</f>
        <v>1.3923150662421335</v>
      </c>
      <c r="W83">
        <f t="shared" si="107"/>
        <v>1.8123415355711368</v>
      </c>
      <c r="X83">
        <f t="shared" si="107"/>
        <v>1.7214305441276896</v>
      </c>
      <c r="Y83">
        <f t="shared" si="107"/>
        <v>2.3132773174814005</v>
      </c>
      <c r="Z83">
        <f t="shared" si="107"/>
        <v>1.8358575475395871</v>
      </c>
      <c r="AC83" t="str">
        <f>T83</f>
        <v>18-24</v>
      </c>
      <c r="AD83">
        <f>$AO78+AP78-2</f>
        <v>13652</v>
      </c>
      <c r="AE83">
        <f t="shared" ref="AE83:AI83" si="108">$AO78+AQ78-2</f>
        <v>17834</v>
      </c>
      <c r="AF83">
        <f t="shared" si="108"/>
        <v>16254</v>
      </c>
      <c r="AG83">
        <f t="shared" si="108"/>
        <v>13574</v>
      </c>
      <c r="AH83">
        <f t="shared" si="108"/>
        <v>9165</v>
      </c>
      <c r="AI83">
        <f t="shared" si="108"/>
        <v>6159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-14.80265587776951</v>
      </c>
      <c r="N84">
        <f t="shared" ref="N84:Q84" si="111">$M78-O78</f>
        <v>-27.788499063317175</v>
      </c>
      <c r="O84">
        <f t="shared" si="111"/>
        <v>-35.826381312094171</v>
      </c>
      <c r="P84">
        <f t="shared" si="111"/>
        <v>-38.089452705360202</v>
      </c>
      <c r="Q84">
        <f t="shared" si="111"/>
        <v>-34.752346384200521</v>
      </c>
      <c r="T84" t="str">
        <f t="shared" ref="T84:T88" si="112">K84</f>
        <v>25-34</v>
      </c>
      <c r="V84">
        <f>SQRT((($AP78-1)*$AE78^2+(AQ78-1)*AF78^2)/($AP78+AQ78-2))</f>
        <v>1.5440337664228472</v>
      </c>
      <c r="W84">
        <f t="shared" ref="W84:Z84" si="113">SQRT((($AP78-1)*$AE78^2+(AR78-1)*AG78^2)/($AP78+AR78-2))</f>
        <v>1.8959522430643647</v>
      </c>
      <c r="X84">
        <f t="shared" si="113"/>
        <v>1.8367530715915605</v>
      </c>
      <c r="Y84">
        <f t="shared" si="113"/>
        <v>2.3286213385928844</v>
      </c>
      <c r="Z84">
        <f t="shared" si="113"/>
        <v>2.0055086313700561</v>
      </c>
      <c r="AC84" t="str">
        <f t="shared" ref="AC84:AC88" si="114">T84</f>
        <v>25-34</v>
      </c>
      <c r="AE84">
        <f>$AP78+AQ78-2</f>
        <v>20234</v>
      </c>
      <c r="AF84">
        <f t="shared" ref="AF84:AI84" si="115">$AP78+AR78-2</f>
        <v>18654</v>
      </c>
      <c r="AG84">
        <f t="shared" si="115"/>
        <v>15974</v>
      </c>
      <c r="AH84">
        <f t="shared" si="115"/>
        <v>11565</v>
      </c>
      <c r="AI84">
        <f t="shared" si="115"/>
        <v>8559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-12.985843185547665</v>
      </c>
      <c r="O85">
        <f t="shared" ref="O85:Q85" si="116">$N78-P78</f>
        <v>-21.02372543432466</v>
      </c>
      <c r="P85">
        <f t="shared" si="116"/>
        <v>-23.286796827590692</v>
      </c>
      <c r="Q85">
        <f t="shared" si="116"/>
        <v>-19.949690506431011</v>
      </c>
      <c r="T85" t="str">
        <f t="shared" si="112"/>
        <v>35-44</v>
      </c>
      <c r="W85">
        <f>SQRT((($AQ78-1)*$AF78^2+(AR78-1)*AG78^2)/($AQ78+AR78-2))</f>
        <v>1.6509576661334817</v>
      </c>
      <c r="X85">
        <f t="shared" ref="X85:Z85" si="117">SQRT((($AQ78-1)*$AF78^2+(AS78-1)*AH78^2)/($AQ78+AS78-2))</f>
        <v>1.5604469726162076</v>
      </c>
      <c r="Y85">
        <f t="shared" si="117"/>
        <v>1.9175192472471596</v>
      </c>
      <c r="Z85">
        <f t="shared" si="117"/>
        <v>1.5245610553091815</v>
      </c>
      <c r="AC85" t="str">
        <f t="shared" si="114"/>
        <v>35-44</v>
      </c>
      <c r="AF85">
        <f>$AQ78+AR78-2</f>
        <v>22836</v>
      </c>
      <c r="AG85">
        <f t="shared" ref="AG85:AI85" si="118">$AQ78+AS78-2</f>
        <v>20156</v>
      </c>
      <c r="AH85">
        <f t="shared" si="118"/>
        <v>15747</v>
      </c>
      <c r="AI85">
        <f t="shared" si="118"/>
        <v>12741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0.005</v>
      </c>
      <c r="K86" t="str">
        <f t="shared" si="110"/>
        <v>45-54</v>
      </c>
      <c r="O86">
        <f>$O78-P78</f>
        <v>-8.0378822487769952</v>
      </c>
      <c r="P86">
        <f t="shared" ref="P86:Q86" si="119">$O78-Q78</f>
        <v>-10.300953642043027</v>
      </c>
      <c r="Q86">
        <f t="shared" si="119"/>
        <v>-6.963847320883346</v>
      </c>
      <c r="T86" t="str">
        <f t="shared" si="112"/>
        <v>45-54</v>
      </c>
      <c r="X86">
        <f>SQRT((($AR78-1)*$AG78^2+(AS78-1)*AH78^2)/($AR78+AS78-2))</f>
        <v>1.9118071608940608</v>
      </c>
      <c r="Y86">
        <f t="shared" ref="Y86:Z86" si="120">SQRT((($AR78-1)*$AG78^2+(AT78-1)*AI78^2)/($AR78+AT78-2))</f>
        <v>2.3270330624727986</v>
      </c>
      <c r="Z86">
        <f t="shared" si="120"/>
        <v>2.083065417578553</v>
      </c>
      <c r="AC86" t="str">
        <f t="shared" si="114"/>
        <v>45-54</v>
      </c>
      <c r="AG86">
        <f>$AR78+AS78-2</f>
        <v>18576</v>
      </c>
      <c r="AH86">
        <f t="shared" ref="AH86:AI86" si="121">$AR78+AT78-2</f>
        <v>14167</v>
      </c>
      <c r="AI86">
        <f t="shared" si="121"/>
        <v>11161</v>
      </c>
    </row>
    <row r="87" spans="1:47" x14ac:dyDescent="0.35">
      <c r="A87" t="str">
        <f t="shared" si="109"/>
        <v>55-64</v>
      </c>
      <c r="F87" t="str">
        <f t="shared" si="105"/>
        <v>&gt;0.999</v>
      </c>
      <c r="G87" t="str">
        <f t="shared" si="105"/>
        <v>&gt;0.999</v>
      </c>
      <c r="K87" t="str">
        <f t="shared" si="110"/>
        <v>55-64</v>
      </c>
      <c r="P87">
        <f>$P78-Q78</f>
        <v>-2.2630713932660314</v>
      </c>
      <c r="Q87">
        <f>$P78-R78</f>
        <v>1.0740349278936492</v>
      </c>
      <c r="T87" t="str">
        <f t="shared" si="112"/>
        <v>55-64</v>
      </c>
      <c r="Y87">
        <f>SQRT((($AS78-1)*$AH78^2+(AT78-1)*AI78^2)/($AS78+AT78-2))</f>
        <v>2.3521305154885748</v>
      </c>
      <c r="Z87">
        <f>SQRT((($AS78-1)*$AH78^2+(AU78-1)*AJ78^2)/($AS78+AU78-2))</f>
        <v>2.0391735055181743</v>
      </c>
      <c r="AC87" t="str">
        <f t="shared" si="114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3.3371063211596805</v>
      </c>
      <c r="T88" t="str">
        <f t="shared" si="112"/>
        <v>65-74</v>
      </c>
      <c r="Z88">
        <f>SQRT((($AT78-1)*$AI78^2+(AU78-1)*AJ78^2)/($AT78+AU78-2))</f>
        <v>3.2903835567606587</v>
      </c>
      <c r="AC88" t="str">
        <f t="shared" si="114"/>
        <v>65-74</v>
      </c>
      <c r="AI88">
        <f>$AT78+AU78-2</f>
        <v>4072</v>
      </c>
    </row>
    <row r="90" spans="1:47" x14ac:dyDescent="0.35">
      <c r="K90" t="str">
        <f t="shared" ref="K90:AA90" si="122">K8</f>
        <v>Northern America</v>
      </c>
      <c r="L90">
        <f t="shared" si="122"/>
        <v>61.347836664245563</v>
      </c>
      <c r="M90">
        <f t="shared" si="122"/>
        <v>69.089316785030746</v>
      </c>
      <c r="N90">
        <f t="shared" si="122"/>
        <v>76.402479169421625</v>
      </c>
      <c r="O90">
        <f t="shared" si="122"/>
        <v>85.501926687039997</v>
      </c>
      <c r="P90">
        <f t="shared" si="122"/>
        <v>96.78144185636765</v>
      </c>
      <c r="Q90">
        <f t="shared" si="122"/>
        <v>115.74540707003574</v>
      </c>
      <c r="R90">
        <f t="shared" si="122"/>
        <v>129.81671066152569</v>
      </c>
      <c r="S90">
        <f t="shared" si="122"/>
        <v>0</v>
      </c>
      <c r="T90" t="str">
        <f t="shared" si="122"/>
        <v>Northern America</v>
      </c>
      <c r="U90">
        <f t="shared" si="122"/>
        <v>3.7511068076130858</v>
      </c>
      <c r="V90">
        <f t="shared" si="122"/>
        <v>4.6558002640804519</v>
      </c>
      <c r="W90">
        <f t="shared" si="122"/>
        <v>3.2598914246170612</v>
      </c>
      <c r="X90">
        <f t="shared" si="122"/>
        <v>2.3697246955002336</v>
      </c>
      <c r="Y90">
        <f t="shared" si="122"/>
        <v>0.27334762666370488</v>
      </c>
      <c r="Z90">
        <f t="shared" si="122"/>
        <v>0.57358853569458657</v>
      </c>
      <c r="AA90">
        <f t="shared" si="122"/>
        <v>7.2719708554683113E-2</v>
      </c>
      <c r="AC90" t="str">
        <f t="shared" ref="AC90:AK90" si="123">AC8</f>
        <v>Northern America</v>
      </c>
      <c r="AD90">
        <f t="shared" si="123"/>
        <v>2.6524330606182347</v>
      </c>
      <c r="AE90">
        <f t="shared" si="123"/>
        <v>3.2921479385814059</v>
      </c>
      <c r="AF90">
        <f t="shared" si="123"/>
        <v>2.3050913322785989</v>
      </c>
      <c r="AG90">
        <f t="shared" si="123"/>
        <v>1.6756484017334414</v>
      </c>
      <c r="AH90">
        <f t="shared" si="123"/>
        <v>0.19328596043515445</v>
      </c>
      <c r="AI90">
        <f t="shared" si="123"/>
        <v>0.40558834320050419</v>
      </c>
      <c r="AJ90">
        <f t="shared" si="123"/>
        <v>5.1420599044925817E-2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1591</v>
      </c>
      <c r="AP90">
        <f t="shared" si="124"/>
        <v>945</v>
      </c>
      <c r="AQ90">
        <f t="shared" si="124"/>
        <v>801</v>
      </c>
      <c r="AR90">
        <f t="shared" si="124"/>
        <v>1100</v>
      </c>
      <c r="AS90">
        <f t="shared" si="124"/>
        <v>2555</v>
      </c>
      <c r="AT90">
        <f t="shared" si="124"/>
        <v>3484</v>
      </c>
      <c r="AU90">
        <f t="shared" si="124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0.047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-7.7414801207851838</v>
      </c>
      <c r="M95">
        <f t="shared" ref="M95:Q95" si="131">$L90-N90</f>
        <v>-15.054642505176062</v>
      </c>
      <c r="N95">
        <f t="shared" si="131"/>
        <v>-24.154090022794435</v>
      </c>
      <c r="O95">
        <f t="shared" si="131"/>
        <v>-35.433605192122087</v>
      </c>
      <c r="P95">
        <f t="shared" si="131"/>
        <v>-54.397570405790177</v>
      </c>
      <c r="Q95">
        <f t="shared" si="131"/>
        <v>-68.468873997280127</v>
      </c>
      <c r="T95" t="str">
        <f>K95</f>
        <v>18-24</v>
      </c>
      <c r="U95">
        <f>SQRT((($AO90-1)*$AD90^2+(AP90-1)*AE90^2)/($AO90+AP90-2))</f>
        <v>2.9072470571097577</v>
      </c>
      <c r="V95">
        <f t="shared" ref="V95:Z95" si="132">SQRT((($AO90-1)*$AD90^2+(AQ90-1)*AF90^2)/($AO90+AQ90-2))</f>
        <v>2.5414591280896608</v>
      </c>
      <c r="W95">
        <f t="shared" si="132"/>
        <v>2.303816528844604</v>
      </c>
      <c r="X95">
        <f t="shared" si="132"/>
        <v>1.6499754211281243</v>
      </c>
      <c r="Y95">
        <f t="shared" si="132"/>
        <v>1.5225001450194222</v>
      </c>
      <c r="Z95">
        <f t="shared" si="132"/>
        <v>1.708789945796664</v>
      </c>
      <c r="AC95" t="str">
        <f>T95</f>
        <v>18-24</v>
      </c>
      <c r="AD95">
        <f>$AO90+AP90-2</f>
        <v>2534</v>
      </c>
      <c r="AE95">
        <f t="shared" ref="AE95:AI95" si="133">$AO90+AQ90-2</f>
        <v>2390</v>
      </c>
      <c r="AF95">
        <f t="shared" si="133"/>
        <v>2689</v>
      </c>
      <c r="AG95">
        <f t="shared" si="133"/>
        <v>4144</v>
      </c>
      <c r="AH95">
        <f t="shared" si="133"/>
        <v>5073</v>
      </c>
      <c r="AI95">
        <f t="shared" si="133"/>
        <v>3833</v>
      </c>
    </row>
    <row r="96" spans="1:47" x14ac:dyDescent="0.35">
      <c r="A96" t="str">
        <f t="shared" ref="A96:A100" si="134">A84</f>
        <v>25-34</v>
      </c>
      <c r="C96" t="str">
        <f t="shared" si="130"/>
        <v>0.067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-7.3131623843908784</v>
      </c>
      <c r="N96">
        <f t="shared" ref="N96:Q96" si="136">$M90-O90</f>
        <v>-16.412609902009251</v>
      </c>
      <c r="O96">
        <f t="shared" si="136"/>
        <v>-27.692125071336903</v>
      </c>
      <c r="P96">
        <f t="shared" si="136"/>
        <v>-46.656090285004993</v>
      </c>
      <c r="Q96">
        <f t="shared" si="136"/>
        <v>-60.727393876494943</v>
      </c>
      <c r="T96" t="str">
        <f t="shared" ref="T96:T100" si="137">K96</f>
        <v>25-34</v>
      </c>
      <c r="V96">
        <f>SQRT((($AP90-1)*$AE90^2+(AQ90-1)*AF90^2)/($AP90+AQ90-2))</f>
        <v>2.8816540029848663</v>
      </c>
      <c r="W96">
        <f t="shared" ref="W96:Z96" si="138">SQRT((($AP90-1)*$AE90^2+(AR90-1)*AG90^2)/($AP90+AR90-2))</f>
        <v>2.5531133513107762</v>
      </c>
      <c r="X96">
        <f t="shared" si="138"/>
        <v>1.7181898397202409</v>
      </c>
      <c r="Y96">
        <f t="shared" si="138"/>
        <v>1.5622217828367775</v>
      </c>
      <c r="Z96">
        <f t="shared" si="138"/>
        <v>1.7922564134852708</v>
      </c>
      <c r="AC96" t="str">
        <f t="shared" ref="AC96:AC100" si="139">T96</f>
        <v>25-34</v>
      </c>
      <c r="AE96">
        <f>$AP90+AQ90-2</f>
        <v>1744</v>
      </c>
      <c r="AF96">
        <f t="shared" ref="AF96:AI96" si="140">$AP90+AR90-2</f>
        <v>2043</v>
      </c>
      <c r="AG96">
        <f t="shared" si="140"/>
        <v>3498</v>
      </c>
      <c r="AH96">
        <f t="shared" si="140"/>
        <v>4427</v>
      </c>
      <c r="AI96">
        <f t="shared" si="140"/>
        <v>3187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-9.0994475176183727</v>
      </c>
      <c r="O97">
        <f t="shared" ref="O97:Q97" si="141">$N90-P90</f>
        <v>-20.378962686946025</v>
      </c>
      <c r="P97">
        <f t="shared" si="141"/>
        <v>-39.342927900614114</v>
      </c>
      <c r="Q97">
        <f t="shared" si="141"/>
        <v>-53.414231492104065</v>
      </c>
      <c r="T97" t="str">
        <f t="shared" si="137"/>
        <v>35-44</v>
      </c>
      <c r="W97">
        <f>SQRT((($AQ90-1)*$AF90^2+(AR90-1)*AG90^2)/($AQ90+AR90-2))</f>
        <v>1.9655439488747515</v>
      </c>
      <c r="X97">
        <f t="shared" ref="X97:Z97" si="142">SQRT((($AQ90-1)*$AF90^2+(AS90-1)*AH90^2)/($AQ90+AS90-2))</f>
        <v>1.1383399324596275</v>
      </c>
      <c r="Y97">
        <f t="shared" si="142"/>
        <v>1.0612479682494858</v>
      </c>
      <c r="Z97">
        <f t="shared" si="142"/>
        <v>1.182728081089258</v>
      </c>
      <c r="AC97" t="str">
        <f t="shared" si="139"/>
        <v>35-44</v>
      </c>
      <c r="AF97">
        <f>$AQ90+AR90-2</f>
        <v>1899</v>
      </c>
      <c r="AG97">
        <f t="shared" ref="AG97:AI97" si="143">$AQ90+AS90-2</f>
        <v>3354</v>
      </c>
      <c r="AH97">
        <f t="shared" si="143"/>
        <v>4283</v>
      </c>
      <c r="AI97">
        <f t="shared" si="143"/>
        <v>3043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-11.279515169327652</v>
      </c>
      <c r="P98">
        <f t="shared" ref="P98:Q98" si="144">$O90-Q90</f>
        <v>-30.243480382995742</v>
      </c>
      <c r="Q98">
        <f t="shared" si="144"/>
        <v>-44.314783974485692</v>
      </c>
      <c r="T98" t="str">
        <f t="shared" si="137"/>
        <v>45-54</v>
      </c>
      <c r="X98">
        <f>SQRT((($AR90-1)*$AG90^2+(AS90-1)*AH90^2)/($AR90+AS90-2))</f>
        <v>0.93318912128498688</v>
      </c>
      <c r="Y98">
        <f t="shared" ref="Y98:Z98" si="145">SQRT((($AR90-1)*$AG90^2+(AT90-1)*AI90^2)/($AR90+AT90-2))</f>
        <v>0.89358859659633905</v>
      </c>
      <c r="Z98">
        <f t="shared" si="145"/>
        <v>0.96182367679079084</v>
      </c>
      <c r="AC98" t="str">
        <f t="shared" si="139"/>
        <v>45-54</v>
      </c>
      <c r="AG98">
        <f>$AR90+AS90-2</f>
        <v>3653</v>
      </c>
      <c r="AH98">
        <f t="shared" ref="AH98:AI98" si="146">$AR90+AT90-2</f>
        <v>4582</v>
      </c>
      <c r="AI98">
        <f t="shared" si="146"/>
        <v>3342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-18.963965213668089</v>
      </c>
      <c r="Q99">
        <f>$P90-R90</f>
        <v>-33.03526880515804</v>
      </c>
      <c r="T99" t="str">
        <f t="shared" si="137"/>
        <v>55-64</v>
      </c>
      <c r="Y99">
        <f>SQRT((($AS90-1)*$AH90^2+(AT90-1)*AI90^2)/($AS90+AT90-2))</f>
        <v>0.33273608340647148</v>
      </c>
      <c r="Z99">
        <f>SQRT((($AS90-1)*$AH90^2+(AU90-1)*AJ90^2)/($AS90+AU90-2))</f>
        <v>0.14535166803193172</v>
      </c>
      <c r="AC99" t="str">
        <f t="shared" si="139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-14.071303591489951</v>
      </c>
      <c r="T100" t="str">
        <f t="shared" si="137"/>
        <v>65-74</v>
      </c>
      <c r="Z100">
        <f>SQRT((($AT90-1)*$AI90^2+(AU90-1)*AJ90^2)/($AT90+AU90-2))</f>
        <v>0.31796011956411191</v>
      </c>
      <c r="AC100" t="str">
        <f t="shared" si="139"/>
        <v>65-74</v>
      </c>
      <c r="AI100">
        <f>$AT90+AU90-2</f>
        <v>5726</v>
      </c>
    </row>
    <row r="102" spans="1:47" x14ac:dyDescent="0.35">
      <c r="K102" t="str">
        <f t="shared" ref="K102:AA102" si="147">K9</f>
        <v>Oceania</v>
      </c>
      <c r="L102">
        <f t="shared" si="147"/>
        <v>48.329490219457789</v>
      </c>
      <c r="M102">
        <f t="shared" si="147"/>
        <v>49.167226665088549</v>
      </c>
      <c r="N102">
        <f t="shared" si="147"/>
        <v>61.393895924969634</v>
      </c>
      <c r="O102">
        <f t="shared" si="147"/>
        <v>67.887760819752785</v>
      </c>
      <c r="P102">
        <f t="shared" si="147"/>
        <v>79.321767217537413</v>
      </c>
      <c r="Q102">
        <f t="shared" si="147"/>
        <v>104.49437908631013</v>
      </c>
      <c r="R102">
        <f t="shared" si="147"/>
        <v>123.80379029851964</v>
      </c>
      <c r="S102">
        <f t="shared" si="147"/>
        <v>0</v>
      </c>
      <c r="T102" t="str">
        <f t="shared" si="147"/>
        <v>Oceania</v>
      </c>
      <c r="U102">
        <f t="shared" si="147"/>
        <v>2.2997745211364142</v>
      </c>
      <c r="V102">
        <f t="shared" si="147"/>
        <v>1.1525621048442134</v>
      </c>
      <c r="W102">
        <f t="shared" si="147"/>
        <v>3.3162488131123116</v>
      </c>
      <c r="X102">
        <f t="shared" si="147"/>
        <v>0.77222953945119588</v>
      </c>
      <c r="Y102">
        <f t="shared" si="147"/>
        <v>4.3887160907563514</v>
      </c>
      <c r="Z102">
        <f t="shared" si="147"/>
        <v>1.7618354877950344E-2</v>
      </c>
      <c r="AA102">
        <f t="shared" si="147"/>
        <v>2.6892860136538226</v>
      </c>
      <c r="AC102" t="str">
        <f t="shared" ref="AC102:AK102" si="148">AC9</f>
        <v>Oceania</v>
      </c>
      <c r="AD102">
        <f t="shared" si="148"/>
        <v>1.6261861590956035</v>
      </c>
      <c r="AE102">
        <f t="shared" si="148"/>
        <v>0.81498448007398383</v>
      </c>
      <c r="AF102">
        <f t="shared" si="148"/>
        <v>2.3449420238535552</v>
      </c>
      <c r="AG102">
        <f t="shared" si="148"/>
        <v>0.54604874397850511</v>
      </c>
      <c r="AH102">
        <f t="shared" si="148"/>
        <v>3.1032909084763314</v>
      </c>
      <c r="AI102">
        <f t="shared" si="148"/>
        <v>1.2458058207549775E-2</v>
      </c>
      <c r="AJ102">
        <f t="shared" si="148"/>
        <v>1.9016123768047561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472</v>
      </c>
      <c r="AP102">
        <f t="shared" si="149"/>
        <v>272</v>
      </c>
      <c r="AQ102">
        <f t="shared" si="149"/>
        <v>203</v>
      </c>
      <c r="AR102">
        <f t="shared" si="149"/>
        <v>365</v>
      </c>
      <c r="AS102">
        <f t="shared" si="149"/>
        <v>660</v>
      </c>
      <c r="AT102">
        <f t="shared" si="149"/>
        <v>717</v>
      </c>
      <c r="AU102">
        <f t="shared" si="149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&gt;0.999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-0.83773644563076033</v>
      </c>
      <c r="M107">
        <f t="shared" ref="M107:Q107" si="156">$L102-N102</f>
        <v>-13.064405705511845</v>
      </c>
      <c r="N107">
        <f t="shared" si="156"/>
        <v>-19.558270600294996</v>
      </c>
      <c r="O107">
        <f t="shared" si="156"/>
        <v>-30.992276998079625</v>
      </c>
      <c r="P107">
        <f t="shared" si="156"/>
        <v>-56.164888866852344</v>
      </c>
      <c r="Q107">
        <f t="shared" si="156"/>
        <v>-75.474300079061862</v>
      </c>
      <c r="T107" t="str">
        <f>K107</f>
        <v>18-24</v>
      </c>
      <c r="U107">
        <f>SQRT((($AO102-1)*$AD102^2+(AP102-1)*AE102^2)/($AO102+AP102-2))</f>
        <v>1.3860825705600202</v>
      </c>
      <c r="V107">
        <f t="shared" ref="V107:Z107" si="157">SQRT((($AO102-1)*$AD102^2+(AQ102-1)*AF102^2)/($AO102+AQ102-2))</f>
        <v>1.8711459154977275</v>
      </c>
      <c r="W107">
        <f t="shared" si="157"/>
        <v>1.273443326209535</v>
      </c>
      <c r="X107">
        <f t="shared" si="157"/>
        <v>2.5920221172432698</v>
      </c>
      <c r="Y107">
        <f t="shared" si="157"/>
        <v>1.0244121647331044</v>
      </c>
      <c r="Z107">
        <f t="shared" si="157"/>
        <v>1.759399150339668</v>
      </c>
      <c r="AC107" t="str">
        <f>T107</f>
        <v>18-24</v>
      </c>
      <c r="AD107">
        <f>$AO102+AP102-2</f>
        <v>742</v>
      </c>
      <c r="AE107">
        <f t="shared" ref="AE107:AI107" si="158">$AO102+AQ102-2</f>
        <v>673</v>
      </c>
      <c r="AF107">
        <f t="shared" si="158"/>
        <v>835</v>
      </c>
      <c r="AG107">
        <f t="shared" si="158"/>
        <v>1130</v>
      </c>
      <c r="AH107">
        <f t="shared" si="158"/>
        <v>1187</v>
      </c>
      <c r="AI107">
        <f t="shared" si="158"/>
        <v>879</v>
      </c>
    </row>
    <row r="108" spans="1:47" x14ac:dyDescent="0.35">
      <c r="A108" t="str">
        <f t="shared" ref="A108:A112" si="159">A96</f>
        <v>25-34</v>
      </c>
      <c r="C108" t="str">
        <f t="shared" si="155"/>
        <v>&lt;0.001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-12.226669259881085</v>
      </c>
      <c r="N108">
        <f t="shared" ref="N108:Q108" si="161">$M102-O102</f>
        <v>-18.720534154664236</v>
      </c>
      <c r="O108">
        <f t="shared" si="161"/>
        <v>-30.154540552448864</v>
      </c>
      <c r="P108">
        <f t="shared" si="161"/>
        <v>-55.327152421221584</v>
      </c>
      <c r="Q108">
        <f t="shared" si="161"/>
        <v>-74.636563633431095</v>
      </c>
      <c r="T108" t="str">
        <f t="shared" ref="T108:T112" si="162">K108</f>
        <v>25-34</v>
      </c>
      <c r="V108">
        <f>SQRT((($AP102-1)*$AE102^2+(AQ102-1)*AF102^2)/($AP102+AQ102-2))</f>
        <v>1.6519232462792235</v>
      </c>
      <c r="W108">
        <f t="shared" ref="W108:Z108" si="163">SQRT((($AP102-1)*$AE102^2+(AR102-1)*AG102^2)/($AP102+AR102-2))</f>
        <v>0.67407763689839062</v>
      </c>
      <c r="X108">
        <f t="shared" si="163"/>
        <v>2.6490901766055268</v>
      </c>
      <c r="Y108">
        <f t="shared" si="163"/>
        <v>0.42717853938184464</v>
      </c>
      <c r="Z108">
        <f t="shared" si="163"/>
        <v>1.5613987767798969</v>
      </c>
      <c r="AC108" t="str">
        <f t="shared" ref="AC108:AC112" si="164">T108</f>
        <v>25-34</v>
      </c>
      <c r="AE108">
        <f>$AP102+AQ102-2</f>
        <v>473</v>
      </c>
      <c r="AF108">
        <f t="shared" ref="AF108:AI108" si="165">$AP102+AR102-2</f>
        <v>635</v>
      </c>
      <c r="AG108">
        <f t="shared" si="165"/>
        <v>930</v>
      </c>
      <c r="AH108">
        <f t="shared" si="165"/>
        <v>987</v>
      </c>
      <c r="AI108">
        <f t="shared" si="165"/>
        <v>679</v>
      </c>
    </row>
    <row r="109" spans="1:47" x14ac:dyDescent="0.35">
      <c r="A109" t="str">
        <f t="shared" si="159"/>
        <v>35-44</v>
      </c>
      <c r="D109" t="str">
        <f t="shared" si="155"/>
        <v>&lt;0.001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-6.493864894783151</v>
      </c>
      <c r="O109">
        <f t="shared" ref="O109:Q109" si="166">$N102-P102</f>
        <v>-17.927871292567779</v>
      </c>
      <c r="P109">
        <f t="shared" si="166"/>
        <v>-43.100483161340499</v>
      </c>
      <c r="Q109">
        <f t="shared" si="166"/>
        <v>-62.40989437355001</v>
      </c>
      <c r="T109" t="str">
        <f t="shared" si="162"/>
        <v>35-44</v>
      </c>
      <c r="W109">
        <f>SQRT((($AQ102-1)*$AF102^2+(AR102-1)*AG102^2)/($AQ102+AR102-2))</f>
        <v>1.4677220428742987</v>
      </c>
      <c r="X109">
        <f t="shared" ref="X109:Z109" si="167">SQRT((($AQ102-1)*$AF102^2+(AS102-1)*AH102^2)/($AQ102+AS102-2))</f>
        <v>2.9429715592019368</v>
      </c>
      <c r="Y109">
        <f t="shared" si="167"/>
        <v>1.10003924010956</v>
      </c>
      <c r="Z109">
        <f t="shared" si="167"/>
        <v>2.059018154896155</v>
      </c>
      <c r="AC109" t="str">
        <f t="shared" si="164"/>
        <v>35-44</v>
      </c>
      <c r="AF109">
        <f>$AQ102+AR102-2</f>
        <v>566</v>
      </c>
      <c r="AG109">
        <f t="shared" ref="AG109:AI109" si="168">$AQ102+AS102-2</f>
        <v>861</v>
      </c>
      <c r="AH109">
        <f t="shared" si="168"/>
        <v>918</v>
      </c>
      <c r="AI109">
        <f t="shared" si="168"/>
        <v>610</v>
      </c>
    </row>
    <row r="110" spans="1:47" x14ac:dyDescent="0.35">
      <c r="A110" t="str">
        <f t="shared" si="159"/>
        <v>45-54</v>
      </c>
      <c r="E110" t="str">
        <f t="shared" si="155"/>
        <v>&lt;0.001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-11.434006397784628</v>
      </c>
      <c r="P110">
        <f t="shared" ref="P110:Q110" si="169">$O102-Q102</f>
        <v>-36.606618266557348</v>
      </c>
      <c r="Q110">
        <f t="shared" si="169"/>
        <v>-55.916029478766859</v>
      </c>
      <c r="T110" t="str">
        <f t="shared" si="162"/>
        <v>45-54</v>
      </c>
      <c r="X110">
        <f>SQRT((($AR102-1)*$AG102^2+(AS102-1)*AH102^2)/($AR102+AS102-2))</f>
        <v>2.5119415154057507</v>
      </c>
      <c r="Y110">
        <f t="shared" ref="Y110:Z110" si="170">SQRT((($AR102-1)*$AG102^2+(AT102-1)*AI102^2)/($AR102+AT102-2))</f>
        <v>0.31717025091806683</v>
      </c>
      <c r="Z110">
        <f t="shared" si="170"/>
        <v>1.4323765939443809</v>
      </c>
      <c r="AC110" t="str">
        <f t="shared" si="164"/>
        <v>45-54</v>
      </c>
      <c r="AG110">
        <f>$AR102+AS102-2</f>
        <v>1023</v>
      </c>
      <c r="AH110">
        <f t="shared" ref="AH110:AI110" si="171">$AR102+AT102-2</f>
        <v>1080</v>
      </c>
      <c r="AI110">
        <f t="shared" si="171"/>
        <v>772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-25.172611868772719</v>
      </c>
      <c r="Q111">
        <f>$P102-R102</f>
        <v>-44.482023080982231</v>
      </c>
      <c r="T111" t="str">
        <f t="shared" si="162"/>
        <v>55-64</v>
      </c>
      <c r="Y111">
        <f>SQRT((($AS102-1)*$AH102^2+(AT102-1)*AI102^2)/($AS102+AT102-2))</f>
        <v>2.1484123958911585</v>
      </c>
      <c r="Z111">
        <f>SQRT((($AS102-1)*$AH102^2+(AU102-1)*AJ102^2)/($AS102+AU102-2))</f>
        <v>2.707520855906357</v>
      </c>
      <c r="AC111" t="str">
        <f t="shared" si="164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-19.309411212209511</v>
      </c>
      <c r="T112" t="str">
        <f t="shared" si="162"/>
        <v>65-74</v>
      </c>
      <c r="Z112">
        <f>SQRT((($AT102-1)*$AI102^2+(AU102-1)*AJ102^2)/($AT102+AU102-2))</f>
        <v>1.1457378914984413</v>
      </c>
      <c r="AC112" t="str">
        <f t="shared" si="164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57.365555440000001</v>
      </c>
      <c r="M115">
        <f t="shared" si="174"/>
        <v>62.977746189999998</v>
      </c>
      <c r="N115">
        <f t="shared" si="174"/>
        <v>68.246490910000006</v>
      </c>
      <c r="O115">
        <f t="shared" si="174"/>
        <v>76.044033350000007</v>
      </c>
      <c r="P115">
        <f t="shared" si="174"/>
        <v>88.974176830000005</v>
      </c>
      <c r="Q115">
        <f t="shared" si="174"/>
        <v>112.7015873</v>
      </c>
      <c r="R115">
        <f t="shared" si="174"/>
        <v>127.5208779</v>
      </c>
      <c r="S115">
        <f t="shared" si="174"/>
        <v>0</v>
      </c>
      <c r="T115" t="str">
        <f t="shared" si="174"/>
        <v>Anglosphere (core)</v>
      </c>
      <c r="U115">
        <f t="shared" si="174"/>
        <v>7.3348737909999997</v>
      </c>
      <c r="V115">
        <f t="shared" si="174"/>
        <v>11.16076015</v>
      </c>
      <c r="W115">
        <f t="shared" si="174"/>
        <v>10.50410561</v>
      </c>
      <c r="X115">
        <f t="shared" si="174"/>
        <v>10.402929179999999</v>
      </c>
      <c r="Y115">
        <f t="shared" si="174"/>
        <v>9.1389002339999994</v>
      </c>
      <c r="Z115">
        <f t="shared" si="174"/>
        <v>4.0948906750000003</v>
      </c>
      <c r="AA115">
        <f t="shared" si="174"/>
        <v>3.6631394359999998</v>
      </c>
      <c r="AC115" t="str">
        <f t="shared" ref="AC115:AK115" si="175">AC14</f>
        <v>Anglosphere (core)</v>
      </c>
      <c r="AD115">
        <f t="shared" si="175"/>
        <v>2.5932694980000002</v>
      </c>
      <c r="AE115">
        <f t="shared" si="175"/>
        <v>3.945924593</v>
      </c>
      <c r="AF115">
        <f t="shared" si="175"/>
        <v>3.713762155</v>
      </c>
      <c r="AG115">
        <f t="shared" si="175"/>
        <v>3.6779908849999998</v>
      </c>
      <c r="AH115">
        <f t="shared" si="175"/>
        <v>3.2310891640000001</v>
      </c>
      <c r="AI115">
        <f t="shared" si="175"/>
        <v>1.4477624819999999</v>
      </c>
      <c r="AJ115">
        <f t="shared" si="175"/>
        <v>1.295115368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2931</v>
      </c>
      <c r="AP115">
        <f t="shared" si="176"/>
        <v>1742</v>
      </c>
      <c r="AQ115">
        <f t="shared" si="176"/>
        <v>1598</v>
      </c>
      <c r="AR115">
        <f t="shared" si="176"/>
        <v>2560</v>
      </c>
      <c r="AS115">
        <f t="shared" si="176"/>
        <v>4612</v>
      </c>
      <c r="AT115">
        <f t="shared" si="176"/>
        <v>5167</v>
      </c>
      <c r="AU115">
        <f t="shared" si="176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0.458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0.002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-5.6121907499999963</v>
      </c>
      <c r="M120">
        <f t="shared" ref="M120:Q120" si="183">$L115-N115</f>
        <v>-10.880935470000004</v>
      </c>
      <c r="N120">
        <f t="shared" si="183"/>
        <v>-18.678477910000005</v>
      </c>
      <c r="O120">
        <f t="shared" si="183"/>
        <v>-31.608621390000003</v>
      </c>
      <c r="P120">
        <f t="shared" si="183"/>
        <v>-55.336031859999999</v>
      </c>
      <c r="Q120">
        <f t="shared" si="183"/>
        <v>-70.155322460000008</v>
      </c>
      <c r="T120" t="str">
        <f>K120</f>
        <v>18-24</v>
      </c>
      <c r="U120">
        <f>SQRT((($AO115-1)*$AD115^2+(AP115-1)*AE115^2)/($AO115+AP115-2))</f>
        <v>3.1657391561710013</v>
      </c>
      <c r="V120">
        <f t="shared" ref="V120:Z120" si="184">SQRT((($AO115-1)*$AD115^2+(AQ115-1)*AF115^2)/($AO115+AQ115-2))</f>
        <v>3.036129460169009</v>
      </c>
      <c r="W120">
        <f t="shared" si="184"/>
        <v>3.1458607555663076</v>
      </c>
      <c r="X120">
        <f t="shared" si="184"/>
        <v>2.9994239194679699</v>
      </c>
      <c r="Y120">
        <f t="shared" si="184"/>
        <v>1.9419823044022066</v>
      </c>
      <c r="Z120">
        <f t="shared" si="184"/>
        <v>2.0382019146619355</v>
      </c>
      <c r="AC120" t="str">
        <f>T120</f>
        <v>18-24</v>
      </c>
      <c r="AD120">
        <f>$AO115+AP115-2</f>
        <v>4671</v>
      </c>
      <c r="AE120">
        <f t="shared" ref="AE120:AI120" si="185">$AO115+AQ115-2</f>
        <v>4527</v>
      </c>
      <c r="AF120">
        <f t="shared" si="185"/>
        <v>5489</v>
      </c>
      <c r="AG120">
        <f t="shared" si="185"/>
        <v>7541</v>
      </c>
      <c r="AH120">
        <f t="shared" si="185"/>
        <v>8096</v>
      </c>
      <c r="AI120">
        <f t="shared" si="185"/>
        <v>5971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0.003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-5.2687447200000079</v>
      </c>
      <c r="N121">
        <f t="shared" ref="N121:Q121" si="188">$M115-O115</f>
        <v>-13.066287160000009</v>
      </c>
      <c r="O121">
        <f t="shared" si="188"/>
        <v>-25.996430640000007</v>
      </c>
      <c r="P121">
        <f t="shared" si="188"/>
        <v>-49.723841110000002</v>
      </c>
      <c r="Q121">
        <f t="shared" si="188"/>
        <v>-64.543131710000011</v>
      </c>
      <c r="T121" t="str">
        <f t="shared" ref="T121:T125" si="189">K121</f>
        <v>25-34</v>
      </c>
      <c r="V121">
        <f>SQRT((($AP115-1)*$AE115^2+(AQ115-1)*AF115^2)/($AP115+AQ115-2))</f>
        <v>3.8366042949324961</v>
      </c>
      <c r="W121">
        <f t="shared" ref="W121:Z121" si="190">SQRT((($AP115-1)*$AE115^2+(AR115-1)*AG115^2)/($AP115+AR115-2))</f>
        <v>3.7887563293970055</v>
      </c>
      <c r="X121">
        <f t="shared" si="190"/>
        <v>3.4418175665016921</v>
      </c>
      <c r="Y121">
        <f t="shared" si="190"/>
        <v>2.3435851900353541</v>
      </c>
      <c r="Z121">
        <f t="shared" si="190"/>
        <v>2.5952644195295482</v>
      </c>
      <c r="AC121" t="str">
        <f t="shared" ref="AC121:AC125" si="191">T121</f>
        <v>25-34</v>
      </c>
      <c r="AE121">
        <f>$AP115+AQ115-2</f>
        <v>3338</v>
      </c>
      <c r="AF121">
        <f t="shared" ref="AF121:AI121" si="192">$AP115+AR115-2</f>
        <v>4300</v>
      </c>
      <c r="AG121">
        <f t="shared" si="192"/>
        <v>6352</v>
      </c>
      <c r="AH121">
        <f t="shared" si="192"/>
        <v>6907</v>
      </c>
      <c r="AI121">
        <f t="shared" si="192"/>
        <v>4782</v>
      </c>
    </row>
    <row r="122" spans="1:47" x14ac:dyDescent="0.35">
      <c r="A122" t="str">
        <f t="shared" si="186"/>
        <v>35-44</v>
      </c>
      <c r="D122" t="str">
        <f t="shared" si="182"/>
        <v>0.208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-7.7975424400000009</v>
      </c>
      <c r="O122">
        <f t="shared" ref="O122:Q122" si="193">$N115-P115</f>
        <v>-20.727685919999999</v>
      </c>
      <c r="P122">
        <f t="shared" si="193"/>
        <v>-44.455096389999994</v>
      </c>
      <c r="Q122">
        <f t="shared" si="193"/>
        <v>-59.274386989999996</v>
      </c>
      <c r="T122" t="str">
        <f t="shared" si="189"/>
        <v>35-44</v>
      </c>
      <c r="W122">
        <f>SQRT((($AQ115-1)*$AF115^2+(AR115-1)*AG115^2)/($AQ115+AR115-2))</f>
        <v>3.6917774904364649</v>
      </c>
      <c r="X122">
        <f t="shared" ref="X122:Z122" si="194">SQRT((($AQ115-1)*$AF115^2+(AS115-1)*AH115^2)/($AQ115+AS115-2))</f>
        <v>3.3618831885874214</v>
      </c>
      <c r="Y122">
        <f t="shared" si="194"/>
        <v>2.2040615048569117</v>
      </c>
      <c r="Z122">
        <f t="shared" si="194"/>
        <v>2.4184238123394484</v>
      </c>
      <c r="AC122" t="str">
        <f t="shared" si="191"/>
        <v>35-44</v>
      </c>
      <c r="AF122">
        <f>$AQ115+AR115-2</f>
        <v>4156</v>
      </c>
      <c r="AG122">
        <f t="shared" ref="AG122:AI122" si="195">$AQ115+AS115-2</f>
        <v>6208</v>
      </c>
      <c r="AH122">
        <f t="shared" si="195"/>
        <v>6763</v>
      </c>
      <c r="AI122">
        <f t="shared" si="195"/>
        <v>4638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-12.930143479999998</v>
      </c>
      <c r="P123">
        <f t="shared" ref="P123:Q123" si="196">$O115-Q115</f>
        <v>-36.657553949999993</v>
      </c>
      <c r="Q123">
        <f t="shared" si="196"/>
        <v>-51.476844549999996</v>
      </c>
      <c r="T123" t="str">
        <f t="shared" si="189"/>
        <v>45-54</v>
      </c>
      <c r="X123">
        <f>SQRT((($AR115-1)*$AG115^2+(AS115-1)*AH115^2)/($AR115+AS115-2))</f>
        <v>3.3973433327951161</v>
      </c>
      <c r="Y123">
        <f t="shared" ref="Y123:Z123" si="197">SQRT((($AR115-1)*$AG115^2+(AT115-1)*AI115^2)/($AR115+AT115-2))</f>
        <v>2.4254633958009868</v>
      </c>
      <c r="Z123">
        <f t="shared" si="197"/>
        <v>2.6631718971523379</v>
      </c>
      <c r="AC123" t="str">
        <f t="shared" si="191"/>
        <v>45-54</v>
      </c>
      <c r="AG123">
        <f>$AR115+AS115-2</f>
        <v>7170</v>
      </c>
      <c r="AH123">
        <f t="shared" ref="AH123:AI123" si="198">$AR115+AT115-2</f>
        <v>7725</v>
      </c>
      <c r="AI123">
        <f t="shared" si="198"/>
        <v>5600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-23.727410469999995</v>
      </c>
      <c r="Q124">
        <f>$P115-R115</f>
        <v>-38.546701069999997</v>
      </c>
      <c r="T124" t="str">
        <f t="shared" si="189"/>
        <v>55-64</v>
      </c>
      <c r="Y124">
        <f>SQRT((($AS115-1)*$AH115^2+(AT115-1)*AI115^2)/($AS115+AT115-2))</f>
        <v>2.4558403226105305</v>
      </c>
      <c r="Z124">
        <f>SQRT((($AS115-1)*$AH115^2+(AU115-1)*AJ115^2)/($AS115+AU115-2))</f>
        <v>2.6377197757549986</v>
      </c>
      <c r="AC124" t="str">
        <f t="shared" si="191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-14.819290600000002</v>
      </c>
      <c r="T125" t="str">
        <f t="shared" si="189"/>
        <v>65-74</v>
      </c>
      <c r="Z125">
        <f>SQRT((($AT115-1)*$AI115^2+(AU115-1)*AJ115^2)/($AT115+AU115-2))</f>
        <v>1.3931529126515705</v>
      </c>
      <c r="AC125" t="str">
        <f t="shared" si="191"/>
        <v>65-74</v>
      </c>
      <c r="AI125">
        <f>$AT115+AU115-2</f>
        <v>8207</v>
      </c>
    </row>
    <row r="127" spans="1:47" x14ac:dyDescent="0.35">
      <c r="K127" t="str">
        <f t="shared" ref="K127:AA127" si="199">K15</f>
        <v>Anglosphere (other)</v>
      </c>
      <c r="L127">
        <f t="shared" si="199"/>
        <v>46.343016550000002</v>
      </c>
      <c r="M127">
        <f t="shared" si="199"/>
        <v>57.425873150000001</v>
      </c>
      <c r="N127">
        <f t="shared" si="199"/>
        <v>76.393305530000006</v>
      </c>
      <c r="O127">
        <f t="shared" si="199"/>
        <v>95.030290769999993</v>
      </c>
      <c r="P127">
        <f t="shared" si="199"/>
        <v>105.830952</v>
      </c>
      <c r="Q127">
        <f t="shared" si="199"/>
        <v>109.56694830000001</v>
      </c>
      <c r="R127">
        <f t="shared" si="199"/>
        <v>111.0701372</v>
      </c>
      <c r="S127">
        <f t="shared" si="199"/>
        <v>0</v>
      </c>
      <c r="T127" t="str">
        <f t="shared" si="199"/>
        <v>Anglosphere (other)</v>
      </c>
      <c r="U127">
        <f t="shared" si="199"/>
        <v>9.5446408229999999</v>
      </c>
      <c r="V127">
        <f t="shared" si="199"/>
        <v>12.238367309999999</v>
      </c>
      <c r="W127">
        <f t="shared" si="199"/>
        <v>10.044678619999999</v>
      </c>
      <c r="X127">
        <f t="shared" si="199"/>
        <v>8.4840578789999999</v>
      </c>
      <c r="Y127">
        <f t="shared" si="199"/>
        <v>7.3691906349999998</v>
      </c>
      <c r="Z127">
        <f t="shared" si="199"/>
        <v>5.6218175520000004</v>
      </c>
      <c r="AA127">
        <f t="shared" si="199"/>
        <v>7.777710678</v>
      </c>
      <c r="AC127" t="str">
        <f t="shared" ref="AC127:AK127" si="200">AC15</f>
        <v>Anglosphere (other)</v>
      </c>
      <c r="AD127">
        <f t="shared" si="200"/>
        <v>2.464415663</v>
      </c>
      <c r="AE127">
        <f t="shared" si="200"/>
        <v>3.1599328510000002</v>
      </c>
      <c r="AF127">
        <f t="shared" si="200"/>
        <v>2.5935248670000002</v>
      </c>
      <c r="AG127">
        <f t="shared" si="200"/>
        <v>2.190574325</v>
      </c>
      <c r="AH127">
        <f t="shared" si="200"/>
        <v>1.9027168400000001</v>
      </c>
      <c r="AI127">
        <f t="shared" si="200"/>
        <v>1.4515470500000001</v>
      </c>
      <c r="AJ127">
        <f t="shared" si="200"/>
        <v>2.0081962619999998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4738</v>
      </c>
      <c r="AP127">
        <f t="shared" si="201"/>
        <v>4589</v>
      </c>
      <c r="AQ127">
        <f t="shared" si="201"/>
        <v>5612</v>
      </c>
      <c r="AR127">
        <f t="shared" si="201"/>
        <v>7512</v>
      </c>
      <c r="AS127">
        <f t="shared" si="201"/>
        <v>8522</v>
      </c>
      <c r="AT127">
        <f t="shared" si="201"/>
        <v>5655</v>
      </c>
      <c r="AU127">
        <f t="shared" si="201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-11.0828566</v>
      </c>
      <c r="M132">
        <f t="shared" ref="M132:Q132" si="208">$L127-N127</f>
        <v>-30.050288980000005</v>
      </c>
      <c r="N132">
        <f t="shared" si="208"/>
        <v>-48.687274219999992</v>
      </c>
      <c r="O132">
        <f t="shared" si="208"/>
        <v>-59.487935449999995</v>
      </c>
      <c r="P132">
        <f t="shared" si="208"/>
        <v>-63.223931750000006</v>
      </c>
      <c r="Q132">
        <f t="shared" si="208"/>
        <v>-64.727120650000003</v>
      </c>
      <c r="T132" t="str">
        <f>K132</f>
        <v>18-24</v>
      </c>
      <c r="U132">
        <f>SQRT((($AO127-1)*$AD127^2+(AP127-1)*AE127^2)/($AO127+AP127-2))</f>
        <v>2.8280748563047289</v>
      </c>
      <c r="V132">
        <f t="shared" ref="V132:Z132" si="209">SQRT((($AO127-1)*$AD127^2+(AQ127-1)*AF127^2)/($AO127+AQ127-2))</f>
        <v>2.5352387391152451</v>
      </c>
      <c r="W132">
        <f t="shared" si="209"/>
        <v>2.3003534822943545</v>
      </c>
      <c r="X132">
        <f t="shared" si="209"/>
        <v>2.120560669749636</v>
      </c>
      <c r="Y132">
        <f t="shared" si="209"/>
        <v>1.9786743922133776</v>
      </c>
      <c r="Z132">
        <f t="shared" si="209"/>
        <v>2.3691787371301656</v>
      </c>
      <c r="AC132" t="str">
        <f>T132</f>
        <v>18-24</v>
      </c>
      <c r="AD132">
        <f>$AO127+AP127-2</f>
        <v>9325</v>
      </c>
      <c r="AE132">
        <f t="shared" ref="AE132:AI132" si="210">$AO127+AQ127-2</f>
        <v>10348</v>
      </c>
      <c r="AF132">
        <f t="shared" si="210"/>
        <v>12248</v>
      </c>
      <c r="AG132">
        <f t="shared" si="210"/>
        <v>13258</v>
      </c>
      <c r="AH132">
        <f t="shared" si="210"/>
        <v>10391</v>
      </c>
      <c r="AI132">
        <f t="shared" si="210"/>
        <v>6117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-18.967432380000005</v>
      </c>
      <c r="N133">
        <f t="shared" ref="N133:Q133" si="213">$M127-O127</f>
        <v>-37.604417619999992</v>
      </c>
      <c r="O133">
        <f t="shared" si="213"/>
        <v>-48.405078849999995</v>
      </c>
      <c r="P133">
        <f t="shared" si="213"/>
        <v>-52.141075150000006</v>
      </c>
      <c r="Q133">
        <f t="shared" si="213"/>
        <v>-53.644264050000004</v>
      </c>
      <c r="T133" t="str">
        <f t="shared" ref="T133:T137" si="214">K133</f>
        <v>25-34</v>
      </c>
      <c r="V133">
        <f>SQRT((($AP127-1)*$AE127^2+(AQ127-1)*AF127^2)/($AP127+AQ127-2))</f>
        <v>2.862226048184997</v>
      </c>
      <c r="W133">
        <f t="shared" ref="W133:Z133" si="215">SQRT((($AP127-1)*$AE127^2+(AR127-1)*AG127^2)/($AP127+AR127-2))</f>
        <v>2.6010353146419067</v>
      </c>
      <c r="X133">
        <f t="shared" si="215"/>
        <v>2.4182543354086374</v>
      </c>
      <c r="Y133">
        <f t="shared" si="215"/>
        <v>2.3740464462524429</v>
      </c>
      <c r="Z133">
        <f t="shared" si="215"/>
        <v>2.9340757615983559</v>
      </c>
      <c r="AC133" t="str">
        <f t="shared" ref="AC133:AC137" si="216">T133</f>
        <v>25-34</v>
      </c>
      <c r="AE133">
        <f>$AP127+AQ127-2</f>
        <v>10199</v>
      </c>
      <c r="AF133">
        <f t="shared" ref="AF133:AI133" si="217">$AP127+AR127-2</f>
        <v>12099</v>
      </c>
      <c r="AG133">
        <f t="shared" si="217"/>
        <v>13109</v>
      </c>
      <c r="AH133">
        <f t="shared" si="217"/>
        <v>10242</v>
      </c>
      <c r="AI133">
        <f t="shared" si="217"/>
        <v>5968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-18.636985239999987</v>
      </c>
      <c r="O134">
        <f t="shared" ref="O134:Q134" si="218">$N127-P127</f>
        <v>-29.43764646999999</v>
      </c>
      <c r="P134">
        <f t="shared" si="218"/>
        <v>-33.173642770000001</v>
      </c>
      <c r="Q134">
        <f t="shared" si="218"/>
        <v>-34.676831669999999</v>
      </c>
      <c r="T134" t="str">
        <f t="shared" si="214"/>
        <v>35-44</v>
      </c>
      <c r="W134">
        <f>SQRT((($AQ127-1)*$AF127^2+(AR127-1)*AG127^2)/($AQ127+AR127-2))</f>
        <v>2.3712715755401184</v>
      </c>
      <c r="X134">
        <f t="shared" ref="X134:Z134" si="219">SQRT((($AQ127-1)*$AF127^2+(AS127-1)*AH127^2)/($AQ127+AS127-2))</f>
        <v>2.2030797062557563</v>
      </c>
      <c r="Y134">
        <f t="shared" si="219"/>
        <v>2.0994912810551347</v>
      </c>
      <c r="Z134">
        <f t="shared" si="219"/>
        <v>2.4889113280718425</v>
      </c>
      <c r="AC134" t="str">
        <f t="shared" si="216"/>
        <v>35-44</v>
      </c>
      <c r="AF134">
        <f>$AQ127+AR127-2</f>
        <v>13122</v>
      </c>
      <c r="AG134">
        <f t="shared" ref="AG134:AI134" si="220">$AQ127+AS127-2</f>
        <v>14132</v>
      </c>
      <c r="AH134">
        <f t="shared" si="220"/>
        <v>11265</v>
      </c>
      <c r="AI134">
        <f t="shared" si="220"/>
        <v>6991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-10.800661230000003</v>
      </c>
      <c r="P135">
        <f t="shared" ref="P135:Q135" si="221">$O127-Q127</f>
        <v>-14.536657530000014</v>
      </c>
      <c r="Q135">
        <f t="shared" si="221"/>
        <v>-16.039846430000011</v>
      </c>
      <c r="T135" t="str">
        <f t="shared" si="214"/>
        <v>45-54</v>
      </c>
      <c r="X135">
        <f>SQRT((($AR127-1)*$AG127^2+(AS127-1)*AH127^2)/($AR127+AS127-2))</f>
        <v>2.0426351239261091</v>
      </c>
      <c r="Y135">
        <f t="shared" ref="Y135:Z135" si="222">SQRT((($AR127-1)*$AG127^2+(AT127-1)*AI127^2)/($AR127+AT127-2))</f>
        <v>1.9085694114682525</v>
      </c>
      <c r="Z135">
        <f t="shared" si="222"/>
        <v>2.1632751317494949</v>
      </c>
      <c r="AC135" t="str">
        <f t="shared" si="216"/>
        <v>45-54</v>
      </c>
      <c r="AG135">
        <f>$AR127+AS127-2</f>
        <v>16032</v>
      </c>
      <c r="AH135">
        <f t="shared" ref="AH135:AI135" si="223">$AR127+AT127-2</f>
        <v>13165</v>
      </c>
      <c r="AI135">
        <f t="shared" si="223"/>
        <v>8891</v>
      </c>
    </row>
    <row r="136" spans="1:47" x14ac:dyDescent="0.35">
      <c r="A136" t="str">
        <f t="shared" si="211"/>
        <v>55-64</v>
      </c>
      <c r="F136" t="str">
        <f t="shared" si="207"/>
        <v>0.189</v>
      </c>
      <c r="G136" t="str">
        <f t="shared" si="207"/>
        <v>0.038</v>
      </c>
      <c r="K136" t="str">
        <f t="shared" si="212"/>
        <v>55-64</v>
      </c>
      <c r="P136">
        <f>$P127-Q127</f>
        <v>-3.7359963000000107</v>
      </c>
      <c r="Q136">
        <f>$P127-R127</f>
        <v>-5.2391852000000085</v>
      </c>
      <c r="T136" t="str">
        <f t="shared" si="214"/>
        <v>55-64</v>
      </c>
      <c r="Y136">
        <f>SQRT((($AS127-1)*$AH127^2+(AT127-1)*AI127^2)/($AS127+AT127-2))</f>
        <v>1.7368657234591158</v>
      </c>
      <c r="Z136">
        <f>SQRT((($AS127-1)*$AH127^2+(AU127-1)*AJ127^2)/($AS127+AU127-2))</f>
        <v>1.9177665322666597</v>
      </c>
      <c r="AC136" t="str">
        <f t="shared" si="216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-1.5031888999999978</v>
      </c>
      <c r="T137" t="str">
        <f t="shared" si="214"/>
        <v>65-74</v>
      </c>
      <c r="Z137">
        <f>SQRT((($AT127-1)*$AI127^2+(AU127-1)*AJ127^2)/($AT127+AU127-2))</f>
        <v>1.5763324048494691</v>
      </c>
      <c r="AC137" t="str">
        <f t="shared" si="216"/>
        <v>65-74</v>
      </c>
      <c r="AI137">
        <f>$AT127+AU127-2</f>
        <v>7034</v>
      </c>
    </row>
    <row r="139" spans="1:47" x14ac:dyDescent="0.35">
      <c r="K139" t="str">
        <f t="shared" ref="K139:AA139" si="224">K16</f>
        <v>Arabsphere</v>
      </c>
      <c r="L139">
        <f t="shared" si="224"/>
        <v>52.467068339999997</v>
      </c>
      <c r="M139">
        <f t="shared" si="224"/>
        <v>67.815000710000007</v>
      </c>
      <c r="N139">
        <f t="shared" si="224"/>
        <v>82.808900149999999</v>
      </c>
      <c r="O139">
        <f t="shared" si="224"/>
        <v>96.131875140000005</v>
      </c>
      <c r="P139">
        <f t="shared" si="224"/>
        <v>103.2650186</v>
      </c>
      <c r="Q139">
        <f t="shared" si="224"/>
        <v>105.598393</v>
      </c>
      <c r="R139">
        <f t="shared" si="224"/>
        <v>97.552723589999999</v>
      </c>
      <c r="S139">
        <f t="shared" si="224"/>
        <v>0</v>
      </c>
      <c r="T139" t="str">
        <f t="shared" si="224"/>
        <v>Arabsphere</v>
      </c>
      <c r="U139">
        <f t="shared" si="224"/>
        <v>4.6795100590000001</v>
      </c>
      <c r="V139">
        <f t="shared" si="224"/>
        <v>6.1028688630000003</v>
      </c>
      <c r="W139">
        <f t="shared" si="224"/>
        <v>4.4300522620000002</v>
      </c>
      <c r="X139">
        <f t="shared" si="224"/>
        <v>6.7183146860000003</v>
      </c>
      <c r="Y139">
        <f t="shared" si="224"/>
        <v>7.7887283629999997</v>
      </c>
      <c r="Z139">
        <f t="shared" si="224"/>
        <v>12.51623369</v>
      </c>
      <c r="AA139">
        <f t="shared" si="224"/>
        <v>18.567490119999999</v>
      </c>
      <c r="AC139" t="str">
        <f t="shared" ref="AC139:AK139" si="225">AC16</f>
        <v>Arabsphere</v>
      </c>
      <c r="AD139">
        <f t="shared" si="225"/>
        <v>1.41092537</v>
      </c>
      <c r="AE139">
        <f t="shared" si="225"/>
        <v>1.8400841969999999</v>
      </c>
      <c r="AF139">
        <f t="shared" si="225"/>
        <v>1.3357110139999999</v>
      </c>
      <c r="AG139">
        <f t="shared" si="225"/>
        <v>2.0256480940000001</v>
      </c>
      <c r="AH139">
        <f t="shared" si="225"/>
        <v>2.3483899610000001</v>
      </c>
      <c r="AI139">
        <f t="shared" si="225"/>
        <v>3.7737864490000002</v>
      </c>
      <c r="AJ139">
        <f t="shared" si="225"/>
        <v>5.5983089130000003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5569</v>
      </c>
      <c r="AP139">
        <f t="shared" si="226"/>
        <v>7934</v>
      </c>
      <c r="AQ139">
        <f t="shared" si="226"/>
        <v>11916</v>
      </c>
      <c r="AR139">
        <f t="shared" si="226"/>
        <v>10030</v>
      </c>
      <c r="AS139">
        <f t="shared" si="226"/>
        <v>6402</v>
      </c>
      <c r="AT139">
        <f t="shared" si="226"/>
        <v>2046</v>
      </c>
      <c r="AU139">
        <f t="shared" si="22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-15.347932370000009</v>
      </c>
      <c r="M144">
        <f t="shared" ref="M144:Q144" si="233">$L139-N139</f>
        <v>-30.341831810000002</v>
      </c>
      <c r="N144">
        <f t="shared" si="233"/>
        <v>-43.664806800000008</v>
      </c>
      <c r="O144">
        <f t="shared" si="233"/>
        <v>-50.797950260000007</v>
      </c>
      <c r="P144">
        <f t="shared" si="233"/>
        <v>-53.131324660000004</v>
      </c>
      <c r="Q144">
        <f t="shared" si="233"/>
        <v>-45.085655250000002</v>
      </c>
      <c r="T144" t="str">
        <f>K144</f>
        <v>18-24</v>
      </c>
      <c r="U144">
        <f>SQRT((($AO139-1)*$AD139^2+(AP139-1)*AE139^2)/($AO139+AP139-2))</f>
        <v>1.6764576377694107</v>
      </c>
      <c r="V144">
        <f t="shared" ref="V144:Z144" si="234">SQRT((($AO139-1)*$AD139^2+(AQ139-1)*AF139^2)/($AO139+AQ139-2))</f>
        <v>1.3601168128340677</v>
      </c>
      <c r="W144">
        <f t="shared" si="234"/>
        <v>1.8300521752677599</v>
      </c>
      <c r="X144">
        <f t="shared" si="234"/>
        <v>1.968618727021981</v>
      </c>
      <c r="Y144">
        <f t="shared" si="234"/>
        <v>2.2981517230605282</v>
      </c>
      <c r="Z144">
        <f t="shared" si="234"/>
        <v>1.7776010981273669</v>
      </c>
      <c r="AC144" t="str">
        <f>T144</f>
        <v>18-24</v>
      </c>
      <c r="AD144">
        <f>$AO139+AP139-2</f>
        <v>13501</v>
      </c>
      <c r="AE144">
        <f t="shared" ref="AE144:AI144" si="235">$AO139+AQ139-2</f>
        <v>17483</v>
      </c>
      <c r="AF144">
        <f t="shared" si="235"/>
        <v>15597</v>
      </c>
      <c r="AG144">
        <f t="shared" si="235"/>
        <v>11969</v>
      </c>
      <c r="AH144">
        <f t="shared" si="235"/>
        <v>7613</v>
      </c>
      <c r="AI144">
        <f t="shared" si="235"/>
        <v>5799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-14.993899439999993</v>
      </c>
      <c r="N145">
        <f t="shared" ref="N145:Q145" si="238">$M139-O139</f>
        <v>-28.316874429999999</v>
      </c>
      <c r="O145">
        <f t="shared" si="238"/>
        <v>-35.450017889999998</v>
      </c>
      <c r="P145">
        <f t="shared" si="238"/>
        <v>-37.783392289999995</v>
      </c>
      <c r="Q145">
        <f t="shared" si="238"/>
        <v>-29.737722879999993</v>
      </c>
      <c r="T145" t="str">
        <f t="shared" ref="T145:T149" si="239">K145</f>
        <v>25-34</v>
      </c>
      <c r="V145">
        <f>SQRT((($AP139-1)*$AE139^2+(AQ139-1)*AF139^2)/($AP139+AQ139-2))</f>
        <v>1.5570285585765</v>
      </c>
      <c r="W145">
        <f t="shared" ref="W145:Z145" si="240">SQRT((($AP139-1)*$AE139^2+(AR139-1)*AG139^2)/($AP139+AR139-2))</f>
        <v>1.9458760322743869</v>
      </c>
      <c r="X145">
        <f t="shared" si="240"/>
        <v>2.0824622050722832</v>
      </c>
      <c r="Y145">
        <f t="shared" si="240"/>
        <v>2.3687054250694395</v>
      </c>
      <c r="Z145">
        <f t="shared" si="240"/>
        <v>2.0437464618373875</v>
      </c>
      <c r="AC145" t="str">
        <f t="shared" ref="AC145:AC149" si="241">T145</f>
        <v>25-34</v>
      </c>
      <c r="AE145">
        <f>$AP139+AQ139-2</f>
        <v>19848</v>
      </c>
      <c r="AF145">
        <f t="shared" ref="AF145:AI145" si="242">$AP139+AR139-2</f>
        <v>17962</v>
      </c>
      <c r="AG145">
        <f t="shared" si="242"/>
        <v>14334</v>
      </c>
      <c r="AH145">
        <f t="shared" si="242"/>
        <v>9978</v>
      </c>
      <c r="AI145">
        <f t="shared" si="242"/>
        <v>8164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-13.322974990000006</v>
      </c>
      <c r="O146">
        <f t="shared" ref="O146:Q146" si="243">$N139-P139</f>
        <v>-20.456118450000005</v>
      </c>
      <c r="P146">
        <f t="shared" si="243"/>
        <v>-22.789492850000002</v>
      </c>
      <c r="Q146">
        <f t="shared" si="243"/>
        <v>-14.74382344</v>
      </c>
      <c r="T146" t="str">
        <f t="shared" si="239"/>
        <v>35-44</v>
      </c>
      <c r="W146">
        <f>SQRT((($AQ139-1)*$AF139^2+(AR139-1)*AG139^2)/($AQ139+AR139-2))</f>
        <v>1.6864243805412129</v>
      </c>
      <c r="X146">
        <f t="shared" ref="X146:Z146" si="244">SQRT((($AQ139-1)*$AF139^2+(AS139-1)*AH139^2)/($AQ139+AS139-2))</f>
        <v>1.7572570953563509</v>
      </c>
      <c r="Y146">
        <f t="shared" si="244"/>
        <v>1.8997366473174011</v>
      </c>
      <c r="Z146">
        <f t="shared" si="244"/>
        <v>1.5317492334072378</v>
      </c>
      <c r="AC146" t="str">
        <f t="shared" si="241"/>
        <v>35-44</v>
      </c>
      <c r="AF146">
        <f>$AQ139+AR139-2</f>
        <v>21944</v>
      </c>
      <c r="AG146">
        <f t="shared" ref="AG146:AI146" si="245">$AQ139+AS139-2</f>
        <v>18316</v>
      </c>
      <c r="AH146">
        <f t="shared" si="245"/>
        <v>13960</v>
      </c>
      <c r="AI146">
        <f t="shared" si="245"/>
        <v>12146</v>
      </c>
    </row>
    <row r="147" spans="1:47" x14ac:dyDescent="0.35">
      <c r="A147" t="str">
        <f t="shared" si="236"/>
        <v>45-54</v>
      </c>
      <c r="E147" t="str">
        <f t="shared" si="232"/>
        <v>0.006</v>
      </c>
      <c r="F147" t="str">
        <f t="shared" si="232"/>
        <v>&lt;0.001</v>
      </c>
      <c r="G147" t="str">
        <f t="shared" si="232"/>
        <v>&gt;0.999</v>
      </c>
      <c r="K147" t="str">
        <f t="shared" si="237"/>
        <v>45-54</v>
      </c>
      <c r="O147">
        <f>$O139-P139</f>
        <v>-7.1331434599999994</v>
      </c>
      <c r="P147">
        <f t="shared" ref="P147:Q147" si="246">$O139-Q139</f>
        <v>-9.4665178599999962</v>
      </c>
      <c r="Q147">
        <f t="shared" si="246"/>
        <v>-1.420848449999994</v>
      </c>
      <c r="T147" t="str">
        <f t="shared" si="239"/>
        <v>45-54</v>
      </c>
      <c r="X147">
        <f>SQRT((($AR139-1)*$AG139^2+(AS139-1)*AH139^2)/($AR139+AS139-2))</f>
        <v>2.1571350815207877</v>
      </c>
      <c r="Y147">
        <f t="shared" ref="Y147:Z147" si="247">SQRT((($AR139-1)*$AG139^2+(AT139-1)*AI139^2)/($AR139+AT139-2))</f>
        <v>2.4125467563464906</v>
      </c>
      <c r="Z147">
        <f t="shared" si="247"/>
        <v>2.1717502607950254</v>
      </c>
      <c r="AC147" t="str">
        <f t="shared" si="241"/>
        <v>45-54</v>
      </c>
      <c r="AG147">
        <f>$AR139+AS139-2</f>
        <v>16430</v>
      </c>
      <c r="AH147">
        <f t="shared" ref="AH147:AI147" si="248">$AR139+AT139-2</f>
        <v>12074</v>
      </c>
      <c r="AI147">
        <f t="shared" si="248"/>
        <v>10260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0.145</v>
      </c>
      <c r="K148" t="str">
        <f t="shared" si="237"/>
        <v>55-64</v>
      </c>
      <c r="P148">
        <f>$P139-Q139</f>
        <v>-2.3333743999999967</v>
      </c>
      <c r="Q148">
        <f>$P139-R139</f>
        <v>5.7122950100000054</v>
      </c>
      <c r="T148" t="str">
        <f t="shared" si="239"/>
        <v>55-64</v>
      </c>
      <c r="Y148">
        <f>SQRT((($AS139-1)*$AH139^2+(AT139-1)*AI139^2)/($AS139+AT139-2))</f>
        <v>2.7618578602634254</v>
      </c>
      <c r="Z148">
        <f>SQRT((($AS139-1)*$AH139^2+(AU139-1)*AJ139^2)/($AS139+AU139-2))</f>
        <v>2.532684029755778</v>
      </c>
      <c r="AC148" t="str">
        <f t="shared" si="241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236"/>
        <v>65-74</v>
      </c>
      <c r="G149" t="str">
        <f t="shared" si="232"/>
        <v>0.265</v>
      </c>
      <c r="K149" t="str">
        <f t="shared" si="237"/>
        <v>65-74</v>
      </c>
      <c r="Q149">
        <f>Q139-R139</f>
        <v>8.0456694100000021</v>
      </c>
      <c r="T149" t="str">
        <f t="shared" si="239"/>
        <v>65-74</v>
      </c>
      <c r="Z149">
        <f>SQRT((($AT139-1)*$AI139^2+(AU139-1)*AJ139^2)/($AT139+AU139-2))</f>
        <v>3.9971199920251714</v>
      </c>
      <c r="AC149" t="str">
        <f t="shared" si="241"/>
        <v>65-74</v>
      </c>
      <c r="AI149">
        <f>$AT139+AU139-2</f>
        <v>2276</v>
      </c>
    </row>
    <row r="151" spans="1:47" x14ac:dyDescent="0.35">
      <c r="K151" t="str">
        <f t="shared" ref="K151:AA151" si="249">K17</f>
        <v>Francosphere</v>
      </c>
      <c r="L151">
        <f t="shared" si="249"/>
        <v>65.269046560000007</v>
      </c>
      <c r="M151">
        <f t="shared" si="249"/>
        <v>79.872863339999995</v>
      </c>
      <c r="N151">
        <f t="shared" si="249"/>
        <v>86.031402170000007</v>
      </c>
      <c r="O151">
        <f t="shared" si="249"/>
        <v>90.801018110000001</v>
      </c>
      <c r="P151">
        <f t="shared" si="249"/>
        <v>103.7214287</v>
      </c>
      <c r="Q151">
        <f t="shared" si="249"/>
        <v>110.6094288</v>
      </c>
      <c r="R151">
        <f t="shared" si="249"/>
        <v>111.392402</v>
      </c>
      <c r="S151">
        <f t="shared" si="249"/>
        <v>0</v>
      </c>
      <c r="T151" t="str">
        <f t="shared" si="249"/>
        <v>Francosphere</v>
      </c>
      <c r="U151">
        <f t="shared" si="249"/>
        <v>16.986829119999999</v>
      </c>
      <c r="V151">
        <f t="shared" si="249"/>
        <v>10.7478806</v>
      </c>
      <c r="W151">
        <f t="shared" si="249"/>
        <v>7.637394821</v>
      </c>
      <c r="X151">
        <f t="shared" si="249"/>
        <v>8.40624152</v>
      </c>
      <c r="Y151">
        <f t="shared" si="249"/>
        <v>5.54914693</v>
      </c>
      <c r="Z151">
        <f t="shared" si="249"/>
        <v>4.8015726230000002</v>
      </c>
      <c r="AA151">
        <f t="shared" si="249"/>
        <v>6.793152407</v>
      </c>
      <c r="AC151" t="str">
        <f t="shared" ref="AC151:AK151" si="250">AC17</f>
        <v>Francosphere</v>
      </c>
      <c r="AD151">
        <f t="shared" si="250"/>
        <v>5.6622763730000001</v>
      </c>
      <c r="AE151">
        <f t="shared" si="250"/>
        <v>3.582626866</v>
      </c>
      <c r="AF151">
        <f t="shared" si="250"/>
        <v>2.545798274</v>
      </c>
      <c r="AG151">
        <f t="shared" si="250"/>
        <v>2.8020805069999999</v>
      </c>
      <c r="AH151">
        <f t="shared" si="250"/>
        <v>1.8497156429999999</v>
      </c>
      <c r="AI151">
        <f t="shared" si="250"/>
        <v>1.6005242079999999</v>
      </c>
      <c r="AJ151">
        <f t="shared" si="250"/>
        <v>2.2643841359999999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1132</v>
      </c>
      <c r="AP151">
        <f t="shared" si="251"/>
        <v>1091</v>
      </c>
      <c r="AQ151">
        <f t="shared" si="251"/>
        <v>1145</v>
      </c>
      <c r="AR151">
        <f t="shared" si="251"/>
        <v>1645</v>
      </c>
      <c r="AS151">
        <f t="shared" si="251"/>
        <v>3434</v>
      </c>
      <c r="AT151">
        <f t="shared" si="251"/>
        <v>3744</v>
      </c>
      <c r="AU151">
        <f t="shared" si="251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0.013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-14.603816779999988</v>
      </c>
      <c r="M156">
        <f t="shared" ref="M156:Q156" si="258">$L151-N151</f>
        <v>-20.76235561</v>
      </c>
      <c r="N156">
        <f t="shared" si="258"/>
        <v>-25.531971549999994</v>
      </c>
      <c r="O156">
        <f t="shared" si="258"/>
        <v>-38.452382139999997</v>
      </c>
      <c r="P156">
        <f t="shared" si="258"/>
        <v>-45.340382239999997</v>
      </c>
      <c r="Q156">
        <f t="shared" si="258"/>
        <v>-46.123355439999997</v>
      </c>
      <c r="T156" t="str">
        <f>K156</f>
        <v>18-24</v>
      </c>
      <c r="U156">
        <f>SQRT((($AO151-1)*$AD151^2+(AP151-1)*AE151^2)/($AO151+AP151-2))</f>
        <v>4.7566535933191316</v>
      </c>
      <c r="V156">
        <f t="shared" ref="V156:Z156" si="259">SQRT((($AO151-1)*$AD151^2+(AQ151-1)*AF151^2)/($AO151+AQ151-2))</f>
        <v>4.3815687555784217</v>
      </c>
      <c r="W156">
        <f t="shared" si="259"/>
        <v>4.2093647111277415</v>
      </c>
      <c r="X156">
        <f t="shared" si="259"/>
        <v>3.2432510836702457</v>
      </c>
      <c r="Y156">
        <f t="shared" si="259"/>
        <v>3.0670851601557843</v>
      </c>
      <c r="Z156">
        <f t="shared" si="259"/>
        <v>4.2702612235505466</v>
      </c>
      <c r="AC156" t="str">
        <f>T156</f>
        <v>18-24</v>
      </c>
      <c r="AD156">
        <f>$AO151+AP151-2</f>
        <v>2221</v>
      </c>
      <c r="AE156">
        <f t="shared" ref="AE156:AI156" si="260">$AO151+AQ151-2</f>
        <v>2275</v>
      </c>
      <c r="AF156">
        <f t="shared" si="260"/>
        <v>2775</v>
      </c>
      <c r="AG156">
        <f t="shared" si="260"/>
        <v>4564</v>
      </c>
      <c r="AH156">
        <f t="shared" si="260"/>
        <v>4874</v>
      </c>
      <c r="AI156">
        <f t="shared" si="260"/>
        <v>2324</v>
      </c>
    </row>
    <row r="157" spans="1:47" x14ac:dyDescent="0.35">
      <c r="A157" t="str">
        <f t="shared" ref="A157:A161" si="261">A145</f>
        <v>25-34</v>
      </c>
      <c r="C157" t="str">
        <f t="shared" si="257"/>
        <v>0.281</v>
      </c>
      <c r="D157" t="str">
        <f t="shared" si="257"/>
        <v>0.003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-6.1585388300000119</v>
      </c>
      <c r="N157">
        <f t="shared" ref="N157:Q157" si="263">$M151-O151</f>
        <v>-10.928154770000006</v>
      </c>
      <c r="O157">
        <f t="shared" si="263"/>
        <v>-23.848565360000009</v>
      </c>
      <c r="P157">
        <f t="shared" si="263"/>
        <v>-30.736565460000008</v>
      </c>
      <c r="Q157">
        <f t="shared" si="263"/>
        <v>-31.519538660000009</v>
      </c>
      <c r="T157" t="str">
        <f t="shared" ref="T157:T161" si="264">K157</f>
        <v>25-34</v>
      </c>
      <c r="V157">
        <f>SQRT((($AP151-1)*$AE151^2+(AQ151-1)*AF151^2)/($AP151+AQ151-2))</f>
        <v>3.0953766228609387</v>
      </c>
      <c r="W157">
        <f t="shared" ref="W157:Z157" si="265">SQRT((($AP151-1)*$AE151^2+(AR151-1)*AG151^2)/($AP151+AR151-2))</f>
        <v>3.1366410525020787</v>
      </c>
      <c r="X157">
        <f t="shared" si="265"/>
        <v>2.3853880990638712</v>
      </c>
      <c r="Y157">
        <f t="shared" si="265"/>
        <v>2.2087773486031015</v>
      </c>
      <c r="Z157">
        <f t="shared" si="265"/>
        <v>2.9677353322567539</v>
      </c>
      <c r="AC157" t="str">
        <f t="shared" ref="AC157:AC161" si="266">T157</f>
        <v>25-34</v>
      </c>
      <c r="AE157">
        <f>$AP151+AQ151-2</f>
        <v>2234</v>
      </c>
      <c r="AF157">
        <f t="shared" ref="AF157:AI157" si="267">$AP151+AR151-2</f>
        <v>2734</v>
      </c>
      <c r="AG157">
        <f t="shared" si="267"/>
        <v>4523</v>
      </c>
      <c r="AH157">
        <f t="shared" si="267"/>
        <v>4833</v>
      </c>
      <c r="AI157">
        <f t="shared" si="267"/>
        <v>2283</v>
      </c>
    </row>
    <row r="158" spans="1:47" x14ac:dyDescent="0.35">
      <c r="A158" t="str">
        <f t="shared" si="261"/>
        <v>35-44</v>
      </c>
      <c r="D158" t="str">
        <f t="shared" si="257"/>
        <v>0.464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-4.7696159399999942</v>
      </c>
      <c r="O158">
        <f t="shared" ref="O158:Q158" si="268">$N151-P151</f>
        <v>-17.690026529999997</v>
      </c>
      <c r="P158">
        <f t="shared" si="268"/>
        <v>-24.578026629999997</v>
      </c>
      <c r="Q158">
        <f t="shared" si="268"/>
        <v>-25.360999829999997</v>
      </c>
      <c r="T158" t="str">
        <f t="shared" si="264"/>
        <v>35-44</v>
      </c>
      <c r="W158">
        <f>SQRT((($AQ151-1)*$AF151^2+(AR151-1)*AG151^2)/($AQ151+AR151-2))</f>
        <v>2.699864943105057</v>
      </c>
      <c r="X158">
        <f t="shared" ref="X158:Z158" si="269">SQRT((($AQ151-1)*$AF151^2+(AS151-1)*AH151^2)/($AQ151+AS151-2))</f>
        <v>2.0460183436399766</v>
      </c>
      <c r="Y158">
        <f t="shared" si="269"/>
        <v>1.8652545209282463</v>
      </c>
      <c r="Z158">
        <f t="shared" si="269"/>
        <v>2.4062566620870167</v>
      </c>
      <c r="AC158" t="str">
        <f t="shared" si="266"/>
        <v>35-44</v>
      </c>
      <c r="AF158">
        <f>$AQ151+AR151-2</f>
        <v>2788</v>
      </c>
      <c r="AG158">
        <f t="shared" ref="AG158:AI158" si="270">$AQ151+AS151-2</f>
        <v>4577</v>
      </c>
      <c r="AH158">
        <f t="shared" si="270"/>
        <v>4887</v>
      </c>
      <c r="AI158">
        <f t="shared" si="270"/>
        <v>2337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-12.920410590000003</v>
      </c>
      <c r="P159">
        <f t="shared" ref="P159:Q159" si="271">$O151-Q151</f>
        <v>-19.808410690000002</v>
      </c>
      <c r="Q159">
        <f t="shared" si="271"/>
        <v>-20.591383890000003</v>
      </c>
      <c r="T159" t="str">
        <f t="shared" si="264"/>
        <v>45-54</v>
      </c>
      <c r="X159">
        <f>SQRT((($AR151-1)*$AG151^2+(AS151-1)*AH151^2)/($AR151+AS151-2))</f>
        <v>2.2036351484068986</v>
      </c>
      <c r="Y159">
        <f t="shared" ref="Y159:Z159" si="272">SQRT((($AR151-1)*$AG151^2+(AT151-1)*AI151^2)/($AR151+AT151-2))</f>
        <v>2.0435431181139934</v>
      </c>
      <c r="Z159">
        <f t="shared" si="272"/>
        <v>2.5896101933815094</v>
      </c>
      <c r="AC159" t="str">
        <f t="shared" si="266"/>
        <v>45-54</v>
      </c>
      <c r="AG159">
        <f>$AR151+AS151-2</f>
        <v>5077</v>
      </c>
      <c r="AH159">
        <f t="shared" ref="AH159:AI159" si="273">$AR151+AT151-2</f>
        <v>5387</v>
      </c>
      <c r="AI159">
        <f t="shared" si="273"/>
        <v>2837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-6.8880000999999993</v>
      </c>
      <c r="Q160">
        <f>$P151-R151</f>
        <v>-7.6709733</v>
      </c>
      <c r="T160" t="str">
        <f t="shared" si="264"/>
        <v>55-64</v>
      </c>
      <c r="Y160">
        <f>SQRT((($AS151-1)*$AH151^2+(AT151-1)*AI151^2)/($AS151+AT151-2))</f>
        <v>1.7242366441799424</v>
      </c>
      <c r="Z160">
        <f>SQRT((($AS151-1)*$AH151^2+(AU151-1)*AJ151^2)/($AS151+AU151-2))</f>
        <v>1.9650459047504136</v>
      </c>
      <c r="AC160" t="str">
        <f t="shared" si="266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-0.7829732000000007</v>
      </c>
      <c r="T161" t="str">
        <f t="shared" si="264"/>
        <v>65-74</v>
      </c>
      <c r="Z161">
        <f>SQRT((($AT151-1)*$AI151^2+(AU151-1)*AJ151^2)/($AT151+AU151-2))</f>
        <v>1.7837615246123806</v>
      </c>
      <c r="AC161" t="str">
        <f t="shared" si="266"/>
        <v>65-74</v>
      </c>
      <c r="AI161">
        <f>$AT151+AU151-2</f>
        <v>4936</v>
      </c>
    </row>
    <row r="163" spans="1:47" x14ac:dyDescent="0.35">
      <c r="K163" t="str">
        <f t="shared" ref="K163:AA163" si="274">K18</f>
        <v>Germanosphere</v>
      </c>
      <c r="L163">
        <f t="shared" si="274"/>
        <v>60.41958116</v>
      </c>
      <c r="M163">
        <f t="shared" si="274"/>
        <v>65.355598000000001</v>
      </c>
      <c r="N163">
        <f t="shared" si="274"/>
        <v>77.559254989999999</v>
      </c>
      <c r="O163">
        <f t="shared" si="274"/>
        <v>80.56705461</v>
      </c>
      <c r="P163">
        <f t="shared" si="274"/>
        <v>95.442578920000003</v>
      </c>
      <c r="Q163">
        <f t="shared" si="274"/>
        <v>113.13820819999999</v>
      </c>
      <c r="R163">
        <f t="shared" si="274"/>
        <v>110.58753179999999</v>
      </c>
      <c r="S163">
        <f t="shared" si="274"/>
        <v>0</v>
      </c>
      <c r="T163" t="str">
        <f t="shared" si="274"/>
        <v>Germanosphere</v>
      </c>
      <c r="U163">
        <f t="shared" si="274"/>
        <v>5.7422919879999998</v>
      </c>
      <c r="V163">
        <f t="shared" si="274"/>
        <v>3.979053393</v>
      </c>
      <c r="W163">
        <f t="shared" si="274"/>
        <v>4.7701141659999999</v>
      </c>
      <c r="X163">
        <f t="shared" si="274"/>
        <v>1.4210564349999999</v>
      </c>
      <c r="Y163">
        <f t="shared" si="274"/>
        <v>3.9132123069999998</v>
      </c>
      <c r="Z163">
        <f t="shared" si="274"/>
        <v>3.3366491630000001</v>
      </c>
      <c r="AA163">
        <f t="shared" si="274"/>
        <v>4.2210528519999997</v>
      </c>
      <c r="AC163" t="str">
        <f t="shared" ref="AC163:AK163" si="275">AC18</f>
        <v>Germanosphere</v>
      </c>
      <c r="AD163">
        <f t="shared" si="275"/>
        <v>3.315313825</v>
      </c>
      <c r="AE163">
        <f t="shared" si="275"/>
        <v>2.297307548</v>
      </c>
      <c r="AF163">
        <f t="shared" si="275"/>
        <v>2.7540266980000001</v>
      </c>
      <c r="AG163">
        <f t="shared" si="275"/>
        <v>0.82044731500000001</v>
      </c>
      <c r="AH163">
        <f t="shared" si="275"/>
        <v>2.2592941789999998</v>
      </c>
      <c r="AI163">
        <f t="shared" si="275"/>
        <v>1.9264152919999999</v>
      </c>
      <c r="AJ163">
        <f t="shared" si="275"/>
        <v>2.4370259999999999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106</v>
      </c>
      <c r="AP163">
        <f t="shared" si="276"/>
        <v>159</v>
      </c>
      <c r="AQ163">
        <f t="shared" si="276"/>
        <v>327</v>
      </c>
      <c r="AR163">
        <f t="shared" si="276"/>
        <v>564</v>
      </c>
      <c r="AS163">
        <f t="shared" si="276"/>
        <v>1002</v>
      </c>
      <c r="AT163">
        <f t="shared" si="276"/>
        <v>641</v>
      </c>
      <c r="AU163">
        <f t="shared" si="276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0.442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-4.9360168400000006</v>
      </c>
      <c r="M168">
        <f t="shared" ref="M168:Q168" si="283">$L163-N163</f>
        <v>-17.13967383</v>
      </c>
      <c r="N168">
        <f t="shared" si="283"/>
        <v>-20.14747345</v>
      </c>
      <c r="O168">
        <f t="shared" si="283"/>
        <v>-35.022997760000003</v>
      </c>
      <c r="P168">
        <f t="shared" si="283"/>
        <v>-52.718627039999994</v>
      </c>
      <c r="Q168">
        <f t="shared" si="283"/>
        <v>-50.167950639999994</v>
      </c>
      <c r="T168" t="str">
        <f>K168</f>
        <v>18-24</v>
      </c>
      <c r="U168">
        <f>SQRT((($AO163-1)*$AD163^2+(AP163-1)*AE163^2)/($AO163+AP163-2))</f>
        <v>2.7493181843268197</v>
      </c>
      <c r="V168">
        <f t="shared" ref="V168:Z168" si="284">SQRT((($AO163-1)*$AD163^2+(AQ163-1)*AF163^2)/($AO163+AQ163-2))</f>
        <v>2.9007908594355021</v>
      </c>
      <c r="W168">
        <f t="shared" si="284"/>
        <v>1.5149264483596605</v>
      </c>
      <c r="X168">
        <f t="shared" si="284"/>
        <v>2.3797673579949841</v>
      </c>
      <c r="Y168">
        <f t="shared" si="284"/>
        <v>2.1764991488721592</v>
      </c>
      <c r="Z168">
        <f t="shared" si="284"/>
        <v>2.7709891999186054</v>
      </c>
      <c r="AC168" t="str">
        <f>T168</f>
        <v>18-24</v>
      </c>
      <c r="AD168">
        <f>$AO163+AP163-2</f>
        <v>263</v>
      </c>
      <c r="AE168">
        <f t="shared" ref="AE168:AI168" si="285">$AO163+AQ163-2</f>
        <v>431</v>
      </c>
      <c r="AF168">
        <f t="shared" si="285"/>
        <v>668</v>
      </c>
      <c r="AG168">
        <f t="shared" si="285"/>
        <v>1106</v>
      </c>
      <c r="AH168">
        <f t="shared" si="285"/>
        <v>745</v>
      </c>
      <c r="AI168">
        <f t="shared" si="285"/>
        <v>305</v>
      </c>
    </row>
    <row r="169" spans="1:47" x14ac:dyDescent="0.35">
      <c r="A169" t="str">
        <f t="shared" ref="A169:A173" si="286">A157</f>
        <v>25-34</v>
      </c>
      <c r="C169" t="str">
        <f t="shared" si="282"/>
        <v>&lt;0.001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-12.203656989999999</v>
      </c>
      <c r="N169">
        <f t="shared" ref="N169:Q169" si="288">$M163-O163</f>
        <v>-15.211456609999999</v>
      </c>
      <c r="O169">
        <f t="shared" si="288"/>
        <v>-30.086980920000002</v>
      </c>
      <c r="P169">
        <f t="shared" si="288"/>
        <v>-47.782610199999993</v>
      </c>
      <c r="Q169">
        <f t="shared" si="288"/>
        <v>-45.231933799999993</v>
      </c>
      <c r="T169" t="str">
        <f t="shared" ref="T169:T173" si="289">K169</f>
        <v>25-34</v>
      </c>
      <c r="V169">
        <f>SQRT((($AP163-1)*$AE163^2+(AQ163-1)*AF163^2)/($AP163+AQ163-2))</f>
        <v>2.6137211158789153</v>
      </c>
      <c r="W169">
        <f t="shared" ref="W169:Z169" si="290">SQRT((($AP163-1)*$AE163^2+(AR163-1)*AG163^2)/($AP163+AR163-2))</f>
        <v>1.2969817724957793</v>
      </c>
      <c r="X169">
        <f t="shared" si="290"/>
        <v>2.2645138954486219</v>
      </c>
      <c r="Y169">
        <f t="shared" si="290"/>
        <v>2.005304004701943</v>
      </c>
      <c r="Z169">
        <f t="shared" si="290"/>
        <v>2.3763754712748297</v>
      </c>
      <c r="AC169" t="str">
        <f t="shared" ref="AC169:AC173" si="291">T169</f>
        <v>25-34</v>
      </c>
      <c r="AE169">
        <f>$AP163+AQ163-2</f>
        <v>484</v>
      </c>
      <c r="AF169">
        <f t="shared" ref="AF169:AI169" si="292">$AP163+AR163-2</f>
        <v>721</v>
      </c>
      <c r="AG169">
        <f t="shared" si="292"/>
        <v>1159</v>
      </c>
      <c r="AH169">
        <f t="shared" si="292"/>
        <v>798</v>
      </c>
      <c r="AI169">
        <f t="shared" si="292"/>
        <v>358</v>
      </c>
    </row>
    <row r="170" spans="1:47" x14ac:dyDescent="0.35">
      <c r="A170" t="str">
        <f t="shared" si="286"/>
        <v>35-44</v>
      </c>
      <c r="D170" t="str">
        <f t="shared" si="282"/>
        <v>0.561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-3.0077996200000001</v>
      </c>
      <c r="O170">
        <f t="shared" ref="O170:Q170" si="293">$N163-P163</f>
        <v>-17.883323930000003</v>
      </c>
      <c r="P170">
        <f t="shared" si="293"/>
        <v>-35.578953209999995</v>
      </c>
      <c r="Q170">
        <f t="shared" si="293"/>
        <v>-33.028276809999994</v>
      </c>
      <c r="T170" t="str">
        <f t="shared" si="289"/>
        <v>35-44</v>
      </c>
      <c r="W170">
        <f>SQRT((($AQ163-1)*$AF163^2+(AR163-1)*AG163^2)/($AQ163+AR163-2))</f>
        <v>1.7909830654512013</v>
      </c>
      <c r="X170">
        <f t="shared" ref="X170:Z170" si="294">SQRT((($AQ163-1)*$AF163^2+(AS163-1)*AH163^2)/($AQ163+AS163-2))</f>
        <v>2.3903401984602013</v>
      </c>
      <c r="Y170">
        <f t="shared" si="294"/>
        <v>2.2401587669295728</v>
      </c>
      <c r="Z170">
        <f t="shared" si="294"/>
        <v>2.637986363463845</v>
      </c>
      <c r="AC170" t="str">
        <f t="shared" si="291"/>
        <v>35-44</v>
      </c>
      <c r="AF170">
        <f>$AQ163+AR163-2</f>
        <v>889</v>
      </c>
      <c r="AG170">
        <f t="shared" ref="AG170:AI170" si="295">$AQ163+AS163-2</f>
        <v>1327</v>
      </c>
      <c r="AH170">
        <f t="shared" si="295"/>
        <v>966</v>
      </c>
      <c r="AI170">
        <f t="shared" si="295"/>
        <v>526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-14.875524310000003</v>
      </c>
      <c r="P171">
        <f t="shared" ref="P171:Q171" si="296">$O163-Q163</f>
        <v>-32.571153589999994</v>
      </c>
      <c r="Q171">
        <f t="shared" si="296"/>
        <v>-30.020477189999994</v>
      </c>
      <c r="T171" t="str">
        <f t="shared" si="289"/>
        <v>45-54</v>
      </c>
      <c r="X171">
        <f>SQRT((($AR163-1)*$AG163^2+(AS163-1)*AH163^2)/($AR163+AS163-2))</f>
        <v>1.8733029702998267</v>
      </c>
      <c r="Y171">
        <f t="shared" ref="Y171:Z171" si="297">SQRT((($AR163-1)*$AG163^2+(AT163-1)*AI163^2)/($AR163+AT163-2))</f>
        <v>1.5130529021714909</v>
      </c>
      <c r="Z171">
        <f t="shared" si="297"/>
        <v>1.4329914784428193</v>
      </c>
      <c r="AC171" t="str">
        <f t="shared" si="291"/>
        <v>45-54</v>
      </c>
      <c r="AG171">
        <f>$AR163+AS163-2</f>
        <v>1564</v>
      </c>
      <c r="AH171">
        <f t="shared" ref="AH171:AI171" si="298">$AR163+AT163-2</f>
        <v>1203</v>
      </c>
      <c r="AI171">
        <f t="shared" si="298"/>
        <v>763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-17.695629279999991</v>
      </c>
      <c r="Q172">
        <f>$P163-R163</f>
        <v>-15.144952879999991</v>
      </c>
      <c r="T172" t="str">
        <f t="shared" si="289"/>
        <v>55-64</v>
      </c>
      <c r="Y172">
        <f>SQRT((($AS163-1)*$AH163^2+(AT163-1)*AI163^2)/($AS163+AT163-2))</f>
        <v>2.135650092031709</v>
      </c>
      <c r="Z172">
        <f>SQRT((($AS163-1)*$AH163^2+(AU163-1)*AJ163^2)/($AS163+AU163-2))</f>
        <v>2.2898490368315891</v>
      </c>
      <c r="AC172" t="str">
        <f t="shared" si="291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2.5506764000000004</v>
      </c>
      <c r="T173" t="str">
        <f t="shared" si="289"/>
        <v>65-74</v>
      </c>
      <c r="Z173">
        <f>SQRT((($AT163-1)*$AI163^2+(AU163-1)*AJ163^2)/($AT163+AU163-2))</f>
        <v>2.0595040163361933</v>
      </c>
      <c r="AC173" t="str">
        <f t="shared" si="291"/>
        <v>65-74</v>
      </c>
      <c r="AI173">
        <f>$AT163+AU163-2</f>
        <v>840</v>
      </c>
    </row>
    <row r="175" spans="1:47" x14ac:dyDescent="0.35">
      <c r="K175" t="str">
        <f t="shared" ref="K175:AA175" si="299">K19</f>
        <v>Hispanosphere</v>
      </c>
      <c r="L175">
        <f t="shared" si="299"/>
        <v>54.214684740000003</v>
      </c>
      <c r="M175">
        <f t="shared" si="299"/>
        <v>69.078463889999995</v>
      </c>
      <c r="N175">
        <f t="shared" si="299"/>
        <v>90.425086710000002</v>
      </c>
      <c r="O175">
        <f t="shared" si="299"/>
        <v>108.6819033</v>
      </c>
      <c r="P175">
        <f t="shared" si="299"/>
        <v>121.3635259</v>
      </c>
      <c r="Q175">
        <f t="shared" si="299"/>
        <v>126.00018249999999</v>
      </c>
      <c r="R175">
        <f t="shared" si="299"/>
        <v>121.42007719999999</v>
      </c>
      <c r="S175">
        <f t="shared" si="299"/>
        <v>0</v>
      </c>
      <c r="T175" t="str">
        <f t="shared" si="299"/>
        <v>Hispanosphere</v>
      </c>
      <c r="U175">
        <f t="shared" si="299"/>
        <v>9.2919299750000004</v>
      </c>
      <c r="V175">
        <f t="shared" si="299"/>
        <v>7.574885622</v>
      </c>
      <c r="W175">
        <f t="shared" si="299"/>
        <v>12.78537352</v>
      </c>
      <c r="X175">
        <f t="shared" si="299"/>
        <v>12.01362696</v>
      </c>
      <c r="Y175">
        <f t="shared" si="299"/>
        <v>9.6100702620000007</v>
      </c>
      <c r="Z175">
        <f t="shared" si="299"/>
        <v>7.6660642719999998</v>
      </c>
      <c r="AA175">
        <f t="shared" si="299"/>
        <v>8.0887035980000004</v>
      </c>
      <c r="AC175" t="str">
        <f t="shared" ref="AC175:AK175" si="300">AC19</f>
        <v>Hispanosphere</v>
      </c>
      <c r="AD175">
        <f t="shared" si="300"/>
        <v>2.077738707</v>
      </c>
      <c r="AE175">
        <f t="shared" si="300"/>
        <v>1.6937959170000001</v>
      </c>
      <c r="AF175">
        <f t="shared" si="300"/>
        <v>2.8588964300000002</v>
      </c>
      <c r="AG175">
        <f t="shared" si="300"/>
        <v>2.686328654</v>
      </c>
      <c r="AH175">
        <f t="shared" si="300"/>
        <v>2.1488770370000001</v>
      </c>
      <c r="AI175">
        <f t="shared" si="300"/>
        <v>1.7141840829999999</v>
      </c>
      <c r="AJ175">
        <f t="shared" si="300"/>
        <v>1.80868911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7421</v>
      </c>
      <c r="AP175">
        <f t="shared" si="301"/>
        <v>5923</v>
      </c>
      <c r="AQ175">
        <f t="shared" si="301"/>
        <v>7205</v>
      </c>
      <c r="AR175">
        <f t="shared" si="301"/>
        <v>9130</v>
      </c>
      <c r="AS175">
        <f t="shared" si="301"/>
        <v>11905</v>
      </c>
      <c r="AT175">
        <f t="shared" si="301"/>
        <v>7341</v>
      </c>
      <c r="AU175">
        <f t="shared" si="301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-14.863779149999992</v>
      </c>
      <c r="M180">
        <f t="shared" ref="M180:Q180" si="308">$L175-N175</f>
        <v>-36.210401969999999</v>
      </c>
      <c r="N180">
        <f t="shared" si="308"/>
        <v>-54.467218559999999</v>
      </c>
      <c r="O180">
        <f t="shared" si="308"/>
        <v>-67.148841159999989</v>
      </c>
      <c r="P180">
        <f t="shared" si="308"/>
        <v>-71.785497759999998</v>
      </c>
      <c r="Q180">
        <f t="shared" si="308"/>
        <v>-67.205392459999985</v>
      </c>
      <c r="T180" t="str">
        <f>K180</f>
        <v>18-24</v>
      </c>
      <c r="U180">
        <f>SQRT((($AO175-1)*$AD175^2+(AP175-1)*AE175^2)/($AO175+AP175-2))</f>
        <v>1.9168367011347105</v>
      </c>
      <c r="V180">
        <f t="shared" ref="V180:Z180" si="309">SQRT((($AO175-1)*$AD175^2+(AQ175-1)*AF175^2)/($AO175+AQ175-2))</f>
        <v>2.4933239451314511</v>
      </c>
      <c r="W180">
        <f t="shared" si="309"/>
        <v>2.432362470163377</v>
      </c>
      <c r="X180">
        <f t="shared" si="309"/>
        <v>2.1218435448664366</v>
      </c>
      <c r="Y180">
        <f t="shared" si="309"/>
        <v>1.9056360007702944</v>
      </c>
      <c r="Z180">
        <f t="shared" si="309"/>
        <v>2.0306835253448146</v>
      </c>
      <c r="AC180" t="str">
        <f>T180</f>
        <v>18-24</v>
      </c>
      <c r="AD180">
        <f>$AO175+AP175-2</f>
        <v>13342</v>
      </c>
      <c r="AE180">
        <f t="shared" ref="AE180:AI180" si="310">$AO175+AQ175-2</f>
        <v>14624</v>
      </c>
      <c r="AF180">
        <f t="shared" si="310"/>
        <v>16549</v>
      </c>
      <c r="AG180">
        <f t="shared" si="310"/>
        <v>19324</v>
      </c>
      <c r="AH180">
        <f t="shared" si="310"/>
        <v>14760</v>
      </c>
      <c r="AI180">
        <f t="shared" si="310"/>
        <v>9103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-21.346622820000007</v>
      </c>
      <c r="N181">
        <f t="shared" ref="N181:Q181" si="313">$M175-O175</f>
        <v>-39.603439410000007</v>
      </c>
      <c r="O181">
        <f t="shared" si="313"/>
        <v>-52.285062010000004</v>
      </c>
      <c r="P181">
        <f t="shared" si="313"/>
        <v>-56.921718609999999</v>
      </c>
      <c r="Q181">
        <f t="shared" si="313"/>
        <v>-52.34161331</v>
      </c>
      <c r="T181" t="str">
        <f t="shared" ref="T181:T185" si="314">K181</f>
        <v>25-34</v>
      </c>
      <c r="V181">
        <f>SQRT((($AP175-1)*$AE175^2+(AQ175-1)*AF175^2)/($AP175+AQ175-2))</f>
        <v>2.4041944666948925</v>
      </c>
      <c r="W181">
        <f t="shared" ref="W181:Z181" si="315">SQRT((($AP175-1)*$AE175^2+(AR175-1)*AG175^2)/($AP175+AR175-2))</f>
        <v>2.3464477929931169</v>
      </c>
      <c r="X181">
        <f t="shared" si="315"/>
        <v>2.0091603254169974</v>
      </c>
      <c r="Y181">
        <f t="shared" si="315"/>
        <v>1.7051100968762847</v>
      </c>
      <c r="Z181">
        <f t="shared" si="315"/>
        <v>1.7198834348239613</v>
      </c>
      <c r="AC181" t="str">
        <f t="shared" ref="AC181:AC185" si="316">T181</f>
        <v>25-34</v>
      </c>
      <c r="AE181">
        <f>$AP175+AQ175-2</f>
        <v>13126</v>
      </c>
      <c r="AF181">
        <f t="shared" ref="AF181:AI181" si="317">$AP175+AR175-2</f>
        <v>15051</v>
      </c>
      <c r="AG181">
        <f t="shared" si="317"/>
        <v>17826</v>
      </c>
      <c r="AH181">
        <f t="shared" si="317"/>
        <v>13262</v>
      </c>
      <c r="AI181">
        <f t="shared" si="317"/>
        <v>7605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-18.25681659</v>
      </c>
      <c r="O182">
        <f t="shared" ref="O182:Q182" si="318">$N175-P175</f>
        <v>-30.938439189999997</v>
      </c>
      <c r="P182">
        <f t="shared" si="318"/>
        <v>-35.575095789999992</v>
      </c>
      <c r="Q182">
        <f t="shared" si="318"/>
        <v>-30.994990489999992</v>
      </c>
      <c r="T182" t="str">
        <f t="shared" si="314"/>
        <v>35-44</v>
      </c>
      <c r="W182">
        <f>SQRT((($AQ175-1)*$AF175^2+(AR175-1)*AG175^2)/($AQ175+AR175-2))</f>
        <v>2.7637716468672648</v>
      </c>
      <c r="X182">
        <f t="shared" ref="X182:Z182" si="319">SQRT((($AQ175-1)*$AF175^2+(AS175-1)*AH175^2)/($AQ175+AS175-2))</f>
        <v>2.4409409463177245</v>
      </c>
      <c r="Y182">
        <f t="shared" si="319"/>
        <v>2.3518891359547647</v>
      </c>
      <c r="Z182">
        <f t="shared" si="319"/>
        <v>2.691648544153975</v>
      </c>
      <c r="AC182" t="str">
        <f t="shared" si="316"/>
        <v>35-44</v>
      </c>
      <c r="AF182">
        <f>$AQ175+AR175-2</f>
        <v>16333</v>
      </c>
      <c r="AG182">
        <f t="shared" ref="AG182:AI182" si="320">$AQ175+AS175-2</f>
        <v>19108</v>
      </c>
      <c r="AH182">
        <f t="shared" si="320"/>
        <v>14544</v>
      </c>
      <c r="AI182">
        <f t="shared" si="320"/>
        <v>8887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-12.681622599999997</v>
      </c>
      <c r="P183">
        <f t="shared" ref="P183:Q183" si="321">$O175-Q175</f>
        <v>-17.318279199999992</v>
      </c>
      <c r="Q183">
        <f t="shared" si="321"/>
        <v>-12.738173899999992</v>
      </c>
      <c r="T183" t="str">
        <f t="shared" si="314"/>
        <v>45-54</v>
      </c>
      <c r="X183">
        <f>SQRT((($AR175-1)*$AG175^2+(AS175-1)*AH175^2)/($AR175+AS175-2))</f>
        <v>2.3969954872483434</v>
      </c>
      <c r="Y183">
        <f t="shared" ref="Y183:Z183" si="322">SQRT((($AR175-1)*$AG175^2+(AT175-1)*AI175^2)/($AR175+AT175-2))</f>
        <v>2.3042887844402613</v>
      </c>
      <c r="Z183">
        <f t="shared" si="322"/>
        <v>2.5694903419339168</v>
      </c>
      <c r="AC183" t="str">
        <f t="shared" si="316"/>
        <v>45-54</v>
      </c>
      <c r="AG183">
        <f>$AR175+AS175-2</f>
        <v>21033</v>
      </c>
      <c r="AH183">
        <f t="shared" ref="AH183:AI183" si="323">$AR175+AT175-2</f>
        <v>16469</v>
      </c>
      <c r="AI183">
        <f t="shared" si="323"/>
        <v>10812</v>
      </c>
    </row>
    <row r="184" spans="1:47" x14ac:dyDescent="0.35">
      <c r="A184" t="str">
        <f t="shared" si="311"/>
        <v>55-64</v>
      </c>
      <c r="F184" t="str">
        <f t="shared" si="307"/>
        <v>0.121</v>
      </c>
      <c r="G184" t="str">
        <f t="shared" si="307"/>
        <v>&gt;0.999</v>
      </c>
      <c r="K184" t="str">
        <f t="shared" si="312"/>
        <v>55-64</v>
      </c>
      <c r="P184">
        <f>$P175-Q175</f>
        <v>-4.6366565999999949</v>
      </c>
      <c r="Q184">
        <f>$P175-R175</f>
        <v>-5.6551299999995308E-2</v>
      </c>
      <c r="T184" t="str">
        <f t="shared" si="314"/>
        <v>55-64</v>
      </c>
      <c r="Y184">
        <f>SQRT((($AS175-1)*$AH175^2+(AT175-1)*AI175^2)/($AS175+AT175-2))</f>
        <v>1.9942865332209614</v>
      </c>
      <c r="Z184">
        <f>SQRT((($AS175-1)*$AH175^2+(AU175-1)*AJ175^2)/($AS175+AU175-2))</f>
        <v>2.1097171561065022</v>
      </c>
      <c r="AC184" t="str">
        <f t="shared" si="316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311"/>
        <v>65-74</v>
      </c>
      <c r="G185" t="str">
        <f t="shared" si="307"/>
        <v>0.049</v>
      </c>
      <c r="K185" t="str">
        <f t="shared" si="312"/>
        <v>65-74</v>
      </c>
      <c r="Q185">
        <f>Q175-R175</f>
        <v>4.5801052999999996</v>
      </c>
      <c r="T185" t="str">
        <f t="shared" si="314"/>
        <v>65-74</v>
      </c>
      <c r="Z185">
        <f>SQRT((($AT175-1)*$AI175^2+(AU175-1)*AJ175^2)/($AT175+AU175-2))</f>
        <v>1.7322026838960423</v>
      </c>
      <c r="AC185" t="str">
        <f t="shared" si="316"/>
        <v>65-74</v>
      </c>
      <c r="AI185">
        <f>$AT175+AU175-2</f>
        <v>9023</v>
      </c>
    </row>
    <row r="187" spans="1:47" x14ac:dyDescent="0.35">
      <c r="K187" t="str">
        <f t="shared" ref="K187:AA187" si="324">K20</f>
        <v>Lusosphone (Portuguese)</v>
      </c>
      <c r="L187">
        <f t="shared" si="324"/>
        <v>46.657965169999997</v>
      </c>
      <c r="M187">
        <f t="shared" si="324"/>
        <v>62.671159760000002</v>
      </c>
      <c r="N187">
        <f t="shared" si="324"/>
        <v>78.712778619999995</v>
      </c>
      <c r="O187">
        <f t="shared" si="324"/>
        <v>91.996798310000003</v>
      </c>
      <c r="P187">
        <f t="shared" si="324"/>
        <v>109.5484198</v>
      </c>
      <c r="Q187">
        <f t="shared" si="324"/>
        <v>117.5882189</v>
      </c>
      <c r="R187">
        <f t="shared" si="324"/>
        <v>117.4996831</v>
      </c>
      <c r="S187">
        <f t="shared" si="324"/>
        <v>0</v>
      </c>
      <c r="T187" t="str">
        <f t="shared" si="324"/>
        <v>Lusosphone (Portuguese)</v>
      </c>
      <c r="U187">
        <f t="shared" si="324"/>
        <v>7.3590037649999998</v>
      </c>
      <c r="V187">
        <f t="shared" si="324"/>
        <v>6.6614339210000004</v>
      </c>
      <c r="W187">
        <f t="shared" si="324"/>
        <v>4.7408684860000001</v>
      </c>
      <c r="X187">
        <f t="shared" si="324"/>
        <v>3.8822528529999998</v>
      </c>
      <c r="Y187">
        <f t="shared" si="324"/>
        <v>1.756823265</v>
      </c>
      <c r="Z187">
        <f t="shared" si="324"/>
        <v>2.2547965759999999</v>
      </c>
      <c r="AA187">
        <f t="shared" si="324"/>
        <v>3.8375782460000001</v>
      </c>
      <c r="AC187" t="str">
        <f t="shared" ref="AC187:AK187" si="325">AC20</f>
        <v>Lusosphone (Portuguese)</v>
      </c>
      <c r="AD187">
        <f t="shared" si="325"/>
        <v>3.6795018829999999</v>
      </c>
      <c r="AE187">
        <f t="shared" si="325"/>
        <v>3.3307169609999998</v>
      </c>
      <c r="AF187">
        <f t="shared" si="325"/>
        <v>2.3704342430000001</v>
      </c>
      <c r="AG187">
        <f t="shared" si="325"/>
        <v>1.9411264269999999</v>
      </c>
      <c r="AH187">
        <f t="shared" si="325"/>
        <v>0.87841163200000005</v>
      </c>
      <c r="AI187">
        <f t="shared" si="325"/>
        <v>1.127398288</v>
      </c>
      <c r="AJ187">
        <f t="shared" si="325"/>
        <v>1.918789123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2248</v>
      </c>
      <c r="AP187">
        <f t="shared" si="326"/>
        <v>2182</v>
      </c>
      <c r="AQ187">
        <f t="shared" si="326"/>
        <v>2414</v>
      </c>
      <c r="AR187">
        <f t="shared" si="326"/>
        <v>2521</v>
      </c>
      <c r="AS187">
        <f t="shared" si="326"/>
        <v>3085</v>
      </c>
      <c r="AT187">
        <f t="shared" si="326"/>
        <v>1467</v>
      </c>
      <c r="AU187">
        <f t="shared" si="326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-16.013194590000005</v>
      </c>
      <c r="M192">
        <f t="shared" ref="M192:Q192" si="333">$L187-N187</f>
        <v>-32.054813449999997</v>
      </c>
      <c r="N192">
        <f t="shared" si="333"/>
        <v>-45.338833140000006</v>
      </c>
      <c r="O192">
        <f t="shared" si="333"/>
        <v>-62.890454630000008</v>
      </c>
      <c r="P192">
        <f t="shared" si="333"/>
        <v>-70.930253730000004</v>
      </c>
      <c r="Q192">
        <f t="shared" si="333"/>
        <v>-70.841717930000002</v>
      </c>
      <c r="T192" t="str">
        <f>K192</f>
        <v>18-24</v>
      </c>
      <c r="U192">
        <f>SQRT((($AO187-1)*$AD187^2+(AP187-1)*AE187^2)/($AO187+AP187-2))</f>
        <v>3.5120402577884664</v>
      </c>
      <c r="V192">
        <f t="shared" ref="V192:Z192" si="334">SQRT((($AO187-1)*$AD187^2+(AQ187-1)*AF187^2)/($AO187+AQ187-2))</f>
        <v>3.0720979676301989</v>
      </c>
      <c r="W192">
        <f t="shared" si="334"/>
        <v>2.8937127395500624</v>
      </c>
      <c r="X192">
        <f t="shared" si="334"/>
        <v>2.480506310666311</v>
      </c>
      <c r="Y192">
        <f t="shared" si="334"/>
        <v>2.9487434260189613</v>
      </c>
      <c r="Z192">
        <f t="shared" si="334"/>
        <v>3.5157766796041945</v>
      </c>
      <c r="AC192" t="str">
        <f>T192</f>
        <v>18-24</v>
      </c>
      <c r="AD192">
        <f>$AO187+AP187-2</f>
        <v>4428</v>
      </c>
      <c r="AE192">
        <f t="shared" ref="AE192:AI192" si="335">$AO187+AQ187-2</f>
        <v>4660</v>
      </c>
      <c r="AF192">
        <f t="shared" si="335"/>
        <v>4767</v>
      </c>
      <c r="AG192">
        <f t="shared" si="335"/>
        <v>5331</v>
      </c>
      <c r="AH192">
        <f t="shared" si="335"/>
        <v>3713</v>
      </c>
      <c r="AI192">
        <f t="shared" si="335"/>
        <v>2552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-16.041618859999993</v>
      </c>
      <c r="N193">
        <f t="shared" ref="N193:Q193" si="338">$M187-O187</f>
        <v>-29.325638550000001</v>
      </c>
      <c r="O193">
        <f t="shared" si="338"/>
        <v>-46.877260040000003</v>
      </c>
      <c r="P193">
        <f t="shared" si="338"/>
        <v>-54.917059139999999</v>
      </c>
      <c r="Q193">
        <f t="shared" si="338"/>
        <v>-54.828523339999997</v>
      </c>
      <c r="T193" t="str">
        <f t="shared" ref="T193:T197" si="339">K193</f>
        <v>25-34</v>
      </c>
      <c r="V193">
        <f>SQRT((($AP187-1)*$AE187^2+(AQ187-1)*AF187^2)/($AP187+AQ187-2))</f>
        <v>2.8667191345130929</v>
      </c>
      <c r="W193">
        <f t="shared" ref="W193:Z193" si="340">SQRT((($AP187-1)*$AE187^2+(AR187-1)*AG187^2)/($AP187+AR187-2))</f>
        <v>2.6770668480765156</v>
      </c>
      <c r="X193">
        <f t="shared" si="340"/>
        <v>2.2466580512795438</v>
      </c>
      <c r="Y193">
        <f t="shared" si="340"/>
        <v>2.673055166334946</v>
      </c>
      <c r="Z193">
        <f t="shared" si="340"/>
        <v>3.1912894619894141</v>
      </c>
      <c r="AC193" t="str">
        <f t="shared" ref="AC193:AC197" si="341">T193</f>
        <v>25-34</v>
      </c>
      <c r="AE193">
        <f>$AP187+AQ187-2</f>
        <v>4594</v>
      </c>
      <c r="AF193">
        <f t="shared" ref="AF193:AI193" si="342">$AP187+AR187-2</f>
        <v>4701</v>
      </c>
      <c r="AG193">
        <f t="shared" si="342"/>
        <v>5265</v>
      </c>
      <c r="AH193">
        <f t="shared" si="342"/>
        <v>3647</v>
      </c>
      <c r="AI193">
        <f t="shared" si="342"/>
        <v>2486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-13.284019690000008</v>
      </c>
      <c r="O194">
        <f t="shared" ref="O194:Q194" si="343">$N187-P187</f>
        <v>-30.83564118000001</v>
      </c>
      <c r="P194">
        <f t="shared" si="343"/>
        <v>-38.875440280000007</v>
      </c>
      <c r="Q194">
        <f t="shared" si="343"/>
        <v>-38.786904480000004</v>
      </c>
      <c r="T194" t="str">
        <f t="shared" si="339"/>
        <v>35-44</v>
      </c>
      <c r="W194">
        <f>SQRT((($AQ187-1)*$AF187^2+(AR187-1)*AG187^2)/($AQ187+AR187-2))</f>
        <v>2.1618026265823715</v>
      </c>
      <c r="X194">
        <f t="shared" ref="X194:Z194" si="344">SQRT((($AQ187-1)*$AF187^2+(AS187-1)*AH187^2)/($AQ187+AS187-2))</f>
        <v>1.702772131957029</v>
      </c>
      <c r="Y194">
        <f t="shared" si="344"/>
        <v>1.9939242785250506</v>
      </c>
      <c r="Z194">
        <f t="shared" si="344"/>
        <v>2.3241288911824749</v>
      </c>
      <c r="AC194" t="str">
        <f t="shared" si="341"/>
        <v>35-44</v>
      </c>
      <c r="AF194">
        <f>$AQ187+AR187-2</f>
        <v>4933</v>
      </c>
      <c r="AG194">
        <f t="shared" ref="AG194:AI194" si="345">$AQ187+AS187-2</f>
        <v>5497</v>
      </c>
      <c r="AH194">
        <f t="shared" si="345"/>
        <v>3879</v>
      </c>
      <c r="AI194">
        <f t="shared" si="345"/>
        <v>2718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-17.551621490000002</v>
      </c>
      <c r="P195">
        <f t="shared" ref="P195:Q195" si="346">$O187-Q187</f>
        <v>-25.591420589999998</v>
      </c>
      <c r="Q195">
        <f t="shared" si="346"/>
        <v>-25.502884789999996</v>
      </c>
      <c r="T195" t="str">
        <f t="shared" si="339"/>
        <v>45-54</v>
      </c>
      <c r="X195">
        <f>SQRT((($AR187-1)*$AG187^2+(AS187-1)*AH187^2)/($AR187+AS187-2))</f>
        <v>1.4556815345694576</v>
      </c>
      <c r="Y195">
        <f t="shared" ref="Y195:Z195" si="347">SQRT((($AR187-1)*$AG187^2+(AT187-1)*AI187^2)/($AR187+AT187-2))</f>
        <v>1.6880839113679438</v>
      </c>
      <c r="Z195">
        <f t="shared" si="347"/>
        <v>1.938727181961162</v>
      </c>
      <c r="AC195" t="str">
        <f t="shared" si="341"/>
        <v>45-54</v>
      </c>
      <c r="AG195">
        <f>$AR187+AS187-2</f>
        <v>5604</v>
      </c>
      <c r="AH195">
        <f t="shared" ref="AH195:AI195" si="348">$AR187+AT187-2</f>
        <v>3986</v>
      </c>
      <c r="AI195">
        <f t="shared" si="348"/>
        <v>2825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-8.0397990999999962</v>
      </c>
      <c r="Q196">
        <f>$P187-R187</f>
        <v>-7.9512632999999937</v>
      </c>
      <c r="T196" t="str">
        <f t="shared" si="339"/>
        <v>55-64</v>
      </c>
      <c r="Y196">
        <f>SQRT((($AS187-1)*$AH187^2+(AT187-1)*AI187^2)/($AS187+AT187-2))</f>
        <v>0.96567022883256148</v>
      </c>
      <c r="Z196">
        <f>SQRT((($AS187-1)*$AH187^2+(AU187-1)*AJ187^2)/($AS187+AU187-2))</f>
        <v>1.0166176427251914</v>
      </c>
      <c r="AC196" t="str">
        <f t="shared" si="341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336"/>
        <v>65-74</v>
      </c>
      <c r="G197" t="str">
        <f t="shared" si="332"/>
        <v>&gt;0.999</v>
      </c>
      <c r="K197" t="str">
        <f t="shared" si="337"/>
        <v>65-74</v>
      </c>
      <c r="Q197">
        <f>Q187-R187</f>
        <v>8.8535800000002496E-2</v>
      </c>
      <c r="T197" t="str">
        <f t="shared" si="339"/>
        <v>65-74</v>
      </c>
      <c r="Z197">
        <f>SQRT((($AT187-1)*$AI187^2+(AU187-1)*AJ187^2)/($AT187+AU187-2))</f>
        <v>1.2985375310121663</v>
      </c>
      <c r="AC197" t="str">
        <f t="shared" si="341"/>
        <v>65-74</v>
      </c>
      <c r="AI197">
        <f>$AT187+AU187-2</f>
        <v>1771</v>
      </c>
    </row>
    <row r="199" spans="1:47" x14ac:dyDescent="0.35">
      <c r="K199" t="str">
        <f t="shared" ref="K199:AA199" si="349">K21</f>
        <v>Swahili</v>
      </c>
      <c r="L199">
        <f t="shared" si="349"/>
        <v>102.8910071</v>
      </c>
      <c r="M199">
        <f t="shared" si="349"/>
        <v>97.938839099999996</v>
      </c>
      <c r="N199">
        <f t="shared" si="349"/>
        <v>112.2870911</v>
      </c>
      <c r="O199">
        <f t="shared" si="349"/>
        <v>125.0775532</v>
      </c>
      <c r="P199">
        <f t="shared" si="349"/>
        <v>115.71243699999999</v>
      </c>
      <c r="Q199">
        <f t="shared" si="349"/>
        <v>135.55345639999999</v>
      </c>
      <c r="R199">
        <f t="shared" si="349"/>
        <v>79.672914449999993</v>
      </c>
      <c r="S199">
        <f t="shared" si="349"/>
        <v>0</v>
      </c>
      <c r="T199" t="str">
        <f t="shared" si="349"/>
        <v>Swahili</v>
      </c>
      <c r="U199">
        <f t="shared" si="349"/>
        <v>8.5274956199999998</v>
      </c>
      <c r="V199">
        <f t="shared" si="349"/>
        <v>10.64559609</v>
      </c>
      <c r="W199">
        <f t="shared" si="349"/>
        <v>10.343446630000001</v>
      </c>
      <c r="X199">
        <f t="shared" si="349"/>
        <v>1.901626445</v>
      </c>
      <c r="Y199">
        <f t="shared" si="349"/>
        <v>15.606843100000001</v>
      </c>
      <c r="Z199">
        <f t="shared" si="349"/>
        <v>14.1480023</v>
      </c>
      <c r="AA199">
        <f t="shared" si="349"/>
        <v>33.332845089999999</v>
      </c>
      <c r="AC199" t="str">
        <f t="shared" ref="AC199:AK199" si="350">AC21</f>
        <v>Swahili</v>
      </c>
      <c r="AD199">
        <f t="shared" si="350"/>
        <v>6.0298499789999997</v>
      </c>
      <c r="AE199">
        <f t="shared" si="350"/>
        <v>7.5275731849999996</v>
      </c>
      <c r="AF199">
        <f t="shared" si="350"/>
        <v>7.3139212550000003</v>
      </c>
      <c r="AG199">
        <f t="shared" si="350"/>
        <v>1.3446529540000001</v>
      </c>
      <c r="AH199">
        <f t="shared" si="350"/>
        <v>11.03570459</v>
      </c>
      <c r="AI199">
        <f t="shared" si="350"/>
        <v>10.004148369999999</v>
      </c>
      <c r="AJ199">
        <f t="shared" si="350"/>
        <v>23.5698808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250</v>
      </c>
      <c r="AP199">
        <f t="shared" si="351"/>
        <v>602</v>
      </c>
      <c r="AQ199">
        <f t="shared" si="351"/>
        <v>293</v>
      </c>
      <c r="AR199">
        <f t="shared" si="351"/>
        <v>95</v>
      </c>
      <c r="AS199">
        <f t="shared" si="351"/>
        <v>40</v>
      </c>
      <c r="AT199">
        <f t="shared" si="351"/>
        <v>13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&gt;0.999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0.988</v>
      </c>
      <c r="D204" t="str">
        <f t="shared" si="357"/>
        <v>&lt;0.001</v>
      </c>
      <c r="E204" t="str">
        <f t="shared" si="357"/>
        <v>0.390</v>
      </c>
      <c r="F204" t="str">
        <f t="shared" si="357"/>
        <v>&lt;0.001</v>
      </c>
      <c r="G204" t="str">
        <f t="shared" si="357"/>
        <v>0.001</v>
      </c>
      <c r="K204" t="str">
        <f>A204</f>
        <v>18-24</v>
      </c>
      <c r="L204">
        <f>$L199-M199</f>
        <v>4.9521680000000003</v>
      </c>
      <c r="M204">
        <f t="shared" ref="M204:Q204" si="358">$L199-N199</f>
        <v>-9.3960840000000019</v>
      </c>
      <c r="N204">
        <f t="shared" si="358"/>
        <v>-22.186546100000001</v>
      </c>
      <c r="O204">
        <f t="shared" si="358"/>
        <v>-12.821429899999998</v>
      </c>
      <c r="P204">
        <f t="shared" si="358"/>
        <v>-32.662449299999992</v>
      </c>
      <c r="Q204">
        <f t="shared" si="358"/>
        <v>23.218092650000003</v>
      </c>
      <c r="T204" t="str">
        <f>K204</f>
        <v>18-24</v>
      </c>
      <c r="U204">
        <f>SQRT((($AO199-1)*$AD199^2+(AP199-1)*AE199^2)/($AO199+AP199-2))</f>
        <v>7.1215243570556606</v>
      </c>
      <c r="V204">
        <f t="shared" ref="V204:Z204" si="359">SQRT((($AO199-1)*$AD199^2+(AQ199-1)*AF199^2)/($AO199+AQ199-2))</f>
        <v>6.7533108585643129</v>
      </c>
      <c r="W204">
        <f t="shared" si="359"/>
        <v>5.1855861593246191</v>
      </c>
      <c r="X204">
        <f t="shared" si="359"/>
        <v>6.9229634634927679</v>
      </c>
      <c r="Y204">
        <f t="shared" si="359"/>
        <v>6.2680878239518938</v>
      </c>
      <c r="Z204">
        <f t="shared" si="359"/>
        <v>6.1996622109494117</v>
      </c>
      <c r="AC204" t="str">
        <f>T204</f>
        <v>18-24</v>
      </c>
      <c r="AD204">
        <f>$AO199+AP199-2</f>
        <v>850</v>
      </c>
      <c r="AE204">
        <f t="shared" ref="AE204:AI204" si="360">$AO199+AQ199-2</f>
        <v>541</v>
      </c>
      <c r="AF204">
        <f t="shared" si="360"/>
        <v>343</v>
      </c>
      <c r="AG204">
        <f t="shared" si="360"/>
        <v>288</v>
      </c>
      <c r="AH204">
        <f t="shared" si="360"/>
        <v>261</v>
      </c>
      <c r="AI204">
        <f t="shared" si="360"/>
        <v>250</v>
      </c>
    </row>
    <row r="205" spans="1:47" x14ac:dyDescent="0.35">
      <c r="A205" t="str">
        <f t="shared" ref="A205:A209" si="361">A193</f>
        <v>25-34</v>
      </c>
      <c r="C205" t="str">
        <f t="shared" si="357"/>
        <v>0.328</v>
      </c>
      <c r="D205" t="str">
        <f t="shared" si="357"/>
        <v>&lt;0.001</v>
      </c>
      <c r="E205" t="str">
        <f t="shared" si="357"/>
        <v>0.137</v>
      </c>
      <c r="F205" t="str">
        <f t="shared" si="357"/>
        <v>&lt;0.001</v>
      </c>
      <c r="G205" t="str">
        <f t="shared" si="357"/>
        <v>0.098</v>
      </c>
      <c r="K205" t="str">
        <f t="shared" ref="K205:K209" si="362">A205</f>
        <v>25-34</v>
      </c>
      <c r="M205">
        <f>$M199-N199</f>
        <v>-14.348252000000002</v>
      </c>
      <c r="N205">
        <f t="shared" ref="N205:Q205" si="363">$M199-O199</f>
        <v>-27.138714100000001</v>
      </c>
      <c r="O205">
        <f t="shared" si="363"/>
        <v>-17.773597899999999</v>
      </c>
      <c r="P205">
        <f t="shared" si="363"/>
        <v>-37.614617299999992</v>
      </c>
      <c r="Q205">
        <f t="shared" si="363"/>
        <v>18.265924650000002</v>
      </c>
      <c r="T205" t="str">
        <f t="shared" ref="T205:T209" si="364">K205</f>
        <v>25-34</v>
      </c>
      <c r="V205">
        <f>SQRT((($AP199-1)*$AE199^2+(AQ199-1)*AF199^2)/($AP199+AQ199-2))</f>
        <v>7.4583850972876125</v>
      </c>
      <c r="W205">
        <f t="shared" ref="W205:Z205" si="365">SQRT((($AP199-1)*$AE199^2+(AR199-1)*AG199^2)/($AP199+AR199-2))</f>
        <v>7.0174745707103892</v>
      </c>
      <c r="X205">
        <f t="shared" si="365"/>
        <v>7.7867037561921748</v>
      </c>
      <c r="Y205">
        <f t="shared" si="365"/>
        <v>7.5838192789599548</v>
      </c>
      <c r="Z205">
        <f t="shared" si="365"/>
        <v>7.5824174206316473</v>
      </c>
      <c r="AC205" t="str">
        <f t="shared" ref="AC205:AC209" si="366">T205</f>
        <v>25-34</v>
      </c>
      <c r="AE205">
        <f>$AP199+AQ199-2</f>
        <v>893</v>
      </c>
      <c r="AF205">
        <f t="shared" ref="AF205:AI205" si="367">$AP199+AR199-2</f>
        <v>695</v>
      </c>
      <c r="AG205">
        <f t="shared" si="367"/>
        <v>640</v>
      </c>
      <c r="AH205">
        <f t="shared" si="367"/>
        <v>613</v>
      </c>
      <c r="AI205">
        <f t="shared" si="367"/>
        <v>602</v>
      </c>
    </row>
    <row r="206" spans="1:47" x14ac:dyDescent="0.35">
      <c r="A206" t="str">
        <f t="shared" si="361"/>
        <v>35-44</v>
      </c>
      <c r="D206" t="str">
        <f t="shared" si="357"/>
        <v>0.277</v>
      </c>
      <c r="E206" t="str">
        <f t="shared" si="357"/>
        <v>&gt;0.999</v>
      </c>
      <c r="F206" t="str">
        <f t="shared" si="357"/>
        <v>0.012</v>
      </c>
      <c r="G206" t="str">
        <f t="shared" si="357"/>
        <v>&lt;0.001</v>
      </c>
      <c r="K206" t="str">
        <f t="shared" si="362"/>
        <v>35-44</v>
      </c>
      <c r="N206">
        <f>$N199-O199</f>
        <v>-12.790462099999999</v>
      </c>
      <c r="O206">
        <f t="shared" ref="O206:Q206" si="368">$N199-P199</f>
        <v>-3.4253458999999964</v>
      </c>
      <c r="P206">
        <f t="shared" si="368"/>
        <v>-23.26636529999999</v>
      </c>
      <c r="Q206">
        <f t="shared" si="368"/>
        <v>32.614176650000005</v>
      </c>
      <c r="T206" t="str">
        <f t="shared" si="364"/>
        <v>35-44</v>
      </c>
      <c r="W206">
        <f>SQRT((($AQ199-1)*$AF199^2+(AR199-1)*AG199^2)/($AQ199+AR199-2))</f>
        <v>6.3958467522026865</v>
      </c>
      <c r="X206">
        <f t="shared" ref="X206:Z206" si="369">SQRT((($AQ199-1)*$AF199^2+(AS199-1)*AH199^2)/($AQ199+AS199-2))</f>
        <v>7.8447492282698255</v>
      </c>
      <c r="Y206">
        <f t="shared" si="369"/>
        <v>7.4385821856684968</v>
      </c>
      <c r="Z206">
        <f t="shared" si="369"/>
        <v>7.4301353382117057</v>
      </c>
      <c r="AC206" t="str">
        <f t="shared" si="366"/>
        <v>35-44</v>
      </c>
      <c r="AF206">
        <f>$AQ199+AR199-2</f>
        <v>386</v>
      </c>
      <c r="AG206">
        <f t="shared" ref="AG206:AI206" si="370">$AQ199+AS199-2</f>
        <v>331</v>
      </c>
      <c r="AH206">
        <f t="shared" si="370"/>
        <v>304</v>
      </c>
      <c r="AI206">
        <f t="shared" si="370"/>
        <v>293</v>
      </c>
    </row>
    <row r="207" spans="1:47" x14ac:dyDescent="0.35">
      <c r="A207" t="str">
        <f t="shared" si="361"/>
        <v>45-54</v>
      </c>
      <c r="E207" t="str">
        <f t="shared" si="357"/>
        <v>0.756</v>
      </c>
      <c r="F207" t="str">
        <f t="shared" si="357"/>
        <v>0.026</v>
      </c>
      <c r="G207" t="str">
        <f t="shared" si="357"/>
        <v>&lt;0.001</v>
      </c>
      <c r="K207" t="str">
        <f t="shared" si="362"/>
        <v>45-54</v>
      </c>
      <c r="O207">
        <f>$O199-P199</f>
        <v>9.3651162000000028</v>
      </c>
      <c r="P207">
        <f t="shared" ref="P207:Q207" si="371">$O199-Q199</f>
        <v>-10.475903199999991</v>
      </c>
      <c r="Q207">
        <f t="shared" si="371"/>
        <v>45.404638750000004</v>
      </c>
      <c r="T207" t="str">
        <f t="shared" si="364"/>
        <v>45-54</v>
      </c>
      <c r="X207">
        <f>SQRT((($AR199-1)*$AG199^2+(AS199-1)*AH199^2)/($AR199+AS199-2))</f>
        <v>6.0819249422261326</v>
      </c>
      <c r="Y207">
        <f t="shared" ref="Y207:Z207" si="372">SQRT((($AR199-1)*$AG199^2+(AT199-1)*AI199^2)/($AR199+AT199-2))</f>
        <v>3.5963246733842285</v>
      </c>
      <c r="Z207">
        <f t="shared" si="372"/>
        <v>2.7634834771317078</v>
      </c>
      <c r="AC207" t="str">
        <f t="shared" si="366"/>
        <v>45-54</v>
      </c>
      <c r="AG207">
        <f>$AR199+AS199-2</f>
        <v>133</v>
      </c>
      <c r="AH207">
        <f t="shared" ref="AH207:AI207" si="373">$AR199+AT199-2</f>
        <v>106</v>
      </c>
      <c r="AI207">
        <f t="shared" si="373"/>
        <v>95</v>
      </c>
    </row>
    <row r="208" spans="1:47" x14ac:dyDescent="0.35">
      <c r="A208" t="str">
        <f t="shared" si="361"/>
        <v>55-64</v>
      </c>
      <c r="F208" t="str">
        <f t="shared" si="357"/>
        <v>0.432</v>
      </c>
      <c r="G208" t="str">
        <f t="shared" si="357"/>
        <v>0.020</v>
      </c>
      <c r="K208" t="str">
        <f t="shared" si="362"/>
        <v>55-64</v>
      </c>
      <c r="P208">
        <f>$P199-Q199</f>
        <v>-19.841019399999993</v>
      </c>
      <c r="Q208">
        <f>$P199-R199</f>
        <v>36.039522550000001</v>
      </c>
      <c r="T208" t="str">
        <f t="shared" si="364"/>
        <v>55-64</v>
      </c>
      <c r="Y208">
        <f>SQRT((($AS199-1)*$AH199^2+(AT199-1)*AI199^2)/($AS199+AT199-2))</f>
        <v>10.801851757934314</v>
      </c>
      <c r="Z208">
        <f>SQRT((($AS199-1)*$AH199^2+(AU199-1)*AJ199^2)/($AS199+AU199-2))</f>
        <v>11.516535435015106</v>
      </c>
      <c r="AC208" t="str">
        <f t="shared" si="366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361"/>
        <v>65-74</v>
      </c>
      <c r="G209" t="str">
        <f t="shared" si="357"/>
        <v>0.002</v>
      </c>
      <c r="K209" t="str">
        <f t="shared" si="362"/>
        <v>65-74</v>
      </c>
      <c r="Q209">
        <f>Q199-R199</f>
        <v>55.880541949999994</v>
      </c>
      <c r="T209" t="str">
        <f t="shared" si="364"/>
        <v>65-74</v>
      </c>
      <c r="Z209">
        <f>SQRT((($AT199-1)*$AI199^2+(AU199-1)*AJ199^2)/($AT199+AU199-2))</f>
        <v>11.624030468201813</v>
      </c>
      <c r="AC209" t="str">
        <f t="shared" si="366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E4A8A-744A-4778-BFA5-70726383A975}">
  <dimension ref="A1:AV209"/>
  <sheetViews>
    <sheetView topLeftCell="A7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48.998296075553014</v>
      </c>
      <c r="M3">
        <v>59.647968825135528</v>
      </c>
      <c r="N3">
        <v>83.91696696649359</v>
      </c>
      <c r="O3">
        <v>104.13252982194602</v>
      </c>
      <c r="P3">
        <v>116.55178287725859</v>
      </c>
      <c r="Q3">
        <v>121.58189974564645</v>
      </c>
      <c r="R3">
        <v>122.36556809905703</v>
      </c>
      <c r="T3" t="s">
        <v>16</v>
      </c>
      <c r="U3">
        <v>3.8382186950638379</v>
      </c>
      <c r="V3">
        <v>4.6612569993261639</v>
      </c>
      <c r="W3">
        <v>3.1030743406825048</v>
      </c>
      <c r="X3">
        <v>1.3016177995315714</v>
      </c>
      <c r="Y3">
        <v>1.9463366930932893</v>
      </c>
      <c r="Z3">
        <v>2.3462489154406043</v>
      </c>
      <c r="AA3">
        <v>3.5989086471611631</v>
      </c>
      <c r="AC3" t="s">
        <v>16</v>
      </c>
      <c r="AD3">
        <v>1.7165035829346555</v>
      </c>
      <c r="AE3">
        <v>2.0845775022179986</v>
      </c>
      <c r="AF3">
        <v>1.3877370330002843</v>
      </c>
      <c r="AG3">
        <v>0.58210117609525747</v>
      </c>
      <c r="AH3">
        <v>0.87042823057174801</v>
      </c>
      <c r="AI3">
        <v>1.0492744134120693</v>
      </c>
      <c r="AJ3">
        <v>1.6094808759728332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68.840425683726281</v>
      </c>
      <c r="M4">
        <v>74.818568662449451</v>
      </c>
      <c r="N4">
        <v>102.13760377064666</v>
      </c>
      <c r="O4">
        <v>120.71107039831531</v>
      </c>
      <c r="P4">
        <v>128.27241373623662</v>
      </c>
      <c r="Q4">
        <v>132.26568704494196</v>
      </c>
      <c r="R4">
        <v>125.27399486699848</v>
      </c>
      <c r="T4" t="s">
        <v>17</v>
      </c>
      <c r="U4">
        <v>6.1690899223142894</v>
      </c>
      <c r="V4">
        <v>7.0871553470757629</v>
      </c>
      <c r="W4">
        <v>11.734587103184024</v>
      </c>
      <c r="X4">
        <v>9.9272793246860633</v>
      </c>
      <c r="Y4">
        <v>6.3665519831218251</v>
      </c>
      <c r="Z4">
        <v>3.1760301067593084</v>
      </c>
      <c r="AA4">
        <v>8.701689451077538</v>
      </c>
      <c r="AC4" t="s">
        <v>17</v>
      </c>
      <c r="AD4">
        <v>3.5617257273031626</v>
      </c>
      <c r="AE4">
        <v>4.0917710474228874</v>
      </c>
      <c r="AF4">
        <v>6.7749670228524073</v>
      </c>
      <c r="AG4">
        <v>5.7315173904281052</v>
      </c>
      <c r="AH4">
        <v>3.6757305012651318</v>
      </c>
      <c r="AI4">
        <v>1.8336818370918426</v>
      </c>
      <c r="AJ4">
        <v>5.0239227469841437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53.414195358180976</v>
      </c>
      <c r="M5">
        <v>56.124184554219553</v>
      </c>
      <c r="N5">
        <v>65.176505621007379</v>
      </c>
      <c r="O5">
        <v>76.16156646689673</v>
      </c>
      <c r="P5">
        <v>91.823370770731316</v>
      </c>
      <c r="Q5">
        <v>114.5094137227907</v>
      </c>
      <c r="R5">
        <v>122.04688316176646</v>
      </c>
      <c r="T5" t="s">
        <v>18</v>
      </c>
      <c r="U5">
        <v>9.7529729495405313</v>
      </c>
      <c r="V5">
        <v>12.30868828118999</v>
      </c>
      <c r="W5">
        <v>17.090787421089882</v>
      </c>
      <c r="X5">
        <v>14.955834142826964</v>
      </c>
      <c r="Y5">
        <v>15.35014392153373</v>
      </c>
      <c r="Z5">
        <v>7.0528674384201837</v>
      </c>
      <c r="AA5">
        <v>5.7058100461427852</v>
      </c>
      <c r="AC5" t="s">
        <v>18</v>
      </c>
      <c r="AD5">
        <v>3.2509909831801771</v>
      </c>
      <c r="AE5">
        <v>4.1028960937299965</v>
      </c>
      <c r="AF5">
        <v>5.6969291403632942</v>
      </c>
      <c r="AG5">
        <v>4.985278047608988</v>
      </c>
      <c r="AH5">
        <v>5.1167146405112431</v>
      </c>
      <c r="AI5">
        <v>2.3509558128067281</v>
      </c>
      <c r="AJ5">
        <v>1.9019366820475951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56.783953767019021</v>
      </c>
      <c r="M6">
        <v>69.811399247154455</v>
      </c>
      <c r="N6">
        <v>91.227234695662915</v>
      </c>
      <c r="O6">
        <v>109.85399954921505</v>
      </c>
      <c r="P6">
        <v>124.55376471049327</v>
      </c>
      <c r="Q6">
        <v>130.61373797754925</v>
      </c>
      <c r="R6">
        <v>131.00658084378415</v>
      </c>
      <c r="T6" t="s">
        <v>19</v>
      </c>
      <c r="U6">
        <v>6.4284782799565212</v>
      </c>
      <c r="V6">
        <v>9.2163872239871374</v>
      </c>
      <c r="W6">
        <v>9.5801568278691533</v>
      </c>
      <c r="X6">
        <v>12.087303453464669</v>
      </c>
      <c r="Y6">
        <v>9.5729235131538815</v>
      </c>
      <c r="Z6">
        <v>7.4223540699859312</v>
      </c>
      <c r="AA6">
        <v>4.7831216884393797</v>
      </c>
      <c r="AC6" t="s">
        <v>19</v>
      </c>
      <c r="AD6">
        <v>1.4028089676800133</v>
      </c>
      <c r="AE6">
        <v>2.0111805756164278</v>
      </c>
      <c r="AF6">
        <v>2.0905616111075438</v>
      </c>
      <c r="AG6">
        <v>2.6376658582572849</v>
      </c>
      <c r="AH6">
        <v>2.0889831724309644</v>
      </c>
      <c r="AI6">
        <v>1.6196904457368613</v>
      </c>
      <c r="AJ6">
        <v>1.0437627235932592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56.023896395384568</v>
      </c>
      <c r="M7">
        <v>74.87553860656692</v>
      </c>
      <c r="N7">
        <v>91.480242825165675</v>
      </c>
      <c r="O7">
        <v>105.44068730430251</v>
      </c>
      <c r="P7">
        <v>113.09130824171791</v>
      </c>
      <c r="Q7">
        <v>116.01429005022632</v>
      </c>
      <c r="R7">
        <v>111.68907459190042</v>
      </c>
      <c r="T7" t="s">
        <v>20</v>
      </c>
      <c r="U7">
        <v>5.3687019766989339</v>
      </c>
      <c r="V7">
        <v>7.1400109821577606</v>
      </c>
      <c r="W7">
        <v>5.1389181636337842</v>
      </c>
      <c r="X7">
        <v>6.9337743251689998</v>
      </c>
      <c r="Y7">
        <v>5.2720831383696281</v>
      </c>
      <c r="Z7">
        <v>9.5238053148933624</v>
      </c>
      <c r="AA7">
        <v>13.621292893314623</v>
      </c>
      <c r="AC7" t="s">
        <v>20</v>
      </c>
      <c r="AD7">
        <v>1.618724551631793</v>
      </c>
      <c r="AE7">
        <v>2.1527943115303851</v>
      </c>
      <c r="AF7">
        <v>1.5494421251923143</v>
      </c>
      <c r="AG7">
        <v>2.0906116197804807</v>
      </c>
      <c r="AH7">
        <v>1.5895928757755824</v>
      </c>
      <c r="AI7">
        <v>2.871535345990349</v>
      </c>
      <c r="AJ7">
        <v>4.1069743351508281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59.312088207313082</v>
      </c>
      <c r="M8">
        <v>58.615917712139449</v>
      </c>
      <c r="N8">
        <v>64.047267121621914</v>
      </c>
      <c r="O8">
        <v>75.698330027284769</v>
      </c>
      <c r="P8">
        <v>88.46266267779383</v>
      </c>
      <c r="Q8">
        <v>110.65230451775518</v>
      </c>
      <c r="R8">
        <v>129.56499607891357</v>
      </c>
      <c r="T8" t="s">
        <v>21</v>
      </c>
      <c r="U8">
        <v>4.0641888850260237</v>
      </c>
      <c r="V8">
        <v>4.7610245387504602</v>
      </c>
      <c r="W8">
        <v>3.7396878603608084</v>
      </c>
      <c r="X8">
        <v>1.9538183603631016</v>
      </c>
      <c r="Y8">
        <v>0.3754995833361221</v>
      </c>
      <c r="Z8">
        <v>1.1043333879362605</v>
      </c>
      <c r="AA8">
        <v>0.49690049469793673</v>
      </c>
      <c r="AC8" t="s">
        <v>21</v>
      </c>
      <c r="AD8">
        <v>2.8738155206248948</v>
      </c>
      <c r="AE8">
        <v>3.3665527367460046</v>
      </c>
      <c r="AF8">
        <v>2.644358645582138</v>
      </c>
      <c r="AG8">
        <v>1.3815582118195306</v>
      </c>
      <c r="AH8">
        <v>0.26551830170969504</v>
      </c>
      <c r="AI8">
        <v>0.78088162730044397</v>
      </c>
      <c r="AJ8">
        <v>0.35136170937586114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49.440597445418909</v>
      </c>
      <c r="M9">
        <v>41.613406431117113</v>
      </c>
      <c r="N9">
        <v>54.188097527260823</v>
      </c>
      <c r="O9">
        <v>62.144134715914248</v>
      </c>
      <c r="P9">
        <v>72.326191907203295</v>
      </c>
      <c r="Q9">
        <v>102.50323698025528</v>
      </c>
      <c r="R9">
        <v>124.90639496600217</v>
      </c>
      <c r="T9" t="s">
        <v>22</v>
      </c>
      <c r="U9">
        <v>6.5044109008918474</v>
      </c>
      <c r="V9">
        <v>1.0926021233567424</v>
      </c>
      <c r="W9">
        <v>5.1882081290657993</v>
      </c>
      <c r="X9">
        <v>2.175876900870342</v>
      </c>
      <c r="Y9">
        <v>4.5119551874941024</v>
      </c>
      <c r="Z9">
        <v>2.1708301796432621</v>
      </c>
      <c r="AA9">
        <v>2.7500013601484148</v>
      </c>
      <c r="AC9" t="s">
        <v>22</v>
      </c>
      <c r="AD9">
        <v>4.599313055644326</v>
      </c>
      <c r="AE9">
        <v>0.77258637056437318</v>
      </c>
      <c r="AF9">
        <v>3.668617150269597</v>
      </c>
      <c r="AG9">
        <v>1.538577311632588</v>
      </c>
      <c r="AH9">
        <v>3.1904341094869002</v>
      </c>
      <c r="AI9">
        <v>1.5350087408301616</v>
      </c>
      <c r="AJ9">
        <v>1.9445446100331731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62.057210291302468</v>
      </c>
      <c r="M10">
        <v>83.775427597451383</v>
      </c>
      <c r="N10">
        <v>97.460354902435995</v>
      </c>
      <c r="O10">
        <v>108.58794914510901</v>
      </c>
      <c r="P10">
        <v>118.57601121389976</v>
      </c>
      <c r="Q10">
        <v>121.61999479864696</v>
      </c>
      <c r="R10">
        <v>123.18606658126627</v>
      </c>
      <c r="T10" t="s">
        <v>23</v>
      </c>
      <c r="U10">
        <v>21.145043307311411</v>
      </c>
      <c r="V10">
        <v>15.517034191368829</v>
      </c>
      <c r="W10">
        <v>18.015859407527088</v>
      </c>
      <c r="X10">
        <v>17.627373382104032</v>
      </c>
      <c r="Y10">
        <v>10.971987511126235</v>
      </c>
      <c r="Z10">
        <v>4.7819384943662842</v>
      </c>
      <c r="AA10">
        <v>12.008850699153166</v>
      </c>
      <c r="AC10" t="s">
        <v>23</v>
      </c>
      <c r="AD10">
        <v>6.3754704387425054</v>
      </c>
      <c r="AE10">
        <v>4.6785618428987465</v>
      </c>
      <c r="AF10">
        <v>5.4319859936874444</v>
      </c>
      <c r="AG10">
        <v>5.3148530498124673</v>
      </c>
      <c r="AH10">
        <v>3.3081787071701014</v>
      </c>
      <c r="AI10">
        <v>1.441808705124545</v>
      </c>
      <c r="AJ10">
        <v>3.6208047211352881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55.850317740000001</v>
      </c>
      <c r="M14">
        <v>52.800052630000003</v>
      </c>
      <c r="N14">
        <v>55.670099059999998</v>
      </c>
      <c r="O14">
        <v>66.216131300000001</v>
      </c>
      <c r="P14">
        <v>80.695078850000002</v>
      </c>
      <c r="Q14">
        <v>108.34066300000001</v>
      </c>
      <c r="R14">
        <v>127.9575536</v>
      </c>
      <c r="T14" t="s">
        <v>34</v>
      </c>
      <c r="U14">
        <v>7.375477997</v>
      </c>
      <c r="V14">
        <v>10.603535490000001</v>
      </c>
      <c r="W14">
        <v>8.2306152220000008</v>
      </c>
      <c r="X14">
        <v>8.4383450450000002</v>
      </c>
      <c r="Y14">
        <v>7.6306348870000003</v>
      </c>
      <c r="Z14">
        <v>2.3634273619999999</v>
      </c>
      <c r="AA14">
        <v>2.1164571150000002</v>
      </c>
      <c r="AC14" t="s">
        <v>34</v>
      </c>
      <c r="AD14">
        <v>2.6076252530000001</v>
      </c>
      <c r="AE14">
        <v>3.7489159249999999</v>
      </c>
      <c r="AF14">
        <v>2.909961918</v>
      </c>
      <c r="AG14">
        <v>2.9834055020000001</v>
      </c>
      <c r="AH14">
        <v>2.6978368370000001</v>
      </c>
      <c r="AI14">
        <v>0.83559775700000005</v>
      </c>
      <c r="AJ14">
        <v>0.74828058900000005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51.517902370000002</v>
      </c>
      <c r="M15">
        <v>63.926173310000003</v>
      </c>
      <c r="N15">
        <v>86.982147800000007</v>
      </c>
      <c r="O15">
        <v>105.91201940000001</v>
      </c>
      <c r="P15">
        <v>117.8070367</v>
      </c>
      <c r="Q15">
        <v>122.71937320000001</v>
      </c>
      <c r="R15">
        <v>123.17443950000001</v>
      </c>
      <c r="T15" t="s">
        <v>35</v>
      </c>
      <c r="U15">
        <v>10.19312504</v>
      </c>
      <c r="V15">
        <v>10.73505767</v>
      </c>
      <c r="W15">
        <v>10.155754829999999</v>
      </c>
      <c r="X15">
        <v>8.6879494350000002</v>
      </c>
      <c r="Y15">
        <v>5.7558549120000002</v>
      </c>
      <c r="Z15">
        <v>4.0919980560000004</v>
      </c>
      <c r="AA15">
        <v>5.312640611</v>
      </c>
      <c r="AC15" t="s">
        <v>35</v>
      </c>
      <c r="AD15">
        <v>2.6318535669999998</v>
      </c>
      <c r="AE15">
        <v>2.771779971</v>
      </c>
      <c r="AF15">
        <v>2.622204623</v>
      </c>
      <c r="AG15">
        <v>2.2432188979999999</v>
      </c>
      <c r="AH15">
        <v>1.486155348</v>
      </c>
      <c r="AI15">
        <v>1.056549355</v>
      </c>
      <c r="AJ15">
        <v>1.3717179070000001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55.649148599999997</v>
      </c>
      <c r="M16">
        <v>75.034174149999998</v>
      </c>
      <c r="N16">
        <v>91.65305635</v>
      </c>
      <c r="O16">
        <v>105.8759771</v>
      </c>
      <c r="P16">
        <v>112.6579864</v>
      </c>
      <c r="Q16">
        <v>114.9474355</v>
      </c>
      <c r="R16">
        <v>105.570905</v>
      </c>
      <c r="T16" t="s">
        <v>36</v>
      </c>
      <c r="U16">
        <v>5.2228212779999996</v>
      </c>
      <c r="V16">
        <v>7.3097039060000002</v>
      </c>
      <c r="W16">
        <v>5.1735871429999998</v>
      </c>
      <c r="X16">
        <v>7.0880129050000003</v>
      </c>
      <c r="Y16">
        <v>6.547734706</v>
      </c>
      <c r="Z16">
        <v>11.554559510000001</v>
      </c>
      <c r="AA16">
        <v>17.326405869999999</v>
      </c>
      <c r="AC16" t="s">
        <v>36</v>
      </c>
      <c r="AD16">
        <v>1.574739866</v>
      </c>
      <c r="AE16">
        <v>2.2039586529999999</v>
      </c>
      <c r="AF16">
        <v>1.5598952159999999</v>
      </c>
      <c r="AG16">
        <v>2.1371163009999998</v>
      </c>
      <c r="AH16">
        <v>1.974216295</v>
      </c>
      <c r="AI16">
        <v>3.4838307749999999</v>
      </c>
      <c r="AJ16">
        <v>5.2241079299999997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67.718301249999996</v>
      </c>
      <c r="M17">
        <v>80.63442277</v>
      </c>
      <c r="N17">
        <v>89.818316809999999</v>
      </c>
      <c r="O17">
        <v>95.653173190000004</v>
      </c>
      <c r="P17">
        <v>109.9085285</v>
      </c>
      <c r="Q17">
        <v>117.81487610000001</v>
      </c>
      <c r="R17">
        <v>122.8271299</v>
      </c>
      <c r="T17" t="s">
        <v>37</v>
      </c>
      <c r="U17">
        <v>17.16998547</v>
      </c>
      <c r="V17">
        <v>15.431970010000001</v>
      </c>
      <c r="W17">
        <v>9.0452668969999994</v>
      </c>
      <c r="X17">
        <v>8.9376429369999997</v>
      </c>
      <c r="Y17">
        <v>4.4430587079999997</v>
      </c>
      <c r="Z17">
        <v>2.5792429659999998</v>
      </c>
      <c r="AA17">
        <v>4.3467035230000004</v>
      </c>
      <c r="AC17" t="s">
        <v>37</v>
      </c>
      <c r="AD17">
        <v>5.723328489</v>
      </c>
      <c r="AE17">
        <v>5.1439900019999998</v>
      </c>
      <c r="AF17">
        <v>3.015088966</v>
      </c>
      <c r="AG17">
        <v>2.9792143119999999</v>
      </c>
      <c r="AH17">
        <v>1.4810195690000001</v>
      </c>
      <c r="AI17">
        <v>0.85974765500000006</v>
      </c>
      <c r="AJ17">
        <v>1.448901174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50.046614210000001</v>
      </c>
      <c r="M18">
        <v>58.084755510000001</v>
      </c>
      <c r="N18">
        <v>65.32811169</v>
      </c>
      <c r="O18">
        <v>72.236123090000007</v>
      </c>
      <c r="P18">
        <v>86.913071380000005</v>
      </c>
      <c r="Q18">
        <v>111.0756099</v>
      </c>
      <c r="R18">
        <v>116.20462929999999</v>
      </c>
      <c r="T18" t="s">
        <v>38</v>
      </c>
      <c r="U18">
        <v>7.943181622</v>
      </c>
      <c r="V18">
        <v>8.6659183889999998</v>
      </c>
      <c r="W18">
        <v>7.760293559</v>
      </c>
      <c r="X18">
        <v>2.250266887</v>
      </c>
      <c r="Y18">
        <v>4.6212117790000002</v>
      </c>
      <c r="Z18">
        <v>3.986392409</v>
      </c>
      <c r="AA18">
        <v>3.4300795989999999</v>
      </c>
      <c r="AC18" t="s">
        <v>38</v>
      </c>
      <c r="AD18">
        <v>4.5859980480000004</v>
      </c>
      <c r="AE18">
        <v>5.003270315</v>
      </c>
      <c r="AF18">
        <v>4.4804075760000002</v>
      </c>
      <c r="AG18">
        <v>1.2991921930000001</v>
      </c>
      <c r="AH18">
        <v>2.6680578650000002</v>
      </c>
      <c r="AI18">
        <v>2.3015447309999999</v>
      </c>
      <c r="AJ18">
        <v>1.9803573800000001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60.57456526</v>
      </c>
      <c r="M19">
        <v>71.060607719999993</v>
      </c>
      <c r="N19">
        <v>93.498556809999997</v>
      </c>
      <c r="O19">
        <v>113.86103</v>
      </c>
      <c r="P19">
        <v>127.70284839999999</v>
      </c>
      <c r="Q19">
        <v>135.46285370000001</v>
      </c>
      <c r="R19">
        <v>133.06408619999999</v>
      </c>
      <c r="T19" t="s">
        <v>39</v>
      </c>
      <c r="U19">
        <v>6.2111486100000004</v>
      </c>
      <c r="V19">
        <v>8.8580251870000009</v>
      </c>
      <c r="W19">
        <v>13.742667539999999</v>
      </c>
      <c r="X19">
        <v>13.724200010000001</v>
      </c>
      <c r="Y19">
        <v>10.990631090000001</v>
      </c>
      <c r="Z19">
        <v>8.0860094510000007</v>
      </c>
      <c r="AA19">
        <v>6.2420854370000001</v>
      </c>
      <c r="AC19" t="s">
        <v>39</v>
      </c>
      <c r="AD19">
        <v>1.388855051</v>
      </c>
      <c r="AE19">
        <v>1.9807146470000001</v>
      </c>
      <c r="AF19">
        <v>3.0729538810000001</v>
      </c>
      <c r="AG19">
        <v>3.0688244149999999</v>
      </c>
      <c r="AH19">
        <v>2.4575798230000001</v>
      </c>
      <c r="AI19">
        <v>1.8080866799999999</v>
      </c>
      <c r="AJ19">
        <v>1.3957727360000001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54.435228160000001</v>
      </c>
      <c r="M20">
        <v>66.320387629999999</v>
      </c>
      <c r="N20">
        <v>83.514052609999993</v>
      </c>
      <c r="O20">
        <v>98.409378380000007</v>
      </c>
      <c r="P20">
        <v>114.8410638</v>
      </c>
      <c r="Q20">
        <v>123.47705310000001</v>
      </c>
      <c r="R20">
        <v>128.75511090000001</v>
      </c>
      <c r="T20" t="s">
        <v>40</v>
      </c>
      <c r="U20">
        <v>8.1597622730000001</v>
      </c>
      <c r="V20">
        <v>6.3851922060000001</v>
      </c>
      <c r="W20">
        <v>5.859229762</v>
      </c>
      <c r="X20">
        <v>4.8820223279999997</v>
      </c>
      <c r="Y20">
        <v>0.91209498499999997</v>
      </c>
      <c r="Z20">
        <v>3.3555764880000001</v>
      </c>
      <c r="AA20">
        <v>4.0334847649999999</v>
      </c>
      <c r="AC20" t="s">
        <v>40</v>
      </c>
      <c r="AD20">
        <v>4.0798811370000001</v>
      </c>
      <c r="AE20">
        <v>3.1925961030000001</v>
      </c>
      <c r="AF20">
        <v>2.929614881</v>
      </c>
      <c r="AG20">
        <v>2.4410111639999998</v>
      </c>
      <c r="AH20">
        <v>0.45604749300000003</v>
      </c>
      <c r="AI20">
        <v>1.677788244</v>
      </c>
      <c r="AJ20">
        <v>2.0167423819999999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98.762605260000001</v>
      </c>
      <c r="M21">
        <v>101.6752676</v>
      </c>
      <c r="N21">
        <v>116.3483782</v>
      </c>
      <c r="O21">
        <v>126.66156599999999</v>
      </c>
      <c r="P21">
        <v>122.1100739</v>
      </c>
      <c r="Q21">
        <v>132.59332130000001</v>
      </c>
      <c r="R21">
        <v>91.752569249999993</v>
      </c>
      <c r="T21" t="s">
        <v>41</v>
      </c>
      <c r="U21">
        <v>2.8665132940000002</v>
      </c>
      <c r="V21">
        <v>12.3264481</v>
      </c>
      <c r="W21">
        <v>11.87710296</v>
      </c>
      <c r="X21">
        <v>5.4326732919999996</v>
      </c>
      <c r="Y21">
        <v>23.02788559</v>
      </c>
      <c r="Z21">
        <v>9.3929997350000001</v>
      </c>
      <c r="AA21">
        <v>38.386623589999999</v>
      </c>
      <c r="AC21" t="s">
        <v>41</v>
      </c>
      <c r="AD21">
        <v>2.0269309880000002</v>
      </c>
      <c r="AE21">
        <v>8.7161150410000001</v>
      </c>
      <c r="AF21">
        <v>8.3983800449999997</v>
      </c>
      <c r="AG21">
        <v>3.8414801249999999</v>
      </c>
      <c r="AH21">
        <v>16.28317406</v>
      </c>
      <c r="AI21">
        <v>6.6418538079999996</v>
      </c>
      <c r="AJ21">
        <v>27.143441849999999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48.998296075553014</v>
      </c>
      <c r="M30">
        <f t="shared" si="0"/>
        <v>59.647968825135528</v>
      </c>
      <c r="N30">
        <f t="shared" si="0"/>
        <v>83.91696696649359</v>
      </c>
      <c r="O30">
        <f t="shared" si="0"/>
        <v>104.13252982194602</v>
      </c>
      <c r="P30">
        <f t="shared" si="0"/>
        <v>116.55178287725859</v>
      </c>
      <c r="Q30">
        <f t="shared" si="0"/>
        <v>121.58189974564645</v>
      </c>
      <c r="R30">
        <f t="shared" si="0"/>
        <v>122.36556809905703</v>
      </c>
      <c r="S30">
        <f t="shared" si="0"/>
        <v>0</v>
      </c>
      <c r="T30" t="str">
        <f t="shared" si="0"/>
        <v>Central and Southern Asia</v>
      </c>
      <c r="U30">
        <f t="shared" si="0"/>
        <v>3.8382186950638379</v>
      </c>
      <c r="V30">
        <f t="shared" si="0"/>
        <v>4.6612569993261639</v>
      </c>
      <c r="W30">
        <f t="shared" si="0"/>
        <v>3.1030743406825048</v>
      </c>
      <c r="X30">
        <f t="shared" si="0"/>
        <v>1.3016177995315714</v>
      </c>
      <c r="Y30">
        <f t="shared" si="0"/>
        <v>1.9463366930932893</v>
      </c>
      <c r="Z30">
        <f t="shared" si="0"/>
        <v>2.3462489154406043</v>
      </c>
      <c r="AA30">
        <f t="shared" si="0"/>
        <v>3.5989086471611631</v>
      </c>
      <c r="AB30">
        <f t="shared" si="0"/>
        <v>0</v>
      </c>
      <c r="AC30" t="str">
        <f t="shared" si="0"/>
        <v>Central and Southern Asia</v>
      </c>
      <c r="AD30">
        <f t="shared" si="0"/>
        <v>1.7165035829346555</v>
      </c>
      <c r="AE30">
        <f t="shared" si="0"/>
        <v>2.0845775022179986</v>
      </c>
      <c r="AF30">
        <f t="shared" si="0"/>
        <v>1.3877370330002843</v>
      </c>
      <c r="AG30">
        <f t="shared" si="0"/>
        <v>0.58210117609525747</v>
      </c>
      <c r="AH30">
        <f t="shared" si="0"/>
        <v>0.87042823057174801</v>
      </c>
      <c r="AI30">
        <f t="shared" si="0"/>
        <v>1.0492744134120693</v>
      </c>
      <c r="AJ30">
        <f t="shared" si="0"/>
        <v>1.6094808759728332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-10.649672749582514</v>
      </c>
      <c r="M35">
        <f t="shared" ref="M35:Q35" si="7">$L30-N30</f>
        <v>-34.918670890940575</v>
      </c>
      <c r="N35">
        <f t="shared" si="7"/>
        <v>-55.134233746393008</v>
      </c>
      <c r="O35">
        <f t="shared" si="7"/>
        <v>-67.553486801705574</v>
      </c>
      <c r="P35">
        <f t="shared" si="7"/>
        <v>-72.583603670093439</v>
      </c>
      <c r="Q35">
        <f t="shared" si="7"/>
        <v>-73.367272023504015</v>
      </c>
      <c r="T35" t="str">
        <f>K35</f>
        <v>18-24</v>
      </c>
      <c r="U35">
        <f>SQRT((($AO30-1)*$AD30^2+(AP30-1)*AE30^2)/($AO30+AP30-2))</f>
        <v>1.8827700239528913</v>
      </c>
      <c r="V35">
        <f t="shared" ref="V35:Z35" si="8">SQRT((($AO30-1)*$AD30^2+(AQ30-1)*AF30^2)/($AO30+AQ30-2))</f>
        <v>1.5730108525935453</v>
      </c>
      <c r="W35">
        <f t="shared" si="8"/>
        <v>1.213999214563604</v>
      </c>
      <c r="X35">
        <f t="shared" si="8"/>
        <v>1.2664094731520081</v>
      </c>
      <c r="Y35">
        <f t="shared" si="8"/>
        <v>1.4030887869526745</v>
      </c>
      <c r="Z35">
        <f t="shared" si="8"/>
        <v>1.6939998278913717</v>
      </c>
      <c r="AC35" t="str">
        <f>T35</f>
        <v>18-24</v>
      </c>
      <c r="AD35">
        <f>$AO30+AP30-2</f>
        <v>6338</v>
      </c>
      <c r="AE35">
        <f t="shared" ref="AE35:AI35" si="9">$AO30+AQ30-2</f>
        <v>6748</v>
      </c>
      <c r="AF35">
        <f t="shared" si="9"/>
        <v>8333</v>
      </c>
      <c r="AG35">
        <f t="shared" si="9"/>
        <v>9382</v>
      </c>
      <c r="AH35">
        <f t="shared" si="9"/>
        <v>7714</v>
      </c>
      <c r="AI35">
        <f t="shared" si="9"/>
        <v>4624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-24.268998141358061</v>
      </c>
      <c r="N36">
        <f t="shared" ref="N36:Q36" si="11">$M30-O30</f>
        <v>-44.484560996810494</v>
      </c>
      <c r="O36">
        <f t="shared" si="11"/>
        <v>-56.90381405212306</v>
      </c>
      <c r="P36">
        <f t="shared" si="11"/>
        <v>-61.933930920510925</v>
      </c>
      <c r="Q36">
        <f t="shared" si="11"/>
        <v>-62.7175992739215</v>
      </c>
      <c r="T36" t="str">
        <f t="shared" ref="T36:T40" si="12">K36</f>
        <v>25-34</v>
      </c>
      <c r="V36">
        <f>SQRT((($AP30-1)*$AE30^2+(AQ30-1)*AF30^2)/($AP30+AQ30-2))</f>
        <v>1.7465926507849614</v>
      </c>
      <c r="W36">
        <f t="shared" ref="W36:Z36" si="13">SQRT((($AP30-1)*$AE30^2+(AR30-1)*AG30^2)/($AP30+AR30-2))</f>
        <v>1.342873298121749</v>
      </c>
      <c r="X36">
        <f t="shared" si="13"/>
        <v>1.3807765246554433</v>
      </c>
      <c r="Y36">
        <f t="shared" si="13"/>
        <v>1.5475328111948137</v>
      </c>
      <c r="Z36">
        <f t="shared" si="13"/>
        <v>1.9681394696720633</v>
      </c>
      <c r="AC36" t="str">
        <f t="shared" ref="AC36:AC40" si="14">T36</f>
        <v>25-34</v>
      </c>
      <c r="AE36">
        <f>$AP30+AQ30-2</f>
        <v>5832</v>
      </c>
      <c r="AF36">
        <f t="shared" ref="AF36:AI36" si="15">$AP30+AR30-2</f>
        <v>7417</v>
      </c>
      <c r="AG36">
        <f t="shared" si="15"/>
        <v>8466</v>
      </c>
      <c r="AH36">
        <f t="shared" si="15"/>
        <v>6798</v>
      </c>
      <c r="AI36">
        <f t="shared" si="15"/>
        <v>3708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-20.215562855452433</v>
      </c>
      <c r="O37">
        <f t="shared" ref="O37:Q37" si="16">$N30-P30</f>
        <v>-32.634815910764999</v>
      </c>
      <c r="P37">
        <f t="shared" si="16"/>
        <v>-37.664932779152863</v>
      </c>
      <c r="Q37">
        <f t="shared" si="16"/>
        <v>-38.448601132563439</v>
      </c>
      <c r="T37" t="str">
        <f t="shared" si="12"/>
        <v>35-44</v>
      </c>
      <c r="W37">
        <f>SQRT((($AQ30-1)*$AF30^2+(AR30-1)*AG30^2)/($AQ30+AR30-2))</f>
        <v>0.98571988235851282</v>
      </c>
      <c r="X37">
        <f t="shared" ref="X37:Z37" si="17">SQRT((($AQ30-1)*$AF30^2+(AS30-1)*AH30^2)/($AQ30+AS30-2))</f>
        <v>1.0809253234420204</v>
      </c>
      <c r="Y37">
        <f t="shared" si="17"/>
        <v>1.2075280586046164</v>
      </c>
      <c r="Z37">
        <f t="shared" si="17"/>
        <v>1.4445492267363542</v>
      </c>
      <c r="AC37" t="str">
        <f t="shared" si="14"/>
        <v>35-44</v>
      </c>
      <c r="AF37">
        <f>$AQ30+AR30-2</f>
        <v>7827</v>
      </c>
      <c r="AG37">
        <f t="shared" ref="AG37:AI37" si="18">$AQ30+AS30-2</f>
        <v>8876</v>
      </c>
      <c r="AH37">
        <f t="shared" si="18"/>
        <v>7208</v>
      </c>
      <c r="AI37">
        <f t="shared" si="18"/>
        <v>4118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-12.419253055312566</v>
      </c>
      <c r="P38">
        <f t="shared" ref="P38:Q38" si="19">$O30-Q30</f>
        <v>-17.449369923700431</v>
      </c>
      <c r="Q38">
        <f t="shared" si="19"/>
        <v>-18.233038277111007</v>
      </c>
      <c r="T38" t="str">
        <f t="shared" si="12"/>
        <v>45-54</v>
      </c>
      <c r="X38">
        <f>SQRT((($AR30-1)*$AG30^2+(AS30-1)*AH30^2)/($AR30+AS30-2))</f>
        <v>0.75448112537716305</v>
      </c>
      <c r="Y38">
        <f t="shared" ref="Y38:Z38" si="20">SQRT((($AR30-1)*$AG30^2+(AT30-1)*AI30^2)/($AR30+AT30-2))</f>
        <v>0.83251625399503548</v>
      </c>
      <c r="Z38">
        <f t="shared" si="20"/>
        <v>0.85584158053952186</v>
      </c>
      <c r="AC38" t="str">
        <f t="shared" si="14"/>
        <v>45-54</v>
      </c>
      <c r="AG38">
        <f>$AR30+AS30-2</f>
        <v>10461</v>
      </c>
      <c r="AH38">
        <f t="shared" ref="AH38:AI38" si="21">$AR30+AT30-2</f>
        <v>8793</v>
      </c>
      <c r="AI38">
        <f t="shared" si="21"/>
        <v>5703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-5.0301168683878643</v>
      </c>
      <c r="Q39">
        <f>$P30-R30</f>
        <v>-5.8137852217984403</v>
      </c>
      <c r="T39" t="str">
        <f t="shared" si="12"/>
        <v>55-64</v>
      </c>
      <c r="Y39">
        <f>SQRT((($AS30-1)*$AH30^2+(AT30-1)*AI30^2)/($AS30+AT30-2))</f>
        <v>0.94879793721262207</v>
      </c>
      <c r="Z39">
        <f>SQRT((($AS30-1)*$AH30^2+(AU30-1)*AJ30^2)/($AS30+AU30-2))</f>
        <v>1.0140384669351634</v>
      </c>
      <c r="AC39" t="str">
        <f t="shared" si="14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-0.78366835341057595</v>
      </c>
      <c r="T40" t="str">
        <f t="shared" si="12"/>
        <v>65-74</v>
      </c>
      <c r="Z40">
        <f>SQRT((($AT30-1)*$AI30^2+(AU30-1)*AJ30^2)/($AT30+AU30-2))</f>
        <v>1.1802823379496528</v>
      </c>
      <c r="AC40" t="str">
        <f t="shared" si="14"/>
        <v>65-74</v>
      </c>
      <c r="AI40">
        <f>$AT30+AU30-2</f>
        <v>5084</v>
      </c>
    </row>
    <row r="42" spans="1:47" x14ac:dyDescent="0.35">
      <c r="K42" t="str">
        <f t="shared" ref="K42:AA42" si="22">K4</f>
        <v>Eastern and South-Eastern Asia</v>
      </c>
      <c r="L42">
        <f t="shared" si="22"/>
        <v>68.840425683726281</v>
      </c>
      <c r="M42">
        <f t="shared" si="22"/>
        <v>74.818568662449451</v>
      </c>
      <c r="N42">
        <f t="shared" si="22"/>
        <v>102.13760377064666</v>
      </c>
      <c r="O42">
        <f t="shared" si="22"/>
        <v>120.71107039831531</v>
      </c>
      <c r="P42">
        <f t="shared" si="22"/>
        <v>128.27241373623662</v>
      </c>
      <c r="Q42">
        <f t="shared" si="22"/>
        <v>132.26568704494196</v>
      </c>
      <c r="R42">
        <f t="shared" si="22"/>
        <v>125.27399486699848</v>
      </c>
      <c r="S42">
        <f t="shared" si="22"/>
        <v>0</v>
      </c>
      <c r="T42" t="str">
        <f t="shared" si="22"/>
        <v>Eastern and South-Eastern Asia</v>
      </c>
      <c r="U42">
        <f t="shared" si="22"/>
        <v>6.1690899223142894</v>
      </c>
      <c r="V42">
        <f t="shared" si="22"/>
        <v>7.0871553470757629</v>
      </c>
      <c r="W42">
        <f t="shared" si="22"/>
        <v>11.734587103184024</v>
      </c>
      <c r="X42">
        <f t="shared" si="22"/>
        <v>9.9272793246860633</v>
      </c>
      <c r="Y42">
        <f t="shared" si="22"/>
        <v>6.3665519831218251</v>
      </c>
      <c r="Z42">
        <f t="shared" si="22"/>
        <v>3.1760301067593084</v>
      </c>
      <c r="AA42">
        <f t="shared" si="22"/>
        <v>8.701689451077538</v>
      </c>
      <c r="AC42" t="str">
        <f t="shared" ref="AC42:AK42" si="23">AC4</f>
        <v>Eastern and South-Eastern Asia</v>
      </c>
      <c r="AD42">
        <f t="shared" si="23"/>
        <v>3.5617257273031626</v>
      </c>
      <c r="AE42">
        <f t="shared" si="23"/>
        <v>4.0917710474228874</v>
      </c>
      <c r="AF42">
        <f t="shared" si="23"/>
        <v>6.7749670228524073</v>
      </c>
      <c r="AG42">
        <f t="shared" si="23"/>
        <v>5.7315173904281052</v>
      </c>
      <c r="AH42">
        <f t="shared" si="23"/>
        <v>3.6757305012651318</v>
      </c>
      <c r="AI42">
        <f t="shared" si="23"/>
        <v>1.8336818370918426</v>
      </c>
      <c r="AJ42">
        <f t="shared" si="23"/>
        <v>5.0239227469841437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341</v>
      </c>
      <c r="AP42">
        <f t="shared" si="24"/>
        <v>389</v>
      </c>
      <c r="AQ42">
        <f t="shared" si="24"/>
        <v>599</v>
      </c>
      <c r="AR42">
        <f t="shared" si="24"/>
        <v>1145</v>
      </c>
      <c r="AS42">
        <f t="shared" si="24"/>
        <v>1315</v>
      </c>
      <c r="AT42">
        <f t="shared" si="24"/>
        <v>793</v>
      </c>
      <c r="AU42">
        <f t="shared" si="24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0.727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-5.9781429787231701</v>
      </c>
      <c r="M47">
        <f t="shared" ref="M47:Q47" si="31">$L42-N42</f>
        <v>-33.297178086920383</v>
      </c>
      <c r="N47">
        <f t="shared" si="31"/>
        <v>-51.870644714589034</v>
      </c>
      <c r="O47">
        <f t="shared" si="31"/>
        <v>-59.431988052510334</v>
      </c>
      <c r="P47">
        <f t="shared" si="31"/>
        <v>-63.425261361215675</v>
      </c>
      <c r="Q47">
        <f t="shared" si="31"/>
        <v>-56.433569183272198</v>
      </c>
      <c r="T47" t="str">
        <f>K47</f>
        <v>18-24</v>
      </c>
      <c r="U47">
        <f>SQRT((($AO42-1)*$AD42^2+(AP42-1)*AE42^2)/($AO42+AP42-2))</f>
        <v>3.8533073583672293</v>
      </c>
      <c r="V47">
        <f t="shared" ref="V47:Z47" si="32">SQRT((($AO42-1)*$AD42^2+(AQ42-1)*AF42^2)/($AO42+AQ42-2))</f>
        <v>5.819010568939631</v>
      </c>
      <c r="W47">
        <f t="shared" si="32"/>
        <v>5.3132302092063073</v>
      </c>
      <c r="X47">
        <f t="shared" si="32"/>
        <v>3.6525859810001444</v>
      </c>
      <c r="Y47">
        <f t="shared" si="32"/>
        <v>2.4824854332070196</v>
      </c>
      <c r="Z47">
        <f t="shared" si="32"/>
        <v>4.0677591869143903</v>
      </c>
      <c r="AC47" t="str">
        <f>T47</f>
        <v>18-24</v>
      </c>
      <c r="AD47">
        <f>$AO42+AP42-2</f>
        <v>728</v>
      </c>
      <c r="AE47">
        <f t="shared" ref="AE47:AI47" si="33">$AO42+AQ42-2</f>
        <v>938</v>
      </c>
      <c r="AF47">
        <f t="shared" si="33"/>
        <v>1484</v>
      </c>
      <c r="AG47">
        <f t="shared" si="33"/>
        <v>1654</v>
      </c>
      <c r="AH47">
        <f t="shared" si="33"/>
        <v>1132</v>
      </c>
      <c r="AI47">
        <f t="shared" si="33"/>
        <v>491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-27.319035108197212</v>
      </c>
      <c r="N48">
        <f t="shared" ref="N48:Q48" si="36">$M42-O42</f>
        <v>-45.892501735865864</v>
      </c>
      <c r="O48">
        <f t="shared" si="36"/>
        <v>-53.453845073787164</v>
      </c>
      <c r="P48">
        <f t="shared" si="36"/>
        <v>-57.447118382492505</v>
      </c>
      <c r="Q48">
        <f t="shared" si="36"/>
        <v>-50.455426204549028</v>
      </c>
      <c r="T48" t="str">
        <f t="shared" ref="T48:T52" si="37">K48</f>
        <v>25-34</v>
      </c>
      <c r="V48">
        <f>SQRT((($AP42-1)*$AE42^2+(AQ42-1)*AF42^2)/($AP42+AQ42-2))</f>
        <v>5.8674015709688856</v>
      </c>
      <c r="W48">
        <f t="shared" ref="W48:Z48" si="38">SQRT((($AP42-1)*$AE42^2+(AR42-1)*AG42^2)/($AP42+AR42-2))</f>
        <v>5.3638414822816172</v>
      </c>
      <c r="X48">
        <f t="shared" si="38"/>
        <v>3.7746115275887209</v>
      </c>
      <c r="Y48">
        <f t="shared" si="38"/>
        <v>2.7860331420978679</v>
      </c>
      <c r="Z48">
        <f t="shared" si="38"/>
        <v>4.3729932695550602</v>
      </c>
      <c r="AC48" t="str">
        <f t="shared" ref="AC48:AC52" si="39">T48</f>
        <v>25-34</v>
      </c>
      <c r="AE48">
        <f>$AP42+AQ42-2</f>
        <v>986</v>
      </c>
      <c r="AF48">
        <f t="shared" ref="AF48:AI48" si="40">$AP42+AR42-2</f>
        <v>1532</v>
      </c>
      <c r="AG48">
        <f t="shared" si="40"/>
        <v>1702</v>
      </c>
      <c r="AH48">
        <f t="shared" si="40"/>
        <v>1180</v>
      </c>
      <c r="AI48">
        <f t="shared" si="40"/>
        <v>539</v>
      </c>
    </row>
    <row r="49" spans="1:47" x14ac:dyDescent="0.35">
      <c r="A49" t="str">
        <f t="shared" si="34"/>
        <v>35-44</v>
      </c>
      <c r="D49" t="str">
        <f t="shared" si="30"/>
        <v>0.014</v>
      </c>
      <c r="E49" t="str">
        <f t="shared" si="30"/>
        <v>&lt;0.001</v>
      </c>
      <c r="F49" t="str">
        <f t="shared" si="30"/>
        <v>&lt;0.001</v>
      </c>
      <c r="G49" t="str">
        <f t="shared" si="30"/>
        <v>0.002</v>
      </c>
      <c r="K49" t="str">
        <f t="shared" si="35"/>
        <v>35-44</v>
      </c>
      <c r="N49">
        <f>$N42-O42</f>
        <v>-18.573466627668651</v>
      </c>
      <c r="O49">
        <f t="shared" ref="O49:Q49" si="41">$N42-P42</f>
        <v>-26.134809965589952</v>
      </c>
      <c r="P49">
        <f t="shared" si="41"/>
        <v>-30.128083274295292</v>
      </c>
      <c r="Q49">
        <f t="shared" si="41"/>
        <v>-23.136391096351815</v>
      </c>
      <c r="T49" t="str">
        <f t="shared" si="37"/>
        <v>35-44</v>
      </c>
      <c r="W49">
        <f>SQRT((($AQ42-1)*$AF42^2+(AR42-1)*AG42^2)/($AQ42+AR42-2))</f>
        <v>6.1098366101163091</v>
      </c>
      <c r="X49">
        <f t="shared" ref="X49:Z49" si="42">SQRT((($AQ42-1)*$AF42^2+(AS42-1)*AH42^2)/($AQ42+AS42-2))</f>
        <v>4.862209839009175</v>
      </c>
      <c r="Y49">
        <f t="shared" si="42"/>
        <v>4.6543333789407848</v>
      </c>
      <c r="Z49">
        <f t="shared" si="42"/>
        <v>6.4602632873880959</v>
      </c>
      <c r="AC49" t="str">
        <f t="shared" si="39"/>
        <v>35-44</v>
      </c>
      <c r="AF49">
        <f>$AQ42+AR42-2</f>
        <v>1742</v>
      </c>
      <c r="AG49">
        <f t="shared" ref="AG49:AI49" si="43">$AQ42+AS42-2</f>
        <v>1912</v>
      </c>
      <c r="AH49">
        <f t="shared" si="43"/>
        <v>1390</v>
      </c>
      <c r="AI49">
        <f t="shared" si="43"/>
        <v>749</v>
      </c>
    </row>
    <row r="50" spans="1:47" x14ac:dyDescent="0.35">
      <c r="A50" t="str">
        <f t="shared" si="34"/>
        <v>45-54</v>
      </c>
      <c r="E50" t="str">
        <f t="shared" si="30"/>
        <v>0.667</v>
      </c>
      <c r="F50" t="str">
        <f t="shared" si="30"/>
        <v>0.068</v>
      </c>
      <c r="G50" t="str">
        <f t="shared" si="30"/>
        <v>&gt;0.999</v>
      </c>
      <c r="K50" t="str">
        <f t="shared" si="35"/>
        <v>45-54</v>
      </c>
      <c r="O50">
        <f>$O42-P42</f>
        <v>-7.5613433379213006</v>
      </c>
      <c r="P50">
        <f t="shared" ref="P50:Q50" si="44">$O42-Q42</f>
        <v>-11.554616646626641</v>
      </c>
      <c r="Q50">
        <f t="shared" si="44"/>
        <v>-4.562924468683164</v>
      </c>
      <c r="T50" t="str">
        <f t="shared" si="37"/>
        <v>45-54</v>
      </c>
      <c r="X50">
        <f>SQRT((($AR42-1)*$AG42^2+(AS42-1)*AH42^2)/($AR42+AS42-2))</f>
        <v>4.7446677126055912</v>
      </c>
      <c r="Y50">
        <f t="shared" ref="Y50:Z50" si="45">SQRT((($AR42-1)*$AG42^2+(AT42-1)*AI42^2)/($AR42+AT42-2))</f>
        <v>4.5592827011357331</v>
      </c>
      <c r="Z50">
        <f t="shared" si="45"/>
        <v>5.6535732611351177</v>
      </c>
      <c r="AC50" t="str">
        <f t="shared" si="39"/>
        <v>45-54</v>
      </c>
      <c r="AG50">
        <f>$AR42+AS42-2</f>
        <v>2458</v>
      </c>
      <c r="AH50">
        <f t="shared" ref="AH50:AI50" si="46">$AR42+AT42-2</f>
        <v>1936</v>
      </c>
      <c r="AI50">
        <f t="shared" si="46"/>
        <v>1295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&gt;0.999</v>
      </c>
      <c r="K51" t="str">
        <f t="shared" si="35"/>
        <v>55-64</v>
      </c>
      <c r="P51">
        <f>$P42-Q42</f>
        <v>-3.9932733087053407</v>
      </c>
      <c r="Q51">
        <f>$P42-R42</f>
        <v>2.9984188692381366</v>
      </c>
      <c r="T51" t="str">
        <f t="shared" si="37"/>
        <v>55-64</v>
      </c>
      <c r="Y51">
        <f>SQRT((($AS42-1)*$AH42^2+(AT42-1)*AI42^2)/($AS42+AT42-2))</f>
        <v>3.1135871717675836</v>
      </c>
      <c r="Z51">
        <f>SQRT((($AS42-1)*$AH42^2+(AU42-1)*AJ42^2)/($AS42+AU42-2))</f>
        <v>3.8366524821948698</v>
      </c>
      <c r="AC51" t="str">
        <f t="shared" si="39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34"/>
        <v>65-74</v>
      </c>
      <c r="G52" t="str">
        <f t="shared" si="30"/>
        <v>0.047</v>
      </c>
      <c r="K52" t="str">
        <f t="shared" si="35"/>
        <v>65-74</v>
      </c>
      <c r="Q52">
        <f>Q42-R42</f>
        <v>6.9916921779434773</v>
      </c>
      <c r="T52" t="str">
        <f t="shared" si="37"/>
        <v>65-74</v>
      </c>
      <c r="Z52">
        <f>SQRT((($AT42-1)*$AI42^2+(AU42-1)*AJ42^2)/($AT42+AU42-2))</f>
        <v>2.6202211291544422</v>
      </c>
      <c r="AC52" t="str">
        <f t="shared" si="39"/>
        <v>65-74</v>
      </c>
      <c r="AI52">
        <f>$AT42+AU42-2</f>
        <v>943</v>
      </c>
    </row>
    <row r="54" spans="1:47" x14ac:dyDescent="0.35">
      <c r="K54" t="str">
        <f t="shared" ref="K54:AA54" si="47">K5</f>
        <v>Europe</v>
      </c>
      <c r="L54">
        <f t="shared" si="47"/>
        <v>53.414195358180976</v>
      </c>
      <c r="M54">
        <f t="shared" si="47"/>
        <v>56.124184554219553</v>
      </c>
      <c r="N54">
        <f t="shared" si="47"/>
        <v>65.176505621007379</v>
      </c>
      <c r="O54">
        <f t="shared" si="47"/>
        <v>76.16156646689673</v>
      </c>
      <c r="P54">
        <f t="shared" si="47"/>
        <v>91.823370770731316</v>
      </c>
      <c r="Q54">
        <f t="shared" si="47"/>
        <v>114.5094137227907</v>
      </c>
      <c r="R54">
        <f t="shared" si="47"/>
        <v>122.04688316176646</v>
      </c>
      <c r="S54">
        <f t="shared" si="47"/>
        <v>0</v>
      </c>
      <c r="T54" t="str">
        <f t="shared" si="47"/>
        <v>Europe</v>
      </c>
      <c r="U54">
        <f t="shared" si="47"/>
        <v>9.7529729495405313</v>
      </c>
      <c r="V54">
        <f t="shared" si="47"/>
        <v>12.30868828118999</v>
      </c>
      <c r="W54">
        <f t="shared" si="47"/>
        <v>17.090787421089882</v>
      </c>
      <c r="X54">
        <f t="shared" si="47"/>
        <v>14.955834142826964</v>
      </c>
      <c r="Y54">
        <f t="shared" si="47"/>
        <v>15.35014392153373</v>
      </c>
      <c r="Z54">
        <f t="shared" si="47"/>
        <v>7.0528674384201837</v>
      </c>
      <c r="AA54">
        <f t="shared" si="47"/>
        <v>5.7058100461427852</v>
      </c>
      <c r="AC54" t="str">
        <f t="shared" ref="AC54:AK54" si="48">AC5</f>
        <v>Europe</v>
      </c>
      <c r="AD54">
        <f t="shared" si="48"/>
        <v>3.2509909831801771</v>
      </c>
      <c r="AE54">
        <f t="shared" si="48"/>
        <v>4.1028960937299965</v>
      </c>
      <c r="AF54">
        <f t="shared" si="48"/>
        <v>5.6969291403632942</v>
      </c>
      <c r="AG54">
        <f t="shared" si="48"/>
        <v>4.985278047608988</v>
      </c>
      <c r="AH54">
        <f t="shared" si="48"/>
        <v>5.1167146405112431</v>
      </c>
      <c r="AI54">
        <f t="shared" si="48"/>
        <v>2.3509558128067281</v>
      </c>
      <c r="AJ54">
        <f t="shared" si="48"/>
        <v>1.9019366820475951</v>
      </c>
      <c r="AK54">
        <f t="shared" si="48"/>
        <v>9</v>
      </c>
      <c r="AN54" t="str">
        <f t="shared" ref="AN54:AU54" si="49">AN5</f>
        <v>Europe</v>
      </c>
      <c r="AO54">
        <f t="shared" si="49"/>
        <v>1769</v>
      </c>
      <c r="AP54">
        <f t="shared" si="49"/>
        <v>1073</v>
      </c>
      <c r="AQ54">
        <f t="shared" si="49"/>
        <v>1527</v>
      </c>
      <c r="AR54">
        <f t="shared" si="49"/>
        <v>2951</v>
      </c>
      <c r="AS54">
        <f t="shared" si="49"/>
        <v>5154</v>
      </c>
      <c r="AT54">
        <f t="shared" si="49"/>
        <v>4507</v>
      </c>
      <c r="AU54">
        <f t="shared" si="49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&gt;0.999</v>
      </c>
      <c r="C59" t="str">
        <f t="shared" ref="C59:G64" si="55">IF(_xlfn.T.DIST.2T(ABS(M59/V59),AE59)*6&lt;0.001,"&lt;0.001",IF(_xlfn.T.DIST.2T(ABS(M59/V59),AE59)*6&gt;0.999, "&gt;0.999",FIXED(_xlfn.T.DIST.2T(ABS(M59/V59),AE59)*6,3)))</f>
        <v>0.059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-2.7099891960385776</v>
      </c>
      <c r="M59">
        <f t="shared" ref="M59:Q59" si="56">$L54-N54</f>
        <v>-11.762310262826404</v>
      </c>
      <c r="N59">
        <f t="shared" si="56"/>
        <v>-22.747371108715754</v>
      </c>
      <c r="O59">
        <f t="shared" si="56"/>
        <v>-38.40917541255034</v>
      </c>
      <c r="P59">
        <f t="shared" si="56"/>
        <v>-61.095218364609721</v>
      </c>
      <c r="Q59">
        <f t="shared" si="56"/>
        <v>-68.632687803585483</v>
      </c>
      <c r="T59" t="str">
        <f>K59</f>
        <v>18-24</v>
      </c>
      <c r="U59">
        <f>SQRT((($AO54-1)*$AD54^2+(AP54-1)*AE54^2)/($AO54+AP54-2))</f>
        <v>3.5963438460949457</v>
      </c>
      <c r="V59">
        <f t="shared" ref="V59:Z59" si="57">SQRT((($AO54-1)*$AD54^2+(AQ54-1)*AF54^2)/($AO54+AQ54-2))</f>
        <v>4.5506067105133621</v>
      </c>
      <c r="W59">
        <f t="shared" si="57"/>
        <v>4.4159099973099289</v>
      </c>
      <c r="X59">
        <f t="shared" si="57"/>
        <v>4.7109084858178782</v>
      </c>
      <c r="Y59">
        <f t="shared" si="57"/>
        <v>2.6358687170007542</v>
      </c>
      <c r="Z59">
        <f t="shared" si="57"/>
        <v>2.6787441191630021</v>
      </c>
      <c r="AC59" t="str">
        <f>T59</f>
        <v>18-24</v>
      </c>
      <c r="AD59">
        <f>$AO54+AP54-2</f>
        <v>2840</v>
      </c>
      <c r="AE59">
        <f t="shared" ref="AE59:AI59" si="58">$AO54+AQ54-2</f>
        <v>3294</v>
      </c>
      <c r="AF59">
        <f t="shared" si="58"/>
        <v>4718</v>
      </c>
      <c r="AG59">
        <f t="shared" si="58"/>
        <v>6921</v>
      </c>
      <c r="AH59">
        <f t="shared" si="58"/>
        <v>6274</v>
      </c>
      <c r="AI59">
        <f t="shared" si="58"/>
        <v>3454</v>
      </c>
    </row>
    <row r="60" spans="1:47" x14ac:dyDescent="0.35">
      <c r="A60" t="str">
        <f t="shared" ref="A60:A64" si="59">A48</f>
        <v>25-34</v>
      </c>
      <c r="C60" t="str">
        <f t="shared" si="55"/>
        <v>0.456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-9.052321066787826</v>
      </c>
      <c r="N60">
        <f t="shared" ref="N60:Q60" si="61">$M54-O54</f>
        <v>-20.037381912677176</v>
      </c>
      <c r="O60">
        <f t="shared" si="61"/>
        <v>-35.699186216511762</v>
      </c>
      <c r="P60">
        <f t="shared" si="61"/>
        <v>-58.385229168571144</v>
      </c>
      <c r="Q60">
        <f t="shared" si="61"/>
        <v>-65.922698607546906</v>
      </c>
      <c r="T60" t="str">
        <f t="shared" ref="T60:T64" si="62">K60</f>
        <v>25-34</v>
      </c>
      <c r="V60">
        <f>SQRT((($AP54-1)*$AE54^2+(AQ54-1)*AF54^2)/($AP54+AQ54-2))</f>
        <v>5.0999297834168367</v>
      </c>
      <c r="W60">
        <f t="shared" ref="W60:Z60" si="63">SQRT((($AP54-1)*$AE54^2+(AR54-1)*AG54^2)/($AP54+AR54-2))</f>
        <v>4.7660881619209503</v>
      </c>
      <c r="X60">
        <f t="shared" si="63"/>
        <v>4.9569275363466634</v>
      </c>
      <c r="Y60">
        <f t="shared" si="63"/>
        <v>2.7748815164023841</v>
      </c>
      <c r="Z60">
        <f t="shared" si="63"/>
        <v>2.9587851190411567</v>
      </c>
      <c r="AC60" t="str">
        <f t="shared" ref="AC60:AC64" si="64">T60</f>
        <v>25-34</v>
      </c>
      <c r="AE60">
        <f>$AP54+AQ54-2</f>
        <v>2598</v>
      </c>
      <c r="AF60">
        <f t="shared" ref="AF60:AI60" si="65">$AP54+AR54-2</f>
        <v>4022</v>
      </c>
      <c r="AG60">
        <f t="shared" si="65"/>
        <v>6225</v>
      </c>
      <c r="AH60">
        <f t="shared" si="65"/>
        <v>5578</v>
      </c>
      <c r="AI60">
        <f t="shared" si="65"/>
        <v>2758</v>
      </c>
    </row>
    <row r="61" spans="1:47" x14ac:dyDescent="0.35">
      <c r="A61" t="str">
        <f t="shared" si="59"/>
        <v>35-44</v>
      </c>
      <c r="D61" t="str">
        <f t="shared" si="55"/>
        <v>0.216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-10.98506084588935</v>
      </c>
      <c r="O61">
        <f t="shared" ref="O61:Q61" si="66">$N54-P54</f>
        <v>-26.646865149723936</v>
      </c>
      <c r="P61">
        <f t="shared" si="66"/>
        <v>-49.332908101783318</v>
      </c>
      <c r="Q61">
        <f t="shared" si="66"/>
        <v>-56.87037754075908</v>
      </c>
      <c r="T61" t="str">
        <f t="shared" si="62"/>
        <v>35-44</v>
      </c>
      <c r="W61">
        <f>SQRT((($AQ54-1)*$AF54^2+(AR54-1)*AG54^2)/($AQ54+AR54-2))</f>
        <v>5.2387731413593333</v>
      </c>
      <c r="X61">
        <f t="shared" ref="X61:Z61" si="67">SQRT((($AQ54-1)*$AF54^2+(AS54-1)*AH54^2)/($AQ54+AS54-2))</f>
        <v>5.2549299344052463</v>
      </c>
      <c r="Y61">
        <f t="shared" si="67"/>
        <v>3.5127412081776286</v>
      </c>
      <c r="Z61">
        <f t="shared" si="67"/>
        <v>4.1614822902995234</v>
      </c>
      <c r="AC61" t="str">
        <f t="shared" si="64"/>
        <v>35-44</v>
      </c>
      <c r="AF61">
        <f>$AQ54+AR54-2</f>
        <v>4476</v>
      </c>
      <c r="AG61">
        <f t="shared" ref="AG61:AI61" si="68">$AQ54+AS54-2</f>
        <v>6679</v>
      </c>
      <c r="AH61">
        <f t="shared" si="68"/>
        <v>6032</v>
      </c>
      <c r="AI61">
        <f t="shared" si="68"/>
        <v>3212</v>
      </c>
    </row>
    <row r="62" spans="1:47" x14ac:dyDescent="0.35">
      <c r="A62" t="str">
        <f t="shared" si="59"/>
        <v>45-54</v>
      </c>
      <c r="E62" t="str">
        <f t="shared" si="55"/>
        <v>0.012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-15.661804303834586</v>
      </c>
      <c r="P62">
        <f t="shared" ref="P62:Q62" si="69">$O54-Q54</f>
        <v>-38.347847255893967</v>
      </c>
      <c r="Q62">
        <f t="shared" si="69"/>
        <v>-45.885316694869729</v>
      </c>
      <c r="T62" t="str">
        <f t="shared" si="62"/>
        <v>45-54</v>
      </c>
      <c r="X62">
        <f>SQRT((($AR54-1)*$AG54^2+(AS54-1)*AH54^2)/($AR54+AS54-2))</f>
        <v>5.0692579974297605</v>
      </c>
      <c r="Y62">
        <f t="shared" ref="Y62:Z62" si="70">SQRT((($AR54-1)*$AG54^2+(AT54-1)*AI54^2)/($AR54+AT54-2))</f>
        <v>3.6295197752842916</v>
      </c>
      <c r="Z62">
        <f t="shared" si="70"/>
        <v>4.1388543854742554</v>
      </c>
      <c r="AC62" t="str">
        <f t="shared" si="64"/>
        <v>45-54</v>
      </c>
      <c r="AG62">
        <f>$AR54+AS54-2</f>
        <v>8103</v>
      </c>
      <c r="AH62">
        <f t="shared" ref="AH62:AI62" si="71">$AR54+AT54-2</f>
        <v>7456</v>
      </c>
      <c r="AI62">
        <f t="shared" si="71"/>
        <v>4636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-22.686042952059381</v>
      </c>
      <c r="Q63">
        <f>$P54-R54</f>
        <v>-30.223512391035143</v>
      </c>
      <c r="T63" t="str">
        <f t="shared" si="62"/>
        <v>55-64</v>
      </c>
      <c r="Y63">
        <f>SQRT((($AS54-1)*$AH54^2+(AT54-1)*AI54^2)/($AS54+AT54-2))</f>
        <v>4.067630621404728</v>
      </c>
      <c r="Z63">
        <f>SQRT((($AS54-1)*$AH54^2+(AU54-1)*AJ54^2)/($AS54+AU54-2))</f>
        <v>4.5407349552490137</v>
      </c>
      <c r="AC63" t="str">
        <f t="shared" si="64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59"/>
        <v>65-74</v>
      </c>
      <c r="G64" t="str">
        <f t="shared" si="55"/>
        <v>0.005</v>
      </c>
      <c r="K64" t="str">
        <f t="shared" si="60"/>
        <v>65-74</v>
      </c>
      <c r="Q64">
        <f>Q54-R54</f>
        <v>-7.5374694389757622</v>
      </c>
      <c r="T64" t="str">
        <f t="shared" si="62"/>
        <v>65-74</v>
      </c>
      <c r="Z64">
        <f>SQRT((($AT54-1)*$AI54^2+(AU54-1)*AJ54^2)/($AT54+AU54-2))</f>
        <v>2.237638515397387</v>
      </c>
      <c r="AC64" t="str">
        <f t="shared" si="64"/>
        <v>65-74</v>
      </c>
      <c r="AI64">
        <f>$AT54+AU54-2</f>
        <v>6192</v>
      </c>
    </row>
    <row r="66" spans="1:47" x14ac:dyDescent="0.35">
      <c r="K66" t="str">
        <f t="shared" ref="K66:AA66" si="72">K6</f>
        <v>Latin America and the Caribbean</v>
      </c>
      <c r="L66">
        <f t="shared" si="72"/>
        <v>56.783953767019021</v>
      </c>
      <c r="M66">
        <f t="shared" si="72"/>
        <v>69.811399247154455</v>
      </c>
      <c r="N66">
        <f t="shared" si="72"/>
        <v>91.227234695662915</v>
      </c>
      <c r="O66">
        <f t="shared" si="72"/>
        <v>109.85399954921505</v>
      </c>
      <c r="P66">
        <f t="shared" si="72"/>
        <v>124.55376471049327</v>
      </c>
      <c r="Q66">
        <f t="shared" si="72"/>
        <v>130.61373797754925</v>
      </c>
      <c r="R66">
        <f t="shared" si="72"/>
        <v>131.00658084378415</v>
      </c>
      <c r="S66">
        <f t="shared" si="72"/>
        <v>0</v>
      </c>
      <c r="T66" t="str">
        <f t="shared" si="72"/>
        <v>Latin America and the Caribbean</v>
      </c>
      <c r="U66">
        <f t="shared" si="72"/>
        <v>6.4284782799565212</v>
      </c>
      <c r="V66">
        <f t="shared" si="72"/>
        <v>9.2163872239871374</v>
      </c>
      <c r="W66">
        <f t="shared" si="72"/>
        <v>9.5801568278691533</v>
      </c>
      <c r="X66">
        <f t="shared" si="72"/>
        <v>12.087303453464669</v>
      </c>
      <c r="Y66">
        <f t="shared" si="72"/>
        <v>9.5729235131538815</v>
      </c>
      <c r="Z66">
        <f t="shared" si="72"/>
        <v>7.4223540699859312</v>
      </c>
      <c r="AA66">
        <f t="shared" si="72"/>
        <v>4.7831216884393797</v>
      </c>
      <c r="AC66" t="str">
        <f t="shared" ref="AC66:AK66" si="73">AC6</f>
        <v>Latin America and the Caribbean</v>
      </c>
      <c r="AD66">
        <f t="shared" si="73"/>
        <v>1.4028089676800133</v>
      </c>
      <c r="AE66">
        <f t="shared" si="73"/>
        <v>2.0111805756164278</v>
      </c>
      <c r="AF66">
        <f t="shared" si="73"/>
        <v>2.0905616111075438</v>
      </c>
      <c r="AG66">
        <f t="shared" si="73"/>
        <v>2.6376658582572849</v>
      </c>
      <c r="AH66">
        <f t="shared" si="73"/>
        <v>2.0889831724309644</v>
      </c>
      <c r="AI66">
        <f t="shared" si="73"/>
        <v>1.6196904457368613</v>
      </c>
      <c r="AJ66">
        <f t="shared" si="73"/>
        <v>1.0437627235932592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8446</v>
      </c>
      <c r="AP66">
        <f t="shared" si="74"/>
        <v>6719</v>
      </c>
      <c r="AQ66">
        <f t="shared" si="74"/>
        <v>8741</v>
      </c>
      <c r="AR66">
        <f t="shared" si="74"/>
        <v>10853</v>
      </c>
      <c r="AS66">
        <f t="shared" si="74"/>
        <v>13828</v>
      </c>
      <c r="AT66">
        <f t="shared" si="74"/>
        <v>8056</v>
      </c>
      <c r="AU66">
        <f t="shared" si="74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-13.027445480135434</v>
      </c>
      <c r="M71">
        <f t="shared" ref="M71:Q71" si="81">$L66-N66</f>
        <v>-34.443280928643894</v>
      </c>
      <c r="N71">
        <f t="shared" si="81"/>
        <v>-53.070045782196026</v>
      </c>
      <c r="O71">
        <f t="shared" si="81"/>
        <v>-67.769810943474255</v>
      </c>
      <c r="P71">
        <f t="shared" si="81"/>
        <v>-73.829784210530221</v>
      </c>
      <c r="Q71">
        <f t="shared" si="81"/>
        <v>-74.222627076765122</v>
      </c>
      <c r="T71" t="str">
        <f>K71</f>
        <v>18-24</v>
      </c>
      <c r="U71">
        <f>SQRT((($AO66-1)*$AD66^2+(AP66-1)*AE66^2)/($AO66+AP66-2))</f>
        <v>1.699435484686189</v>
      </c>
      <c r="V71">
        <f t="shared" ref="V71:Z71" si="82">SQRT((($AO66-1)*$AD66^2+(AQ66-1)*AF66^2)/($AO66+AQ66-2))</f>
        <v>1.7859960483820516</v>
      </c>
      <c r="W71">
        <f t="shared" si="82"/>
        <v>2.1848918838849229</v>
      </c>
      <c r="X71">
        <f t="shared" si="82"/>
        <v>1.8588583332556392</v>
      </c>
      <c r="Y71">
        <f t="shared" si="82"/>
        <v>1.5125765985338346</v>
      </c>
      <c r="Z71">
        <f t="shared" si="82"/>
        <v>1.347491775540516</v>
      </c>
      <c r="AC71" t="str">
        <f>T71</f>
        <v>18-24</v>
      </c>
      <c r="AD71">
        <f>$AO66+AP66-2</f>
        <v>15163</v>
      </c>
      <c r="AE71">
        <f t="shared" ref="AE71:AI71" si="83">$AO66+AQ66-2</f>
        <v>17185</v>
      </c>
      <c r="AF71">
        <f t="shared" si="83"/>
        <v>19297</v>
      </c>
      <c r="AG71">
        <f t="shared" si="83"/>
        <v>22272</v>
      </c>
      <c r="AH71">
        <f t="shared" si="83"/>
        <v>16500</v>
      </c>
      <c r="AI71">
        <f t="shared" si="83"/>
        <v>10214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-21.41583544850846</v>
      </c>
      <c r="N72">
        <f t="shared" ref="N72:Q72" si="86">$M66-O66</f>
        <v>-40.042600302060592</v>
      </c>
      <c r="O72">
        <f t="shared" si="86"/>
        <v>-54.742365463338814</v>
      </c>
      <c r="P72">
        <f t="shared" si="86"/>
        <v>-60.802338730394794</v>
      </c>
      <c r="Q72">
        <f t="shared" si="86"/>
        <v>-61.195181596629695</v>
      </c>
      <c r="T72" t="str">
        <f t="shared" ref="T72:T76" si="87">K72</f>
        <v>25-34</v>
      </c>
      <c r="V72">
        <f>SQRT((($AP66-1)*$AE66^2+(AQ66-1)*AF66^2)/($AP66+AQ66-2))</f>
        <v>2.0564393596735897</v>
      </c>
      <c r="W72">
        <f t="shared" ref="W72:Z72" si="88">SQRT((($AP66-1)*$AE66^2+(AR66-1)*AG66^2)/($AP66+AR66-2))</f>
        <v>2.4173733208078794</v>
      </c>
      <c r="X72">
        <f t="shared" si="88"/>
        <v>2.0638652876290466</v>
      </c>
      <c r="Y72">
        <f t="shared" si="88"/>
        <v>1.8082586958206748</v>
      </c>
      <c r="Z72">
        <f t="shared" si="88"/>
        <v>1.8517107988918071</v>
      </c>
      <c r="AC72" t="str">
        <f t="shared" ref="AC72:AC76" si="89">T72</f>
        <v>25-34</v>
      </c>
      <c r="AE72">
        <f>$AP66+AQ66-2</f>
        <v>15458</v>
      </c>
      <c r="AF72">
        <f t="shared" ref="AF72:AI72" si="90">$AP66+AR66-2</f>
        <v>17570</v>
      </c>
      <c r="AG72">
        <f t="shared" si="90"/>
        <v>20545</v>
      </c>
      <c r="AH72">
        <f t="shared" si="90"/>
        <v>14773</v>
      </c>
      <c r="AI72">
        <f t="shared" si="90"/>
        <v>8487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-18.626764853552132</v>
      </c>
      <c r="O73">
        <f t="shared" ref="O73:Q73" si="91">$N66-P66</f>
        <v>-33.326530014830354</v>
      </c>
      <c r="P73">
        <f t="shared" si="91"/>
        <v>-39.386503281886334</v>
      </c>
      <c r="Q73">
        <f t="shared" si="91"/>
        <v>-39.779346148121235</v>
      </c>
      <c r="T73" t="str">
        <f t="shared" si="87"/>
        <v>35-44</v>
      </c>
      <c r="W73">
        <f>SQRT((($AQ66-1)*$AF66^2+(AR66-1)*AG66^2)/($AQ66+AR66-2))</f>
        <v>2.4090026295964546</v>
      </c>
      <c r="X73">
        <f t="shared" ref="X73:Z73" si="92">SQRT((($AQ66-1)*$AF66^2+(AS66-1)*AH66^2)/($AQ66+AS66-2))</f>
        <v>2.0895946292714425</v>
      </c>
      <c r="Y73">
        <f t="shared" si="92"/>
        <v>1.8795079289004839</v>
      </c>
      <c r="Z73">
        <f t="shared" si="92"/>
        <v>1.9540086104771603</v>
      </c>
      <c r="AC73" t="str">
        <f t="shared" si="89"/>
        <v>35-44</v>
      </c>
      <c r="AF73">
        <f>$AQ66+AR66-2</f>
        <v>19592</v>
      </c>
      <c r="AG73">
        <f t="shared" ref="AG73:AI73" si="93">$AQ66+AS66-2</f>
        <v>22567</v>
      </c>
      <c r="AH73">
        <f t="shared" si="93"/>
        <v>16795</v>
      </c>
      <c r="AI73">
        <f t="shared" si="93"/>
        <v>10509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-14.699765161278222</v>
      </c>
      <c r="P74">
        <f t="shared" ref="P74:Q74" si="94">$O66-Q66</f>
        <v>-20.759738428334202</v>
      </c>
      <c r="Q74">
        <f t="shared" si="94"/>
        <v>-21.152581294569103</v>
      </c>
      <c r="T74" t="str">
        <f t="shared" si="87"/>
        <v>45-54</v>
      </c>
      <c r="X74">
        <f>SQRT((($AR66-1)*$AG66^2+(AS66-1)*AH66^2)/($AR66+AS66-2))</f>
        <v>2.3461137489910997</v>
      </c>
      <c r="Y74">
        <f t="shared" ref="Y74:Z74" si="95">SQRT((($AR66-1)*$AG66^2+(AT66-1)*AI66^2)/($AR66+AT66-2))</f>
        <v>2.2607310587941498</v>
      </c>
      <c r="Z74">
        <f t="shared" si="95"/>
        <v>2.4768580404965372</v>
      </c>
      <c r="AC74" t="str">
        <f t="shared" si="89"/>
        <v>45-54</v>
      </c>
      <c r="AG74">
        <f>$AR66+AS66-2</f>
        <v>24679</v>
      </c>
      <c r="AH74">
        <f t="shared" ref="AH74:AI74" si="96">$AR66+AT66-2</f>
        <v>18907</v>
      </c>
      <c r="AI74">
        <f t="shared" si="96"/>
        <v>12621</v>
      </c>
    </row>
    <row r="75" spans="1:47" x14ac:dyDescent="0.35">
      <c r="A75" t="str">
        <f t="shared" si="84"/>
        <v>55-64</v>
      </c>
      <c r="F75" t="str">
        <f t="shared" si="80"/>
        <v>0.010</v>
      </c>
      <c r="G75" t="str">
        <f t="shared" si="80"/>
        <v>0.007</v>
      </c>
      <c r="K75" t="str">
        <f t="shared" si="85"/>
        <v>55-64</v>
      </c>
      <c r="P75">
        <f>$P66-Q66</f>
        <v>-6.0599732670559803</v>
      </c>
      <c r="Q75">
        <f>$P66-R66</f>
        <v>-6.4528161332908809</v>
      </c>
      <c r="T75" t="str">
        <f t="shared" si="87"/>
        <v>55-64</v>
      </c>
      <c r="Y75">
        <f>SQRT((($AS66-1)*$AH66^2+(AT66-1)*AI66^2)/($AS66+AT66-2))</f>
        <v>1.9295520169525795</v>
      </c>
      <c r="Z75">
        <f>SQRT((($AS66-1)*$AH66^2+(AU66-1)*AJ66^2)/($AS66+AU66-2))</f>
        <v>1.9981105466102889</v>
      </c>
      <c r="AC75" t="str">
        <f t="shared" si="89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84"/>
        <v>65-74</v>
      </c>
      <c r="G76" t="str">
        <f t="shared" si="80"/>
        <v>&gt;0.999</v>
      </c>
      <c r="K76" t="str">
        <f t="shared" si="85"/>
        <v>65-74</v>
      </c>
      <c r="Q76">
        <f>Q66-R66</f>
        <v>-0.39284286623490061</v>
      </c>
      <c r="T76" t="str">
        <f t="shared" si="87"/>
        <v>65-74</v>
      </c>
      <c r="Z76">
        <f>SQRT((($AT66-1)*$AI66^2+(AU66-1)*AJ66^2)/($AT66+AU66-2))</f>
        <v>1.5320505178376524</v>
      </c>
      <c r="AC76" t="str">
        <f t="shared" si="89"/>
        <v>65-74</v>
      </c>
      <c r="AI76">
        <f>$AT66+AU66-2</f>
        <v>9824</v>
      </c>
    </row>
    <row r="78" spans="1:47" x14ac:dyDescent="0.35">
      <c r="K78" t="str">
        <f t="shared" ref="K78:AA78" si="97">K7</f>
        <v>Northern Africa and Western Asia</v>
      </c>
      <c r="L78">
        <f t="shared" si="97"/>
        <v>56.023896395384568</v>
      </c>
      <c r="M78">
        <f t="shared" si="97"/>
        <v>74.87553860656692</v>
      </c>
      <c r="N78">
        <f t="shared" si="97"/>
        <v>91.480242825165675</v>
      </c>
      <c r="O78">
        <f t="shared" si="97"/>
        <v>105.44068730430251</v>
      </c>
      <c r="P78">
        <f t="shared" si="97"/>
        <v>113.09130824171791</v>
      </c>
      <c r="Q78">
        <f t="shared" si="97"/>
        <v>116.01429005022632</v>
      </c>
      <c r="R78">
        <f t="shared" si="97"/>
        <v>111.68907459190042</v>
      </c>
      <c r="S78">
        <f t="shared" si="97"/>
        <v>0</v>
      </c>
      <c r="T78" t="str">
        <f t="shared" si="97"/>
        <v>Northern Africa and Western Asia</v>
      </c>
      <c r="U78">
        <f t="shared" si="97"/>
        <v>5.3687019766989339</v>
      </c>
      <c r="V78">
        <f t="shared" si="97"/>
        <v>7.1400109821577606</v>
      </c>
      <c r="W78">
        <f t="shared" si="97"/>
        <v>5.1389181636337842</v>
      </c>
      <c r="X78">
        <f t="shared" si="97"/>
        <v>6.9337743251689998</v>
      </c>
      <c r="Y78">
        <f t="shared" si="97"/>
        <v>5.2720831383696281</v>
      </c>
      <c r="Z78">
        <f t="shared" si="97"/>
        <v>9.5238053148933624</v>
      </c>
      <c r="AA78">
        <f t="shared" si="97"/>
        <v>13.621292893314623</v>
      </c>
      <c r="AC78" t="str">
        <f t="shared" ref="AC78:AK78" si="98">AC7</f>
        <v>Northern Africa and Western Asia</v>
      </c>
      <c r="AD78">
        <f t="shared" si="98"/>
        <v>1.618724551631793</v>
      </c>
      <c r="AE78">
        <f t="shared" si="98"/>
        <v>2.1527943115303851</v>
      </c>
      <c r="AF78">
        <f t="shared" si="98"/>
        <v>1.5494421251923143</v>
      </c>
      <c r="AG78">
        <f t="shared" si="98"/>
        <v>2.0906116197804807</v>
      </c>
      <c r="AH78">
        <f t="shared" si="98"/>
        <v>1.5895928757755824</v>
      </c>
      <c r="AI78">
        <f t="shared" si="98"/>
        <v>2.871535345990349</v>
      </c>
      <c r="AJ78">
        <f t="shared" si="98"/>
        <v>4.1069743351508281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5627</v>
      </c>
      <c r="AP78">
        <f t="shared" si="99"/>
        <v>8027</v>
      </c>
      <c r="AQ78">
        <f t="shared" si="99"/>
        <v>12209</v>
      </c>
      <c r="AR78">
        <f t="shared" si="99"/>
        <v>10629</v>
      </c>
      <c r="AS78">
        <f t="shared" si="99"/>
        <v>7949</v>
      </c>
      <c r="AT78">
        <f t="shared" si="99"/>
        <v>3540</v>
      </c>
      <c r="AU78">
        <f t="shared" si="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-18.851642211182352</v>
      </c>
      <c r="M83">
        <f t="shared" ref="M83:Q83" si="106">$L78-N78</f>
        <v>-35.456346429781107</v>
      </c>
      <c r="N83">
        <f t="shared" si="106"/>
        <v>-49.416790908917946</v>
      </c>
      <c r="O83">
        <f t="shared" si="106"/>
        <v>-57.067411846333343</v>
      </c>
      <c r="P83">
        <f t="shared" si="106"/>
        <v>-59.990393654841753</v>
      </c>
      <c r="Q83">
        <f t="shared" si="106"/>
        <v>-55.665178196515853</v>
      </c>
      <c r="T83" t="str">
        <f>K83</f>
        <v>18-24</v>
      </c>
      <c r="U83">
        <f>SQRT((($AO78-1)*$AD78^2+(AP78-1)*AE78^2)/($AO78+AP78-2))</f>
        <v>1.9504993230741816</v>
      </c>
      <c r="V83">
        <f t="shared" ref="V83:Z83" si="107">SQRT((($AO78-1)*$AD78^2+(AQ78-1)*AF78^2)/($AO78+AQ78-2))</f>
        <v>1.5716281010387618</v>
      </c>
      <c r="W83">
        <f t="shared" si="107"/>
        <v>1.9403079407072572</v>
      </c>
      <c r="X83">
        <f t="shared" si="107"/>
        <v>1.6017313403338183</v>
      </c>
      <c r="Y83">
        <f t="shared" si="107"/>
        <v>2.1891768842083024</v>
      </c>
      <c r="Z83">
        <f t="shared" si="107"/>
        <v>1.9629575126596639</v>
      </c>
      <c r="AC83" t="str">
        <f>T83</f>
        <v>18-24</v>
      </c>
      <c r="AD83">
        <f>$AO78+AP78-2</f>
        <v>13652</v>
      </c>
      <c r="AE83">
        <f t="shared" ref="AE83:AI83" si="108">$AO78+AQ78-2</f>
        <v>17834</v>
      </c>
      <c r="AF83">
        <f t="shared" si="108"/>
        <v>16254</v>
      </c>
      <c r="AG83">
        <f t="shared" si="108"/>
        <v>13574</v>
      </c>
      <c r="AH83">
        <f t="shared" si="108"/>
        <v>9165</v>
      </c>
      <c r="AI83">
        <f t="shared" si="108"/>
        <v>6159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-16.604704218598755</v>
      </c>
      <c r="N84">
        <f t="shared" ref="N84:Q84" si="111">$M78-O78</f>
        <v>-30.565148697735594</v>
      </c>
      <c r="O84">
        <f t="shared" si="111"/>
        <v>-38.215769635150991</v>
      </c>
      <c r="P84">
        <f t="shared" si="111"/>
        <v>-41.138751443659402</v>
      </c>
      <c r="Q84">
        <f t="shared" si="111"/>
        <v>-36.813535985333502</v>
      </c>
      <c r="T84" t="str">
        <f t="shared" ref="T84:T88" si="112">K84</f>
        <v>25-34</v>
      </c>
      <c r="V84">
        <f>SQRT((($AP78-1)*$AE78^2+(AQ78-1)*AF78^2)/($AP78+AQ78-2))</f>
        <v>1.8129559039909096</v>
      </c>
      <c r="W84">
        <f t="shared" ref="W84:Z84" si="113">SQRT((($AP78-1)*$AE78^2+(AR78-1)*AG78^2)/($AP78+AR78-2))</f>
        <v>2.1175899302220156</v>
      </c>
      <c r="X84">
        <f t="shared" si="113"/>
        <v>1.8936236039910095</v>
      </c>
      <c r="Y84">
        <f t="shared" si="113"/>
        <v>2.3957425603518709</v>
      </c>
      <c r="Z84">
        <f t="shared" si="113"/>
        <v>2.3229935227846568</v>
      </c>
      <c r="AC84" t="str">
        <f t="shared" ref="AC84:AC88" si="114">T84</f>
        <v>25-34</v>
      </c>
      <c r="AE84">
        <f>$AP78+AQ78-2</f>
        <v>20234</v>
      </c>
      <c r="AF84">
        <f t="shared" ref="AF84:AI84" si="115">$AP78+AR78-2</f>
        <v>18654</v>
      </c>
      <c r="AG84">
        <f t="shared" si="115"/>
        <v>15974</v>
      </c>
      <c r="AH84">
        <f t="shared" si="115"/>
        <v>11565</v>
      </c>
      <c r="AI84">
        <f t="shared" si="115"/>
        <v>8559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-13.960444479136839</v>
      </c>
      <c r="O85">
        <f t="shared" ref="O85:Q85" si="116">$N78-P78</f>
        <v>-21.611065416552236</v>
      </c>
      <c r="P85">
        <f t="shared" si="116"/>
        <v>-24.534047225060647</v>
      </c>
      <c r="Q85">
        <f t="shared" si="116"/>
        <v>-20.208831766734747</v>
      </c>
      <c r="T85" t="str">
        <f t="shared" si="112"/>
        <v>35-44</v>
      </c>
      <c r="W85">
        <f>SQRT((($AQ78-1)*$AF78^2+(AR78-1)*AG78^2)/($AQ78+AR78-2))</f>
        <v>1.8214188698414067</v>
      </c>
      <c r="X85">
        <f t="shared" ref="X85:Z85" si="117">SQRT((($AQ78-1)*$AF78^2+(AS78-1)*AH78^2)/($AQ78+AS78-2))</f>
        <v>1.5653975231680712</v>
      </c>
      <c r="Y85">
        <f t="shared" si="117"/>
        <v>1.9272703041417478</v>
      </c>
      <c r="Z85">
        <f t="shared" si="117"/>
        <v>1.7337684824593873</v>
      </c>
      <c r="AC85" t="str">
        <f t="shared" si="114"/>
        <v>35-44</v>
      </c>
      <c r="AF85">
        <f>$AQ78+AR78-2</f>
        <v>22836</v>
      </c>
      <c r="AG85">
        <f t="shared" ref="AG85:AI85" si="118">$AQ78+AS78-2</f>
        <v>20156</v>
      </c>
      <c r="AH85">
        <f t="shared" si="118"/>
        <v>15747</v>
      </c>
      <c r="AI85">
        <f t="shared" si="118"/>
        <v>12741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0.030</v>
      </c>
      <c r="K86" t="str">
        <f t="shared" si="110"/>
        <v>45-54</v>
      </c>
      <c r="O86">
        <f>$O78-P78</f>
        <v>-7.6506209374153968</v>
      </c>
      <c r="P86">
        <f t="shared" ref="P86:Q86" si="119">$O78-Q78</f>
        <v>-10.573602745923807</v>
      </c>
      <c r="Q86">
        <f t="shared" si="119"/>
        <v>-6.2483872875979074</v>
      </c>
      <c r="T86" t="str">
        <f t="shared" si="112"/>
        <v>45-54</v>
      </c>
      <c r="X86">
        <f>SQRT((($AR78-1)*$AG78^2+(AS78-1)*AH78^2)/($AR78+AS78-2))</f>
        <v>1.8925484035959304</v>
      </c>
      <c r="Y86">
        <f t="shared" ref="Y86:Z86" si="120">SQRT((($AR78-1)*$AG78^2+(AT78-1)*AI78^2)/($AR78+AT78-2))</f>
        <v>2.3105560629183057</v>
      </c>
      <c r="Z86">
        <f t="shared" si="120"/>
        <v>2.2287750892247695</v>
      </c>
      <c r="AC86" t="str">
        <f t="shared" si="114"/>
        <v>45-54</v>
      </c>
      <c r="AG86">
        <f>$AR78+AS78-2</f>
        <v>18576</v>
      </c>
      <c r="AH86">
        <f t="shared" ref="AH86:AI86" si="121">$AR78+AT78-2</f>
        <v>14167</v>
      </c>
      <c r="AI86">
        <f t="shared" si="121"/>
        <v>11161</v>
      </c>
    </row>
    <row r="87" spans="1:47" x14ac:dyDescent="0.35">
      <c r="A87" t="str">
        <f t="shared" si="109"/>
        <v>55-64</v>
      </c>
      <c r="F87" t="str">
        <f t="shared" si="105"/>
        <v>0.949</v>
      </c>
      <c r="G87" t="str">
        <f t="shared" si="105"/>
        <v>&gt;0.999</v>
      </c>
      <c r="K87" t="str">
        <f t="shared" si="110"/>
        <v>55-64</v>
      </c>
      <c r="P87">
        <f>$P78-Q78</f>
        <v>-2.9229818085084105</v>
      </c>
      <c r="Q87">
        <f>$P78-R78</f>
        <v>1.4022336498174894</v>
      </c>
      <c r="T87" t="str">
        <f t="shared" si="112"/>
        <v>55-64</v>
      </c>
      <c r="Y87">
        <f>SQRT((($AS78-1)*$AH78^2+(AT78-1)*AI78^2)/($AS78+AT78-2))</f>
        <v>2.0709248076829563</v>
      </c>
      <c r="Z87">
        <f>SQRT((($AS78-1)*$AH78^2+(AU78-1)*AJ78^2)/($AS78+AU78-2))</f>
        <v>1.851499268335453</v>
      </c>
      <c r="AC87" t="str">
        <f t="shared" si="114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109"/>
        <v>65-74</v>
      </c>
      <c r="G88" t="str">
        <f t="shared" si="105"/>
        <v>0.947</v>
      </c>
      <c r="K88" t="str">
        <f t="shared" si="110"/>
        <v>65-74</v>
      </c>
      <c r="Q88">
        <f>Q78-R78</f>
        <v>4.3252154583258999</v>
      </c>
      <c r="T88" t="str">
        <f t="shared" si="112"/>
        <v>65-74</v>
      </c>
      <c r="Z88">
        <f>SQRT((($AT78-1)*$AI78^2+(AU78-1)*AJ78^2)/($AT78+AU78-2))</f>
        <v>3.0617348168402247</v>
      </c>
      <c r="AC88" t="str">
        <f t="shared" si="114"/>
        <v>65-74</v>
      </c>
      <c r="AI88">
        <f>$AT78+AU78-2</f>
        <v>4072</v>
      </c>
    </row>
    <row r="90" spans="1:47" x14ac:dyDescent="0.35">
      <c r="K90" t="str">
        <f t="shared" ref="K90:AA90" si="122">K8</f>
        <v>Northern America</v>
      </c>
      <c r="L90">
        <f t="shared" si="122"/>
        <v>59.312088207313082</v>
      </c>
      <c r="M90">
        <f t="shared" si="122"/>
        <v>58.615917712139449</v>
      </c>
      <c r="N90">
        <f t="shared" si="122"/>
        <v>64.047267121621914</v>
      </c>
      <c r="O90">
        <f t="shared" si="122"/>
        <v>75.698330027284769</v>
      </c>
      <c r="P90">
        <f t="shared" si="122"/>
        <v>88.46266267779383</v>
      </c>
      <c r="Q90">
        <f t="shared" si="122"/>
        <v>110.65230451775518</v>
      </c>
      <c r="R90">
        <f t="shared" si="122"/>
        <v>129.56499607891357</v>
      </c>
      <c r="S90">
        <f t="shared" si="122"/>
        <v>0</v>
      </c>
      <c r="T90" t="str">
        <f t="shared" si="122"/>
        <v>Northern America</v>
      </c>
      <c r="U90">
        <f t="shared" si="122"/>
        <v>4.0641888850260237</v>
      </c>
      <c r="V90">
        <f t="shared" si="122"/>
        <v>4.7610245387504602</v>
      </c>
      <c r="W90">
        <f t="shared" si="122"/>
        <v>3.7396878603608084</v>
      </c>
      <c r="X90">
        <f t="shared" si="122"/>
        <v>1.9538183603631016</v>
      </c>
      <c r="Y90">
        <f t="shared" si="122"/>
        <v>0.3754995833361221</v>
      </c>
      <c r="Z90">
        <f t="shared" si="122"/>
        <v>1.1043333879362605</v>
      </c>
      <c r="AA90">
        <f t="shared" si="122"/>
        <v>0.49690049469793673</v>
      </c>
      <c r="AC90" t="str">
        <f t="shared" ref="AC90:AK90" si="123">AC8</f>
        <v>Northern America</v>
      </c>
      <c r="AD90">
        <f t="shared" si="123"/>
        <v>2.8738155206248948</v>
      </c>
      <c r="AE90">
        <f t="shared" si="123"/>
        <v>3.3665527367460046</v>
      </c>
      <c r="AF90">
        <f t="shared" si="123"/>
        <v>2.644358645582138</v>
      </c>
      <c r="AG90">
        <f t="shared" si="123"/>
        <v>1.3815582118195306</v>
      </c>
      <c r="AH90">
        <f t="shared" si="123"/>
        <v>0.26551830170969504</v>
      </c>
      <c r="AI90">
        <f t="shared" si="123"/>
        <v>0.78088162730044397</v>
      </c>
      <c r="AJ90">
        <f t="shared" si="123"/>
        <v>0.35136170937586114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1591</v>
      </c>
      <c r="AP90">
        <f t="shared" si="124"/>
        <v>945</v>
      </c>
      <c r="AQ90">
        <f t="shared" si="124"/>
        <v>801</v>
      </c>
      <c r="AR90">
        <f t="shared" si="124"/>
        <v>1100</v>
      </c>
      <c r="AS90">
        <f t="shared" si="124"/>
        <v>2555</v>
      </c>
      <c r="AT90">
        <f t="shared" si="124"/>
        <v>3484</v>
      </c>
      <c r="AU90">
        <f t="shared" si="124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&gt;0.999</v>
      </c>
      <c r="C95" t="str">
        <f t="shared" ref="C95:G100" si="130">IF(_xlfn.T.DIST.2T(ABS(M95/V95),AE95)*6&lt;0.001,"&lt;0.001",IF(_xlfn.T.DIST.2T(ABS(M95/V95),AE95)*6&gt;0.999, "&gt;0.999",FIXED(_xlfn.T.DIST.2T(ABS(M95/V95),AE95)*6,3)))</f>
        <v>0.545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0.69617049517363228</v>
      </c>
      <c r="M95">
        <f t="shared" ref="M95:Q95" si="131">$L90-N90</f>
        <v>-4.7351789143088325</v>
      </c>
      <c r="N95">
        <f t="shared" si="131"/>
        <v>-16.386241819971687</v>
      </c>
      <c r="O95">
        <f t="shared" si="131"/>
        <v>-29.150574470480748</v>
      </c>
      <c r="P95">
        <f t="shared" si="131"/>
        <v>-51.340216310442102</v>
      </c>
      <c r="Q95">
        <f t="shared" si="131"/>
        <v>-70.252907871600485</v>
      </c>
      <c r="T95" t="str">
        <f>K95</f>
        <v>18-24</v>
      </c>
      <c r="U95">
        <f>SQRT((($AO90-1)*$AD90^2+(AP90-1)*AE90^2)/($AO90+AP90-2))</f>
        <v>3.0666438929147755</v>
      </c>
      <c r="V95">
        <f t="shared" ref="V95:Z95" si="132">SQRT((($AO90-1)*$AD90^2+(AQ90-1)*AF90^2)/($AO90+AQ90-2))</f>
        <v>2.7991049821215759</v>
      </c>
      <c r="W95">
        <f t="shared" si="132"/>
        <v>2.3798132668671848</v>
      </c>
      <c r="X95">
        <f t="shared" si="132"/>
        <v>1.7922757500776871</v>
      </c>
      <c r="Y95">
        <f t="shared" si="132"/>
        <v>1.7341190138248177</v>
      </c>
      <c r="Z95">
        <f t="shared" si="132"/>
        <v>1.8703354227364037</v>
      </c>
      <c r="AC95" t="str">
        <f>T95</f>
        <v>18-24</v>
      </c>
      <c r="AD95">
        <f>$AO90+AP90-2</f>
        <v>2534</v>
      </c>
      <c r="AE95">
        <f t="shared" ref="AE95:AI95" si="133">$AO90+AQ90-2</f>
        <v>2390</v>
      </c>
      <c r="AF95">
        <f t="shared" si="133"/>
        <v>2689</v>
      </c>
      <c r="AG95">
        <f t="shared" si="133"/>
        <v>4144</v>
      </c>
      <c r="AH95">
        <f t="shared" si="133"/>
        <v>5073</v>
      </c>
      <c r="AI95">
        <f t="shared" si="133"/>
        <v>3833</v>
      </c>
    </row>
    <row r="96" spans="1:47" x14ac:dyDescent="0.35">
      <c r="A96" t="str">
        <f t="shared" ref="A96:A100" si="134">A84</f>
        <v>25-34</v>
      </c>
      <c r="C96" t="str">
        <f t="shared" si="130"/>
        <v>0.454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-5.4313494094824648</v>
      </c>
      <c r="N96">
        <f t="shared" ref="N96:Q96" si="136">$M90-O90</f>
        <v>-17.082412315145319</v>
      </c>
      <c r="O96">
        <f t="shared" si="136"/>
        <v>-29.846744965654381</v>
      </c>
      <c r="P96">
        <f t="shared" si="136"/>
        <v>-52.036386805615734</v>
      </c>
      <c r="Q96">
        <f t="shared" si="136"/>
        <v>-70.949078366774117</v>
      </c>
      <c r="T96" t="str">
        <f t="shared" ref="T96:T100" si="137">K96</f>
        <v>25-34</v>
      </c>
      <c r="V96">
        <f>SQRT((($AP90-1)*$AE90^2+(AQ90-1)*AF90^2)/($AP90+AQ90-2))</f>
        <v>3.0565294745695892</v>
      </c>
      <c r="W96">
        <f t="shared" ref="W96:Z96" si="138">SQRT((($AP90-1)*$AE90^2+(AR90-1)*AG90^2)/($AP90+AR90-2))</f>
        <v>2.5027303834671661</v>
      </c>
      <c r="X96">
        <f t="shared" si="138"/>
        <v>1.7635409567865363</v>
      </c>
      <c r="Y96">
        <f t="shared" si="138"/>
        <v>1.7019130873373742</v>
      </c>
      <c r="Z96">
        <f t="shared" si="138"/>
        <v>1.8557909836598585</v>
      </c>
      <c r="AC96" t="str">
        <f t="shared" ref="AC96:AC100" si="139">T96</f>
        <v>25-34</v>
      </c>
      <c r="AE96">
        <f>$AP90+AQ90-2</f>
        <v>1744</v>
      </c>
      <c r="AF96">
        <f t="shared" ref="AF96:AI96" si="140">$AP90+AR90-2</f>
        <v>2043</v>
      </c>
      <c r="AG96">
        <f t="shared" si="140"/>
        <v>3498</v>
      </c>
      <c r="AH96">
        <f t="shared" si="140"/>
        <v>4427</v>
      </c>
      <c r="AI96">
        <f t="shared" si="140"/>
        <v>3187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-11.651062905662855</v>
      </c>
      <c r="O97">
        <f t="shared" ref="O97:Q97" si="141">$N90-P90</f>
        <v>-24.415395556171916</v>
      </c>
      <c r="P97">
        <f t="shared" si="141"/>
        <v>-46.60503739613327</v>
      </c>
      <c r="Q97">
        <f t="shared" si="141"/>
        <v>-65.517728957291652</v>
      </c>
      <c r="T97" t="str">
        <f t="shared" si="137"/>
        <v>35-44</v>
      </c>
      <c r="W97">
        <f>SQRT((($AQ90-1)*$AF90^2+(AR90-1)*AG90^2)/($AQ90+AR90-2))</f>
        <v>2.0125685667594873</v>
      </c>
      <c r="X97">
        <f t="shared" ref="X97:Z97" si="142">SQRT((($AQ90-1)*$AF90^2+(AS90-1)*AH90^2)/($AQ90+AS90-2))</f>
        <v>1.3120880858955959</v>
      </c>
      <c r="Y97">
        <f t="shared" si="142"/>
        <v>1.3423850944987303</v>
      </c>
      <c r="Z97">
        <f t="shared" si="142"/>
        <v>1.3890108822726028</v>
      </c>
      <c r="AC97" t="str">
        <f t="shared" si="139"/>
        <v>35-44</v>
      </c>
      <c r="AF97">
        <f>$AQ90+AR90-2</f>
        <v>1899</v>
      </c>
      <c r="AG97">
        <f t="shared" ref="AG97:AI97" si="143">$AQ90+AS90-2</f>
        <v>3354</v>
      </c>
      <c r="AH97">
        <f t="shared" si="143"/>
        <v>4283</v>
      </c>
      <c r="AI97">
        <f t="shared" si="143"/>
        <v>3043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-12.764332650509061</v>
      </c>
      <c r="P98">
        <f t="shared" ref="P98:Q98" si="144">$O90-Q90</f>
        <v>-34.953974490470415</v>
      </c>
      <c r="Q98">
        <f t="shared" si="144"/>
        <v>-53.866666051628798</v>
      </c>
      <c r="T98" t="str">
        <f t="shared" si="137"/>
        <v>45-54</v>
      </c>
      <c r="X98">
        <f>SQRT((($AR90-1)*$AG90^2+(AS90-1)*AH90^2)/($AR90+AS90-2))</f>
        <v>0.78963335621701403</v>
      </c>
      <c r="Y98">
        <f t="shared" ref="Y98:Z98" si="145">SQRT((($AR90-1)*$AG90^2+(AT90-1)*AI90^2)/($AR90+AT90-2))</f>
        <v>0.95985718764671024</v>
      </c>
      <c r="Z98">
        <f t="shared" si="145"/>
        <v>0.84292641937070489</v>
      </c>
      <c r="AC98" t="str">
        <f t="shared" si="139"/>
        <v>45-54</v>
      </c>
      <c r="AG98">
        <f>$AR90+AS90-2</f>
        <v>3653</v>
      </c>
      <c r="AH98">
        <f t="shared" ref="AH98:AI98" si="146">$AR90+AT90-2</f>
        <v>4582</v>
      </c>
      <c r="AI98">
        <f t="shared" si="146"/>
        <v>3342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-22.189641839961354</v>
      </c>
      <c r="Q99">
        <f>$P90-R90</f>
        <v>-41.102333401119736</v>
      </c>
      <c r="T99" t="str">
        <f t="shared" si="137"/>
        <v>55-64</v>
      </c>
      <c r="Y99">
        <f>SQRT((($AS90-1)*$AH90^2+(AT90-1)*AI90^2)/($AS90+AT90-2))</f>
        <v>0.6177630046353374</v>
      </c>
      <c r="Z99">
        <f>SQRT((($AS90-1)*$AH90^2+(AU90-1)*AJ90^2)/($AS90+AU90-2))</f>
        <v>0.3086436663640546</v>
      </c>
      <c r="AC99" t="str">
        <f t="shared" si="139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-18.912691561158383</v>
      </c>
      <c r="T100" t="str">
        <f t="shared" si="137"/>
        <v>65-74</v>
      </c>
      <c r="Z100">
        <f>SQRT((($AT90-1)*$AI90^2+(AU90-1)*AJ90^2)/($AT90+AU90-2))</f>
        <v>0.6475132973338551</v>
      </c>
      <c r="AC100" t="str">
        <f t="shared" si="139"/>
        <v>65-74</v>
      </c>
      <c r="AI100">
        <f>$AT90+AU90-2</f>
        <v>5726</v>
      </c>
    </row>
    <row r="102" spans="1:47" x14ac:dyDescent="0.35">
      <c r="K102" t="str">
        <f t="shared" ref="K102:AA102" si="147">K9</f>
        <v>Oceania</v>
      </c>
      <c r="L102">
        <f t="shared" si="147"/>
        <v>49.440597445418909</v>
      </c>
      <c r="M102">
        <f t="shared" si="147"/>
        <v>41.613406431117113</v>
      </c>
      <c r="N102">
        <f t="shared" si="147"/>
        <v>54.188097527260823</v>
      </c>
      <c r="O102">
        <f t="shared" si="147"/>
        <v>62.144134715914248</v>
      </c>
      <c r="P102">
        <f t="shared" si="147"/>
        <v>72.326191907203295</v>
      </c>
      <c r="Q102">
        <f t="shared" si="147"/>
        <v>102.50323698025528</v>
      </c>
      <c r="R102">
        <f t="shared" si="147"/>
        <v>124.90639496600217</v>
      </c>
      <c r="S102">
        <f t="shared" si="147"/>
        <v>0</v>
      </c>
      <c r="T102" t="str">
        <f t="shared" si="147"/>
        <v>Oceania</v>
      </c>
      <c r="U102">
        <f t="shared" si="147"/>
        <v>6.5044109008918474</v>
      </c>
      <c r="V102">
        <f t="shared" si="147"/>
        <v>1.0926021233567424</v>
      </c>
      <c r="W102">
        <f t="shared" si="147"/>
        <v>5.1882081290657993</v>
      </c>
      <c r="X102">
        <f t="shared" si="147"/>
        <v>2.175876900870342</v>
      </c>
      <c r="Y102">
        <f t="shared" si="147"/>
        <v>4.5119551874941024</v>
      </c>
      <c r="Z102">
        <f t="shared" si="147"/>
        <v>2.1708301796432621</v>
      </c>
      <c r="AA102">
        <f t="shared" si="147"/>
        <v>2.7500013601484148</v>
      </c>
      <c r="AC102" t="str">
        <f t="shared" ref="AC102:AK102" si="148">AC9</f>
        <v>Oceania</v>
      </c>
      <c r="AD102">
        <f t="shared" si="148"/>
        <v>4.599313055644326</v>
      </c>
      <c r="AE102">
        <f t="shared" si="148"/>
        <v>0.77258637056437318</v>
      </c>
      <c r="AF102">
        <f t="shared" si="148"/>
        <v>3.668617150269597</v>
      </c>
      <c r="AG102">
        <f t="shared" si="148"/>
        <v>1.538577311632588</v>
      </c>
      <c r="AH102">
        <f t="shared" si="148"/>
        <v>3.1904341094869002</v>
      </c>
      <c r="AI102">
        <f t="shared" si="148"/>
        <v>1.5350087408301616</v>
      </c>
      <c r="AJ102">
        <f t="shared" si="148"/>
        <v>1.9445446100331731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472</v>
      </c>
      <c r="AP102">
        <f t="shared" si="149"/>
        <v>272</v>
      </c>
      <c r="AQ102">
        <f t="shared" si="149"/>
        <v>203</v>
      </c>
      <c r="AR102">
        <f t="shared" si="149"/>
        <v>365</v>
      </c>
      <c r="AS102">
        <f t="shared" si="149"/>
        <v>660</v>
      </c>
      <c r="AT102">
        <f t="shared" si="149"/>
        <v>717</v>
      </c>
      <c r="AU102">
        <f t="shared" si="149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0.207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&gt;0.999</v>
      </c>
      <c r="D107" t="str">
        <f t="shared" si="155"/>
        <v>0.003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7.8271910143017962</v>
      </c>
      <c r="M107">
        <f t="shared" ref="M107:Q107" si="156">$L102-N102</f>
        <v>-4.7475000818419133</v>
      </c>
      <c r="N107">
        <f t="shared" si="156"/>
        <v>-12.703537270495339</v>
      </c>
      <c r="O107">
        <f t="shared" si="156"/>
        <v>-22.885594461784386</v>
      </c>
      <c r="P107">
        <f t="shared" si="156"/>
        <v>-53.062639534836372</v>
      </c>
      <c r="Q107">
        <f t="shared" si="156"/>
        <v>-75.465797520583266</v>
      </c>
      <c r="T107" t="str">
        <f>K107</f>
        <v>18-24</v>
      </c>
      <c r="U107">
        <f>SQRT((($AO102-1)*$AD102^2+(AP102-1)*AE102^2)/($AO102+AP102-2))</f>
        <v>3.6940143657452329</v>
      </c>
      <c r="V107">
        <f t="shared" ref="V107:Z107" si="157">SQRT((($AO102-1)*$AD102^2+(AQ102-1)*AF102^2)/($AO102+AQ102-2))</f>
        <v>4.3409743802532805</v>
      </c>
      <c r="W107">
        <f t="shared" si="157"/>
        <v>3.6005740871843361</v>
      </c>
      <c r="X107">
        <f t="shared" si="157"/>
        <v>3.8410059013644338</v>
      </c>
      <c r="Y107">
        <f t="shared" si="157"/>
        <v>3.1328974168419017</v>
      </c>
      <c r="Z107">
        <f t="shared" si="157"/>
        <v>3.6180144463001072</v>
      </c>
      <c r="AC107" t="str">
        <f>T107</f>
        <v>18-24</v>
      </c>
      <c r="AD107">
        <f>$AO102+AP102-2</f>
        <v>742</v>
      </c>
      <c r="AE107">
        <f t="shared" ref="AE107:AI107" si="158">$AO102+AQ102-2</f>
        <v>673</v>
      </c>
      <c r="AF107">
        <f t="shared" si="158"/>
        <v>835</v>
      </c>
      <c r="AG107">
        <f t="shared" si="158"/>
        <v>1130</v>
      </c>
      <c r="AH107">
        <f t="shared" si="158"/>
        <v>1187</v>
      </c>
      <c r="AI107">
        <f t="shared" si="158"/>
        <v>879</v>
      </c>
    </row>
    <row r="108" spans="1:47" x14ac:dyDescent="0.35">
      <c r="A108" t="str">
        <f t="shared" ref="A108:A112" si="159">A96</f>
        <v>25-34</v>
      </c>
      <c r="C108" t="str">
        <f t="shared" si="155"/>
        <v>&lt;0.001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-12.57469109614371</v>
      </c>
      <c r="N108">
        <f t="shared" ref="N108:Q108" si="161">$M102-O102</f>
        <v>-20.530728284797135</v>
      </c>
      <c r="O108">
        <f t="shared" si="161"/>
        <v>-30.712785476086182</v>
      </c>
      <c r="P108">
        <f t="shared" si="161"/>
        <v>-60.889830549138168</v>
      </c>
      <c r="Q108">
        <f t="shared" si="161"/>
        <v>-83.292988534885055</v>
      </c>
      <c r="T108" t="str">
        <f t="shared" ref="T108:T112" si="162">K108</f>
        <v>25-34</v>
      </c>
      <c r="V108">
        <f>SQRT((($AP102-1)*$AE102^2+(AQ102-1)*AF102^2)/($AP102+AQ102-2))</f>
        <v>2.4677304118335988</v>
      </c>
      <c r="W108">
        <f t="shared" ref="W108:Z108" si="163">SQRT((($AP102-1)*$AE102^2+(AR102-1)*AG102^2)/($AP102+AR102-2))</f>
        <v>1.2695248296170152</v>
      </c>
      <c r="X108">
        <f t="shared" si="163"/>
        <v>2.7178486731618765</v>
      </c>
      <c r="Y108">
        <f t="shared" si="163"/>
        <v>1.3686434250259054</v>
      </c>
      <c r="Z108">
        <f t="shared" si="163"/>
        <v>1.5843995693197599</v>
      </c>
      <c r="AC108" t="str">
        <f t="shared" ref="AC108:AC112" si="164">T108</f>
        <v>25-34</v>
      </c>
      <c r="AE108">
        <f>$AP102+AQ102-2</f>
        <v>473</v>
      </c>
      <c r="AF108">
        <f t="shared" ref="AF108:AI108" si="165">$AP102+AR102-2</f>
        <v>635</v>
      </c>
      <c r="AG108">
        <f t="shared" si="165"/>
        <v>930</v>
      </c>
      <c r="AH108">
        <f t="shared" si="165"/>
        <v>987</v>
      </c>
      <c r="AI108">
        <f t="shared" si="165"/>
        <v>679</v>
      </c>
    </row>
    <row r="109" spans="1:47" x14ac:dyDescent="0.35">
      <c r="A109" t="str">
        <f t="shared" si="159"/>
        <v>35-44</v>
      </c>
      <c r="D109" t="str">
        <f t="shared" si="155"/>
        <v>0.010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-7.9560371886534256</v>
      </c>
      <c r="O109">
        <f t="shared" ref="O109:Q109" si="166">$N102-P102</f>
        <v>-18.138094379942473</v>
      </c>
      <c r="P109">
        <f t="shared" si="166"/>
        <v>-48.315139452994458</v>
      </c>
      <c r="Q109">
        <f t="shared" si="166"/>
        <v>-70.718297438741345</v>
      </c>
      <c r="T109" t="str">
        <f t="shared" si="162"/>
        <v>35-44</v>
      </c>
      <c r="W109">
        <f>SQRT((($AQ102-1)*$AF102^2+(AR102-1)*AG102^2)/($AQ102+AR102-2))</f>
        <v>2.5150908472621891</v>
      </c>
      <c r="X109">
        <f t="shared" ref="X109:Z109" si="167">SQRT((($AQ102-1)*$AF102^2+(AS102-1)*AH102^2)/($AQ102+AS102-2))</f>
        <v>3.3088315051785488</v>
      </c>
      <c r="Y109">
        <f t="shared" si="167"/>
        <v>2.1907271840346669</v>
      </c>
      <c r="Z109">
        <f t="shared" si="167"/>
        <v>2.6430916412686134</v>
      </c>
      <c r="AC109" t="str">
        <f t="shared" si="164"/>
        <v>35-44</v>
      </c>
      <c r="AF109">
        <f>$AQ102+AR102-2</f>
        <v>566</v>
      </c>
      <c r="AG109">
        <f t="shared" ref="AG109:AI109" si="168">$AQ102+AS102-2</f>
        <v>861</v>
      </c>
      <c r="AH109">
        <f t="shared" si="168"/>
        <v>918</v>
      </c>
      <c r="AI109">
        <f t="shared" si="168"/>
        <v>610</v>
      </c>
    </row>
    <row r="110" spans="1:47" x14ac:dyDescent="0.35">
      <c r="A110" t="str">
        <f t="shared" si="159"/>
        <v>45-54</v>
      </c>
      <c r="E110" t="str">
        <f t="shared" si="155"/>
        <v>0.001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-10.182057191289047</v>
      </c>
      <c r="P110">
        <f t="shared" ref="P110:Q110" si="169">$O102-Q102</f>
        <v>-40.359102264341033</v>
      </c>
      <c r="Q110">
        <f t="shared" si="169"/>
        <v>-62.76226025008792</v>
      </c>
      <c r="T110" t="str">
        <f t="shared" si="162"/>
        <v>45-54</v>
      </c>
      <c r="X110">
        <f>SQRT((($AR102-1)*$AG102^2+(AS102-1)*AH102^2)/($AR102+AS102-2))</f>
        <v>2.7201761154183584</v>
      </c>
      <c r="Y110">
        <f t="shared" ref="Y110:Z110" si="170">SQRT((($AR102-1)*$AG102^2+(AT102-1)*AI102^2)/($AR102+AT102-2))</f>
        <v>1.536212407495082</v>
      </c>
      <c r="Z110">
        <f t="shared" si="170"/>
        <v>1.7648040220777172</v>
      </c>
      <c r="AC110" t="str">
        <f t="shared" si="164"/>
        <v>45-54</v>
      </c>
      <c r="AG110">
        <f>$AR102+AS102-2</f>
        <v>1023</v>
      </c>
      <c r="AH110">
        <f t="shared" ref="AH110:AI110" si="171">$AR102+AT102-2</f>
        <v>1080</v>
      </c>
      <c r="AI110">
        <f t="shared" si="171"/>
        <v>772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-30.177045073051985</v>
      </c>
      <c r="Q111">
        <f>$P102-R102</f>
        <v>-52.580203058798872</v>
      </c>
      <c r="T111" t="str">
        <f t="shared" si="162"/>
        <v>55-64</v>
      </c>
      <c r="Y111">
        <f>SQRT((($AS102-1)*$AH102^2+(AT102-1)*AI102^2)/($AS102+AT102-2))</f>
        <v>2.4709146655728267</v>
      </c>
      <c r="Z111">
        <f>SQRT((($AS102-1)*$AH102^2+(AU102-1)*AJ102^2)/($AS102+AU102-2))</f>
        <v>2.7807456082248367</v>
      </c>
      <c r="AC111" t="str">
        <f t="shared" si="164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-22.403157985746887</v>
      </c>
      <c r="T112" t="str">
        <f t="shared" si="162"/>
        <v>65-74</v>
      </c>
      <c r="Z112">
        <f>SQRT((($AT102-1)*$AI102^2+(AU102-1)*AJ102^2)/($AT102+AU102-2))</f>
        <v>1.695143743979765</v>
      </c>
      <c r="AC112" t="str">
        <f t="shared" si="164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55.850317740000001</v>
      </c>
      <c r="M115">
        <f t="shared" si="174"/>
        <v>52.800052630000003</v>
      </c>
      <c r="N115">
        <f t="shared" si="174"/>
        <v>55.670099059999998</v>
      </c>
      <c r="O115">
        <f t="shared" si="174"/>
        <v>66.216131300000001</v>
      </c>
      <c r="P115">
        <f t="shared" si="174"/>
        <v>80.695078850000002</v>
      </c>
      <c r="Q115">
        <f t="shared" si="174"/>
        <v>108.34066300000001</v>
      </c>
      <c r="R115">
        <f t="shared" si="174"/>
        <v>127.9575536</v>
      </c>
      <c r="S115">
        <f t="shared" si="174"/>
        <v>0</v>
      </c>
      <c r="T115" t="str">
        <f t="shared" si="174"/>
        <v>Anglosphere (core)</v>
      </c>
      <c r="U115">
        <f t="shared" si="174"/>
        <v>7.375477997</v>
      </c>
      <c r="V115">
        <f t="shared" si="174"/>
        <v>10.603535490000001</v>
      </c>
      <c r="W115">
        <f t="shared" si="174"/>
        <v>8.2306152220000008</v>
      </c>
      <c r="X115">
        <f t="shared" si="174"/>
        <v>8.4383450450000002</v>
      </c>
      <c r="Y115">
        <f t="shared" si="174"/>
        <v>7.6306348870000003</v>
      </c>
      <c r="Z115">
        <f t="shared" si="174"/>
        <v>2.3634273619999999</v>
      </c>
      <c r="AA115">
        <f t="shared" si="174"/>
        <v>2.1164571150000002</v>
      </c>
      <c r="AC115" t="str">
        <f t="shared" ref="AC115:AK115" si="175">AC14</f>
        <v>Anglosphere (core)</v>
      </c>
      <c r="AD115">
        <f t="shared" si="175"/>
        <v>2.6076252530000001</v>
      </c>
      <c r="AE115">
        <f t="shared" si="175"/>
        <v>3.7489159249999999</v>
      </c>
      <c r="AF115">
        <f t="shared" si="175"/>
        <v>2.909961918</v>
      </c>
      <c r="AG115">
        <f t="shared" si="175"/>
        <v>2.9834055020000001</v>
      </c>
      <c r="AH115">
        <f t="shared" si="175"/>
        <v>2.6978368370000001</v>
      </c>
      <c r="AI115">
        <f t="shared" si="175"/>
        <v>0.83559775700000005</v>
      </c>
      <c r="AJ115">
        <f t="shared" si="175"/>
        <v>0.74828058900000005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2931</v>
      </c>
      <c r="AP115">
        <f t="shared" si="176"/>
        <v>1742</v>
      </c>
      <c r="AQ115">
        <f t="shared" si="176"/>
        <v>1598</v>
      </c>
      <c r="AR115">
        <f t="shared" si="176"/>
        <v>2560</v>
      </c>
      <c r="AS115">
        <f t="shared" si="176"/>
        <v>4612</v>
      </c>
      <c r="AT115">
        <f t="shared" si="176"/>
        <v>5167</v>
      </c>
      <c r="AU115">
        <f t="shared" si="176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&gt;0.999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&gt;0.999</v>
      </c>
      <c r="D120" t="str">
        <f t="shared" si="182"/>
        <v>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3.050265109999998</v>
      </c>
      <c r="M120">
        <f t="shared" ref="M120:Q120" si="183">$L115-N115</f>
        <v>0.18021868000000296</v>
      </c>
      <c r="N120">
        <f t="shared" si="183"/>
        <v>-10.365813559999999</v>
      </c>
      <c r="O120">
        <f t="shared" si="183"/>
        <v>-24.84476111</v>
      </c>
      <c r="P120">
        <f t="shared" si="183"/>
        <v>-52.490345260000005</v>
      </c>
      <c r="Q120">
        <f t="shared" si="183"/>
        <v>-72.107235860000003</v>
      </c>
      <c r="T120" t="str">
        <f>K120</f>
        <v>18-24</v>
      </c>
      <c r="U120">
        <f>SQRT((($AO115-1)*$AD115^2+(AP115-1)*AE115^2)/($AO115+AP115-2))</f>
        <v>3.0828080392265083</v>
      </c>
      <c r="V120">
        <f t="shared" ref="V120:Z120" si="184">SQRT((($AO115-1)*$AD115^2+(AQ115-1)*AF115^2)/($AO115+AQ115-2))</f>
        <v>2.718123096312631</v>
      </c>
      <c r="W120">
        <f t="shared" si="184"/>
        <v>2.7891227930832279</v>
      </c>
      <c r="X120">
        <f t="shared" si="184"/>
        <v>2.6631488131591601</v>
      </c>
      <c r="Y120">
        <f t="shared" si="184"/>
        <v>1.7048151659007589</v>
      </c>
      <c r="Z120">
        <f t="shared" si="184"/>
        <v>1.9031075397020161</v>
      </c>
      <c r="AC120" t="str">
        <f>T120</f>
        <v>18-24</v>
      </c>
      <c r="AD120">
        <f>$AO115+AP115-2</f>
        <v>4671</v>
      </c>
      <c r="AE120">
        <f t="shared" ref="AE120:AI120" si="185">$AO115+AQ115-2</f>
        <v>4527</v>
      </c>
      <c r="AF120">
        <f t="shared" si="185"/>
        <v>5489</v>
      </c>
      <c r="AG120">
        <f t="shared" si="185"/>
        <v>7541</v>
      </c>
      <c r="AH120">
        <f t="shared" si="185"/>
        <v>8096</v>
      </c>
      <c r="AI120">
        <f t="shared" si="185"/>
        <v>5971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-2.870046429999995</v>
      </c>
      <c r="N121">
        <f t="shared" ref="N121:Q121" si="188">$M115-O115</f>
        <v>-13.416078669999997</v>
      </c>
      <c r="O121">
        <f t="shared" si="188"/>
        <v>-27.895026219999998</v>
      </c>
      <c r="P121">
        <f t="shared" si="188"/>
        <v>-55.540610370000003</v>
      </c>
      <c r="Q121">
        <f t="shared" si="188"/>
        <v>-75.157500970000001</v>
      </c>
      <c r="T121" t="str">
        <f t="shared" ref="T121:T125" si="189">K121</f>
        <v>25-34</v>
      </c>
      <c r="V121">
        <f>SQRT((($AP115-1)*$AE115^2+(AQ115-1)*AF115^2)/($AP115+AQ115-2))</f>
        <v>3.3736662581953323</v>
      </c>
      <c r="W121">
        <f t="shared" ref="W121:Z121" si="190">SQRT((($AP115-1)*$AE115^2+(AR115-1)*AG115^2)/($AP115+AR115-2))</f>
        <v>3.3147160250575483</v>
      </c>
      <c r="X121">
        <f t="shared" si="190"/>
        <v>3.0225071267485735</v>
      </c>
      <c r="Y121">
        <f t="shared" si="190"/>
        <v>2.0161388231292801</v>
      </c>
      <c r="Z121">
        <f t="shared" si="190"/>
        <v>2.3394221044724466</v>
      </c>
      <c r="AC121" t="str">
        <f t="shared" ref="AC121:AC125" si="191">T121</f>
        <v>25-34</v>
      </c>
      <c r="AE121">
        <f>$AP115+AQ115-2</f>
        <v>3338</v>
      </c>
      <c r="AF121">
        <f t="shared" ref="AF121:AI121" si="192">$AP115+AR115-2</f>
        <v>4300</v>
      </c>
      <c r="AG121">
        <f t="shared" si="192"/>
        <v>6352</v>
      </c>
      <c r="AH121">
        <f t="shared" si="192"/>
        <v>6907</v>
      </c>
      <c r="AI121">
        <f t="shared" si="192"/>
        <v>4782</v>
      </c>
    </row>
    <row r="122" spans="1:47" x14ac:dyDescent="0.35">
      <c r="A122" t="str">
        <f t="shared" si="186"/>
        <v>35-44</v>
      </c>
      <c r="D122" t="str">
        <f t="shared" si="182"/>
        <v>0.002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-10.546032240000002</v>
      </c>
      <c r="O122">
        <f t="shared" ref="O122:Q122" si="193">$N115-P115</f>
        <v>-25.024979790000003</v>
      </c>
      <c r="P122">
        <f t="shared" si="193"/>
        <v>-52.670563940000008</v>
      </c>
      <c r="Q122">
        <f t="shared" si="193"/>
        <v>-72.287454539999999</v>
      </c>
      <c r="T122" t="str">
        <f t="shared" si="189"/>
        <v>35-44</v>
      </c>
      <c r="W122">
        <f>SQRT((($AQ115-1)*$AF115^2+(AR115-1)*AG115^2)/($AQ115+AR115-2))</f>
        <v>2.9553997218459109</v>
      </c>
      <c r="X122">
        <f t="shared" ref="X122:Z122" si="194">SQRT((($AQ115-1)*$AF115^2+(AS115-1)*AH115^2)/($AQ115+AS115-2))</f>
        <v>2.753967143862472</v>
      </c>
      <c r="Y122">
        <f t="shared" si="194"/>
        <v>1.5915190413217231</v>
      </c>
      <c r="Z122">
        <f t="shared" si="194"/>
        <v>1.8118679561294522</v>
      </c>
      <c r="AC122" t="str">
        <f t="shared" si="191"/>
        <v>35-44</v>
      </c>
      <c r="AF122">
        <f>$AQ115+AR115-2</f>
        <v>4156</v>
      </c>
      <c r="AG122">
        <f t="shared" ref="AG122:AI122" si="195">$AQ115+AS115-2</f>
        <v>6208</v>
      </c>
      <c r="AH122">
        <f t="shared" si="195"/>
        <v>6763</v>
      </c>
      <c r="AI122">
        <f t="shared" si="195"/>
        <v>4638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-14.478947550000001</v>
      </c>
      <c r="P123">
        <f t="shared" ref="P123:Q123" si="196">$O115-Q115</f>
        <v>-42.124531700000006</v>
      </c>
      <c r="Q123">
        <f t="shared" si="196"/>
        <v>-61.741422299999996</v>
      </c>
      <c r="T123" t="str">
        <f t="shared" si="189"/>
        <v>45-54</v>
      </c>
      <c r="X123">
        <f>SQRT((($AR115-1)*$AG115^2+(AS115-1)*AH115^2)/($AR115+AS115-2))</f>
        <v>2.8030980789346907</v>
      </c>
      <c r="Y123">
        <f t="shared" ref="Y123:Z123" si="197">SQRT((($AR115-1)*$AG115^2+(AT115-1)*AI115^2)/($AR115+AT115-2))</f>
        <v>1.8480790672717118</v>
      </c>
      <c r="Z123">
        <f t="shared" si="197"/>
        <v>2.0907808335233256</v>
      </c>
      <c r="AC123" t="str">
        <f t="shared" si="191"/>
        <v>45-54</v>
      </c>
      <c r="AG123">
        <f>$AR115+AS115-2</f>
        <v>7170</v>
      </c>
      <c r="AH123">
        <f t="shared" ref="AH123:AI123" si="198">$AR115+AT115-2</f>
        <v>7725</v>
      </c>
      <c r="AI123">
        <f t="shared" si="198"/>
        <v>5600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-27.645584150000005</v>
      </c>
      <c r="Q124">
        <f>$P115-R115</f>
        <v>-47.262474749999996</v>
      </c>
      <c r="T124" t="str">
        <f t="shared" si="189"/>
        <v>55-64</v>
      </c>
      <c r="Y124">
        <f>SQRT((($AS115-1)*$AH115^2+(AT115-1)*AI115^2)/($AS115+AT115-2))</f>
        <v>1.9497464002006513</v>
      </c>
      <c r="Z124">
        <f>SQRT((($AS115-1)*$AH115^2+(AU115-1)*AJ115^2)/($AS115+AU115-2))</f>
        <v>2.1467063026571189</v>
      </c>
      <c r="AC124" t="str">
        <f t="shared" si="191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-19.616890599999991</v>
      </c>
      <c r="T125" t="str">
        <f t="shared" si="189"/>
        <v>65-74</v>
      </c>
      <c r="Z125">
        <f>SQRT((($AT115-1)*$AI115^2+(AU115-1)*AJ115^2)/($AT115+AU115-2))</f>
        <v>0.80434966348491976</v>
      </c>
      <c r="AC125" t="str">
        <f t="shared" si="191"/>
        <v>65-74</v>
      </c>
      <c r="AI125">
        <f>$AT115+AU115-2</f>
        <v>8207</v>
      </c>
    </row>
    <row r="127" spans="1:47" x14ac:dyDescent="0.35">
      <c r="K127" t="str">
        <f t="shared" ref="K127:AA127" si="199">K15</f>
        <v>Anglosphere (other)</v>
      </c>
      <c r="L127">
        <f t="shared" si="199"/>
        <v>51.517902370000002</v>
      </c>
      <c r="M127">
        <f t="shared" si="199"/>
        <v>63.926173310000003</v>
      </c>
      <c r="N127">
        <f t="shared" si="199"/>
        <v>86.982147800000007</v>
      </c>
      <c r="O127">
        <f t="shared" si="199"/>
        <v>105.91201940000001</v>
      </c>
      <c r="P127">
        <f t="shared" si="199"/>
        <v>117.8070367</v>
      </c>
      <c r="Q127">
        <f t="shared" si="199"/>
        <v>122.71937320000001</v>
      </c>
      <c r="R127">
        <f t="shared" si="199"/>
        <v>123.17443950000001</v>
      </c>
      <c r="S127">
        <f t="shared" si="199"/>
        <v>0</v>
      </c>
      <c r="T127" t="str">
        <f t="shared" si="199"/>
        <v>Anglosphere (other)</v>
      </c>
      <c r="U127">
        <f t="shared" si="199"/>
        <v>10.19312504</v>
      </c>
      <c r="V127">
        <f t="shared" si="199"/>
        <v>10.73505767</v>
      </c>
      <c r="W127">
        <f t="shared" si="199"/>
        <v>10.155754829999999</v>
      </c>
      <c r="X127">
        <f t="shared" si="199"/>
        <v>8.6879494350000002</v>
      </c>
      <c r="Y127">
        <f t="shared" si="199"/>
        <v>5.7558549120000002</v>
      </c>
      <c r="Z127">
        <f t="shared" si="199"/>
        <v>4.0919980560000004</v>
      </c>
      <c r="AA127">
        <f t="shared" si="199"/>
        <v>5.312640611</v>
      </c>
      <c r="AC127" t="str">
        <f t="shared" ref="AC127:AK127" si="200">AC15</f>
        <v>Anglosphere (other)</v>
      </c>
      <c r="AD127">
        <f t="shared" si="200"/>
        <v>2.6318535669999998</v>
      </c>
      <c r="AE127">
        <f t="shared" si="200"/>
        <v>2.771779971</v>
      </c>
      <c r="AF127">
        <f t="shared" si="200"/>
        <v>2.622204623</v>
      </c>
      <c r="AG127">
        <f t="shared" si="200"/>
        <v>2.2432188979999999</v>
      </c>
      <c r="AH127">
        <f t="shared" si="200"/>
        <v>1.486155348</v>
      </c>
      <c r="AI127">
        <f t="shared" si="200"/>
        <v>1.056549355</v>
      </c>
      <c r="AJ127">
        <f t="shared" si="200"/>
        <v>1.3717179070000001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4738</v>
      </c>
      <c r="AP127">
        <f t="shared" si="201"/>
        <v>4589</v>
      </c>
      <c r="AQ127">
        <f t="shared" si="201"/>
        <v>5612</v>
      </c>
      <c r="AR127">
        <f t="shared" si="201"/>
        <v>7512</v>
      </c>
      <c r="AS127">
        <f t="shared" si="201"/>
        <v>8522</v>
      </c>
      <c r="AT127">
        <f t="shared" si="201"/>
        <v>5655</v>
      </c>
      <c r="AU127">
        <f t="shared" si="201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-12.408270940000001</v>
      </c>
      <c r="M132">
        <f t="shared" ref="M132:Q132" si="208">$L127-N127</f>
        <v>-35.464245430000005</v>
      </c>
      <c r="N132">
        <f t="shared" si="208"/>
        <v>-54.394117030000004</v>
      </c>
      <c r="O132">
        <f t="shared" si="208"/>
        <v>-66.289134329999996</v>
      </c>
      <c r="P132">
        <f t="shared" si="208"/>
        <v>-71.201470830000005</v>
      </c>
      <c r="Q132">
        <f t="shared" si="208"/>
        <v>-71.656537130000004</v>
      </c>
      <c r="T132" t="str">
        <f>K132</f>
        <v>18-24</v>
      </c>
      <c r="U132">
        <f>SQRT((($AO127-1)*$AD127^2+(AP127-1)*AE127^2)/($AO127+AP127-2))</f>
        <v>2.7016046941099097</v>
      </c>
      <c r="V132">
        <f t="shared" ref="V132:Z132" si="209">SQRT((($AO127-1)*$AD127^2+(AQ127-1)*AF127^2)/($AO127+AQ127-2))</f>
        <v>2.6266260154889984</v>
      </c>
      <c r="W132">
        <f t="shared" si="209"/>
        <v>2.4009975954275977</v>
      </c>
      <c r="X132">
        <f t="shared" si="209"/>
        <v>1.9734152691600515</v>
      </c>
      <c r="Y132">
        <f t="shared" si="209"/>
        <v>1.9403851393217153</v>
      </c>
      <c r="Z132">
        <f t="shared" si="209"/>
        <v>2.4059275752797444</v>
      </c>
      <c r="AC132" t="str">
        <f>T132</f>
        <v>18-24</v>
      </c>
      <c r="AD132">
        <f>$AO127+AP127-2</f>
        <v>9325</v>
      </c>
      <c r="AE132">
        <f t="shared" ref="AE132:AI132" si="210">$AO127+AQ127-2</f>
        <v>10348</v>
      </c>
      <c r="AF132">
        <f t="shared" si="210"/>
        <v>12248</v>
      </c>
      <c r="AG132">
        <f t="shared" si="210"/>
        <v>13258</v>
      </c>
      <c r="AH132">
        <f t="shared" si="210"/>
        <v>10391</v>
      </c>
      <c r="AI132">
        <f t="shared" si="210"/>
        <v>6117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-23.055974490000004</v>
      </c>
      <c r="N133">
        <f t="shared" ref="N133:Q133" si="213">$M127-O127</f>
        <v>-41.985846090000003</v>
      </c>
      <c r="O133">
        <f t="shared" si="213"/>
        <v>-53.880863389999995</v>
      </c>
      <c r="P133">
        <f t="shared" si="213"/>
        <v>-58.793199890000004</v>
      </c>
      <c r="Q133">
        <f t="shared" si="213"/>
        <v>-59.248266190000002</v>
      </c>
      <c r="T133" t="str">
        <f t="shared" ref="T133:T137" si="214">K133</f>
        <v>25-34</v>
      </c>
      <c r="V133">
        <f>SQRT((($AP127-1)*$AE127^2+(AQ127-1)*AF127^2)/($AP127+AQ127-2))</f>
        <v>2.690519963698041</v>
      </c>
      <c r="W133">
        <f t="shared" ref="W133:Z133" si="215">SQRT((($AP127-1)*$AE127^2+(AR127-1)*AG127^2)/($AP127+AR127-2))</f>
        <v>2.4570718380619478</v>
      </c>
      <c r="X133">
        <f t="shared" si="215"/>
        <v>2.0308944709291299</v>
      </c>
      <c r="Y133">
        <f t="shared" si="215"/>
        <v>2.014399996077314</v>
      </c>
      <c r="Z133">
        <f t="shared" si="215"/>
        <v>2.5182026338712156</v>
      </c>
      <c r="AC133" t="str">
        <f t="shared" ref="AC133:AC137" si="216">T133</f>
        <v>25-34</v>
      </c>
      <c r="AE133">
        <f>$AP127+AQ127-2</f>
        <v>10199</v>
      </c>
      <c r="AF133">
        <f t="shared" ref="AF133:AI133" si="217">$AP127+AR127-2</f>
        <v>12099</v>
      </c>
      <c r="AG133">
        <f t="shared" si="217"/>
        <v>13109</v>
      </c>
      <c r="AH133">
        <f t="shared" si="217"/>
        <v>10242</v>
      </c>
      <c r="AI133">
        <f t="shared" si="217"/>
        <v>5968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-18.929871599999998</v>
      </c>
      <c r="O134">
        <f t="shared" ref="O134:Q134" si="218">$N127-P127</f>
        <v>-30.824888899999991</v>
      </c>
      <c r="P134">
        <f t="shared" si="218"/>
        <v>-35.7372254</v>
      </c>
      <c r="Q134">
        <f t="shared" si="218"/>
        <v>-36.192291699999998</v>
      </c>
      <c r="T134" t="str">
        <f t="shared" si="214"/>
        <v>35-44</v>
      </c>
      <c r="W134">
        <f>SQRT((($AQ127-1)*$AF127^2+(AR127-1)*AG127^2)/($AQ127+AR127-2))</f>
        <v>2.4125709143863578</v>
      </c>
      <c r="X134">
        <f t="shared" ref="X134:Z134" si="219">SQRT((($AQ127-1)*$AF127^2+(AS127-1)*AH127^2)/($AQ127+AS127-2))</f>
        <v>2.015383934785183</v>
      </c>
      <c r="Y134">
        <f t="shared" si="219"/>
        <v>1.9962800699997278</v>
      </c>
      <c r="Z134">
        <f t="shared" si="219"/>
        <v>2.4269506979835724</v>
      </c>
      <c r="AC134" t="str">
        <f t="shared" si="216"/>
        <v>35-44</v>
      </c>
      <c r="AF134">
        <f>$AQ127+AR127-2</f>
        <v>13122</v>
      </c>
      <c r="AG134">
        <f t="shared" ref="AG134:AI134" si="220">$AQ127+AS127-2</f>
        <v>14132</v>
      </c>
      <c r="AH134">
        <f t="shared" si="220"/>
        <v>11265</v>
      </c>
      <c r="AI134">
        <f t="shared" si="220"/>
        <v>6991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-11.895017299999992</v>
      </c>
      <c r="P135">
        <f t="shared" ref="P135:Q135" si="221">$O127-Q127</f>
        <v>-16.807353800000001</v>
      </c>
      <c r="Q135">
        <f t="shared" si="221"/>
        <v>-17.2624201</v>
      </c>
      <c r="T135" t="str">
        <f t="shared" si="214"/>
        <v>45-54</v>
      </c>
      <c r="X135">
        <f>SQRT((($AR127-1)*$AG127^2+(AS127-1)*AH127^2)/($AR127+AS127-2))</f>
        <v>1.8792044915596571</v>
      </c>
      <c r="Y135">
        <f t="shared" ref="Y135:Z135" si="222">SQRT((($AR127-1)*$AG127^2+(AT127-1)*AI127^2)/($AR127+AT127-2))</f>
        <v>1.8303913162391543</v>
      </c>
      <c r="Z135">
        <f t="shared" si="222"/>
        <v>2.1314418352857434</v>
      </c>
      <c r="AC135" t="str">
        <f t="shared" si="216"/>
        <v>45-54</v>
      </c>
      <c r="AG135">
        <f>$AR127+AS127-2</f>
        <v>16032</v>
      </c>
      <c r="AH135">
        <f t="shared" ref="AH135:AI135" si="223">$AR127+AT127-2</f>
        <v>13165</v>
      </c>
      <c r="AI135">
        <f t="shared" si="223"/>
        <v>8891</v>
      </c>
    </row>
    <row r="136" spans="1:47" x14ac:dyDescent="0.35">
      <c r="A136" t="str">
        <f t="shared" si="211"/>
        <v>55-64</v>
      </c>
      <c r="F136" t="str">
        <f t="shared" si="207"/>
        <v>0.001</v>
      </c>
      <c r="G136" t="str">
        <f t="shared" si="207"/>
        <v>0.002</v>
      </c>
      <c r="K136" t="str">
        <f t="shared" si="212"/>
        <v>55-64</v>
      </c>
      <c r="P136">
        <f>$P127-Q127</f>
        <v>-4.9123365000000092</v>
      </c>
      <c r="Q136">
        <f>$P127-R127</f>
        <v>-5.3674028000000078</v>
      </c>
      <c r="T136" t="str">
        <f t="shared" si="214"/>
        <v>55-64</v>
      </c>
      <c r="Y136">
        <f>SQRT((($AS127-1)*$AH127^2+(AT127-1)*AI127^2)/($AS127+AT127-2))</f>
        <v>1.3315202766485297</v>
      </c>
      <c r="Z136">
        <f>SQRT((($AS127-1)*$AH127^2+(AU127-1)*AJ127^2)/($AS127+AU127-2))</f>
        <v>1.470739220687159</v>
      </c>
      <c r="AC136" t="str">
        <f t="shared" si="216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-0.45506629999999859</v>
      </c>
      <c r="T137" t="str">
        <f t="shared" si="214"/>
        <v>65-74</v>
      </c>
      <c r="Z137">
        <f>SQRT((($AT127-1)*$AI127^2+(AU127-1)*AJ127^2)/($AT127+AU127-2))</f>
        <v>1.125363648125332</v>
      </c>
      <c r="AC137" t="str">
        <f t="shared" si="216"/>
        <v>65-74</v>
      </c>
      <c r="AI137">
        <f>$AT127+AU127-2</f>
        <v>7034</v>
      </c>
    </row>
    <row r="139" spans="1:47" x14ac:dyDescent="0.35">
      <c r="K139" t="str">
        <f t="shared" ref="K139:AA139" si="224">K16</f>
        <v>Arabsphere</v>
      </c>
      <c r="L139">
        <f t="shared" si="224"/>
        <v>55.649148599999997</v>
      </c>
      <c r="M139">
        <f t="shared" si="224"/>
        <v>75.034174149999998</v>
      </c>
      <c r="N139">
        <f t="shared" si="224"/>
        <v>91.65305635</v>
      </c>
      <c r="O139">
        <f t="shared" si="224"/>
        <v>105.8759771</v>
      </c>
      <c r="P139">
        <f t="shared" si="224"/>
        <v>112.6579864</v>
      </c>
      <c r="Q139">
        <f t="shared" si="224"/>
        <v>114.9474355</v>
      </c>
      <c r="R139">
        <f t="shared" si="224"/>
        <v>105.570905</v>
      </c>
      <c r="S139">
        <f t="shared" si="224"/>
        <v>0</v>
      </c>
      <c r="T139" t="str">
        <f t="shared" si="224"/>
        <v>Arabsphere</v>
      </c>
      <c r="U139">
        <f t="shared" si="224"/>
        <v>5.2228212779999996</v>
      </c>
      <c r="V139">
        <f t="shared" si="224"/>
        <v>7.3097039060000002</v>
      </c>
      <c r="W139">
        <f t="shared" si="224"/>
        <v>5.1735871429999998</v>
      </c>
      <c r="X139">
        <f t="shared" si="224"/>
        <v>7.0880129050000003</v>
      </c>
      <c r="Y139">
        <f t="shared" si="224"/>
        <v>6.547734706</v>
      </c>
      <c r="Z139">
        <f t="shared" si="224"/>
        <v>11.554559510000001</v>
      </c>
      <c r="AA139">
        <f t="shared" si="224"/>
        <v>17.326405869999999</v>
      </c>
      <c r="AC139" t="str">
        <f t="shared" ref="AC139:AK139" si="225">AC16</f>
        <v>Arabsphere</v>
      </c>
      <c r="AD139">
        <f t="shared" si="225"/>
        <v>1.574739866</v>
      </c>
      <c r="AE139">
        <f t="shared" si="225"/>
        <v>2.2039586529999999</v>
      </c>
      <c r="AF139">
        <f t="shared" si="225"/>
        <v>1.5598952159999999</v>
      </c>
      <c r="AG139">
        <f t="shared" si="225"/>
        <v>2.1371163009999998</v>
      </c>
      <c r="AH139">
        <f t="shared" si="225"/>
        <v>1.974216295</v>
      </c>
      <c r="AI139">
        <f t="shared" si="225"/>
        <v>3.4838307749999999</v>
      </c>
      <c r="AJ139">
        <f t="shared" si="225"/>
        <v>5.2241079299999997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5569</v>
      </c>
      <c r="AP139">
        <f t="shared" si="226"/>
        <v>7934</v>
      </c>
      <c r="AQ139">
        <f t="shared" si="226"/>
        <v>11916</v>
      </c>
      <c r="AR139">
        <f t="shared" si="226"/>
        <v>10030</v>
      </c>
      <c r="AS139">
        <f t="shared" si="226"/>
        <v>6402</v>
      </c>
      <c r="AT139">
        <f t="shared" si="226"/>
        <v>2046</v>
      </c>
      <c r="AU139">
        <f t="shared" si="22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-19.385025550000002</v>
      </c>
      <c r="M144">
        <f t="shared" ref="M144:Q144" si="233">$L139-N139</f>
        <v>-36.003907750000003</v>
      </c>
      <c r="N144">
        <f t="shared" si="233"/>
        <v>-50.226828500000003</v>
      </c>
      <c r="O144">
        <f t="shared" si="233"/>
        <v>-57.008837800000002</v>
      </c>
      <c r="P144">
        <f t="shared" si="233"/>
        <v>-59.298286900000001</v>
      </c>
      <c r="Q144">
        <f t="shared" si="233"/>
        <v>-49.9217564</v>
      </c>
      <c r="T144" t="str">
        <f>K144</f>
        <v>18-24</v>
      </c>
      <c r="U144">
        <f>SQRT((($AO139-1)*$AD139^2+(AP139-1)*AE139^2)/($AO139+AP139-2))</f>
        <v>1.9689760990191156</v>
      </c>
      <c r="V144">
        <f t="shared" ref="V144:Z144" si="234">SQRT((($AO139-1)*$AD139^2+(AQ139-1)*AF139^2)/($AO139+AQ139-2))</f>
        <v>1.5646382369448766</v>
      </c>
      <c r="W144">
        <f t="shared" si="234"/>
        <v>1.9550089443510517</v>
      </c>
      <c r="X144">
        <f t="shared" si="234"/>
        <v>1.7994449444737131</v>
      </c>
      <c r="Y144">
        <f t="shared" si="234"/>
        <v>2.2525400532193447</v>
      </c>
      <c r="Z144">
        <f t="shared" si="234"/>
        <v>1.862299150897299</v>
      </c>
      <c r="AC144" t="str">
        <f>T144</f>
        <v>18-24</v>
      </c>
      <c r="AD144">
        <f>$AO139+AP139-2</f>
        <v>13501</v>
      </c>
      <c r="AE144">
        <f t="shared" ref="AE144:AI144" si="235">$AO139+AQ139-2</f>
        <v>17483</v>
      </c>
      <c r="AF144">
        <f t="shared" si="235"/>
        <v>15597</v>
      </c>
      <c r="AG144">
        <f t="shared" si="235"/>
        <v>11969</v>
      </c>
      <c r="AH144">
        <f t="shared" si="235"/>
        <v>7613</v>
      </c>
      <c r="AI144">
        <f t="shared" si="235"/>
        <v>5799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-16.618882200000002</v>
      </c>
      <c r="N145">
        <f t="shared" ref="N145:Q145" si="238">$M139-O139</f>
        <v>-30.841802950000002</v>
      </c>
      <c r="O145">
        <f t="shared" si="238"/>
        <v>-37.62381225</v>
      </c>
      <c r="P145">
        <f t="shared" si="238"/>
        <v>-39.913261349999999</v>
      </c>
      <c r="Q145">
        <f t="shared" si="238"/>
        <v>-30.536730849999998</v>
      </c>
      <c r="T145" t="str">
        <f t="shared" ref="T145:T149" si="239">K145</f>
        <v>25-34</v>
      </c>
      <c r="V145">
        <f>SQRT((($AP139-1)*$AE139^2+(AQ139-1)*AF139^2)/($AP139+AQ139-2))</f>
        <v>1.844499960349119</v>
      </c>
      <c r="W145">
        <f t="shared" ref="W145:Z145" si="240">SQRT((($AP139-1)*$AE139^2+(AR139-1)*AG139^2)/($AP139+AR139-2))</f>
        <v>2.1668917755802997</v>
      </c>
      <c r="X145">
        <f t="shared" si="240"/>
        <v>2.1044663263996468</v>
      </c>
      <c r="Y145">
        <f t="shared" si="240"/>
        <v>2.5198021937661914</v>
      </c>
      <c r="Z145">
        <f t="shared" si="240"/>
        <v>2.3435441214796238</v>
      </c>
      <c r="AC145" t="str">
        <f t="shared" ref="AC145:AC149" si="241">T145</f>
        <v>25-34</v>
      </c>
      <c r="AE145">
        <f>$AP139+AQ139-2</f>
        <v>19848</v>
      </c>
      <c r="AF145">
        <f t="shared" ref="AF145:AI145" si="242">$AP139+AR139-2</f>
        <v>17962</v>
      </c>
      <c r="AG145">
        <f t="shared" si="242"/>
        <v>14334</v>
      </c>
      <c r="AH145">
        <f t="shared" si="242"/>
        <v>9978</v>
      </c>
      <c r="AI145">
        <f t="shared" si="242"/>
        <v>8164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-14.22292075</v>
      </c>
      <c r="O146">
        <f t="shared" ref="O146:Q146" si="243">$N139-P139</f>
        <v>-21.004930049999999</v>
      </c>
      <c r="P146">
        <f t="shared" si="243"/>
        <v>-23.294379149999997</v>
      </c>
      <c r="Q146">
        <f t="shared" si="243"/>
        <v>-13.917848649999996</v>
      </c>
      <c r="T146" t="str">
        <f t="shared" si="239"/>
        <v>35-44</v>
      </c>
      <c r="W146">
        <f>SQRT((($AQ139-1)*$AF139^2+(AR139-1)*AG139^2)/($AQ139+AR139-2))</f>
        <v>1.8462300657943003</v>
      </c>
      <c r="X146">
        <f t="shared" ref="X146:Z146" si="244">SQRT((($AQ139-1)*$AF139^2+(AS139-1)*AH139^2)/($AQ139+AS139-2))</f>
        <v>1.7160989290341755</v>
      </c>
      <c r="Y146">
        <f t="shared" si="244"/>
        <v>1.9633601358799981</v>
      </c>
      <c r="Z146">
        <f t="shared" si="244"/>
        <v>1.7047105906898345</v>
      </c>
      <c r="AC146" t="str">
        <f t="shared" si="241"/>
        <v>35-44</v>
      </c>
      <c r="AF146">
        <f>$AQ139+AR139-2</f>
        <v>21944</v>
      </c>
      <c r="AG146">
        <f t="shared" ref="AG146:AI146" si="245">$AQ139+AS139-2</f>
        <v>18316</v>
      </c>
      <c r="AH146">
        <f t="shared" si="245"/>
        <v>13960</v>
      </c>
      <c r="AI146">
        <f t="shared" si="245"/>
        <v>12146</v>
      </c>
    </row>
    <row r="147" spans="1:47" x14ac:dyDescent="0.35">
      <c r="A147" t="str">
        <f t="shared" si="236"/>
        <v>45-54</v>
      </c>
      <c r="E147" t="str">
        <f t="shared" si="232"/>
        <v>0.007</v>
      </c>
      <c r="F147" t="str">
        <f t="shared" si="232"/>
        <v>0.001</v>
      </c>
      <c r="G147" t="str">
        <f t="shared" si="232"/>
        <v>&gt;0.999</v>
      </c>
      <c r="K147" t="str">
        <f t="shared" si="237"/>
        <v>45-54</v>
      </c>
      <c r="O147">
        <f>$O139-P139</f>
        <v>-6.7820092999999986</v>
      </c>
      <c r="P147">
        <f t="shared" ref="P147:Q147" si="246">$O139-Q139</f>
        <v>-9.0714583999999974</v>
      </c>
      <c r="Q147">
        <f t="shared" si="246"/>
        <v>0.30507210000000384</v>
      </c>
      <c r="T147" t="str">
        <f t="shared" si="239"/>
        <v>45-54</v>
      </c>
      <c r="X147">
        <f>SQRT((($AR139-1)*$AG139^2+(AS139-1)*AH139^2)/($AR139+AS139-2))</f>
        <v>2.0751727916799756</v>
      </c>
      <c r="Y147">
        <f t="shared" ref="Y147:Z147" si="247">SQRT((($AR139-1)*$AG139^2+(AT139-1)*AI139^2)/($AR139+AT139-2))</f>
        <v>2.4185494880347478</v>
      </c>
      <c r="Z147">
        <f t="shared" si="247"/>
        <v>2.2536390909655575</v>
      </c>
      <c r="AC147" t="str">
        <f t="shared" si="241"/>
        <v>45-54</v>
      </c>
      <c r="AG147">
        <f>$AR139+AS139-2</f>
        <v>16430</v>
      </c>
      <c r="AH147">
        <f t="shared" ref="AH147:AI147" si="248">$AR139+AT139-2</f>
        <v>12074</v>
      </c>
      <c r="AI147">
        <f t="shared" si="248"/>
        <v>10260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0.007</v>
      </c>
      <c r="K148" t="str">
        <f t="shared" si="237"/>
        <v>55-64</v>
      </c>
      <c r="P148">
        <f>$P139-Q139</f>
        <v>-2.2894490999999988</v>
      </c>
      <c r="Q148">
        <f>$P139-R139</f>
        <v>7.0870814000000024</v>
      </c>
      <c r="T148" t="str">
        <f t="shared" si="239"/>
        <v>55-64</v>
      </c>
      <c r="Y148">
        <f>SQRT((($AS139-1)*$AH139^2+(AT139-1)*AI139^2)/($AS139+AT139-2))</f>
        <v>2.4274559152743165</v>
      </c>
      <c r="Z148">
        <f>SQRT((($AS139-1)*$AH139^2+(AU139-1)*AJ139^2)/($AS139+AU139-2))</f>
        <v>2.1707974020636991</v>
      </c>
      <c r="AC148" t="str">
        <f t="shared" si="241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236"/>
        <v>65-74</v>
      </c>
      <c r="G149" t="str">
        <f t="shared" si="232"/>
        <v>0.068</v>
      </c>
      <c r="K149" t="str">
        <f t="shared" si="237"/>
        <v>65-74</v>
      </c>
      <c r="Q149">
        <f>Q139-R139</f>
        <v>9.3765305000000012</v>
      </c>
      <c r="T149" t="str">
        <f t="shared" si="239"/>
        <v>65-74</v>
      </c>
      <c r="Z149">
        <f>SQRT((($AT139-1)*$AI139^2+(AU139-1)*AJ139^2)/($AT139+AU139-2))</f>
        <v>3.6979910320022622</v>
      </c>
      <c r="AC149" t="str">
        <f t="shared" si="241"/>
        <v>65-74</v>
      </c>
      <c r="AI149">
        <f>$AT139+AU139-2</f>
        <v>2276</v>
      </c>
    </row>
    <row r="151" spans="1:47" x14ac:dyDescent="0.35">
      <c r="K151" t="str">
        <f t="shared" ref="K151:AA151" si="249">K17</f>
        <v>Francosphere</v>
      </c>
      <c r="L151">
        <f t="shared" si="249"/>
        <v>67.718301249999996</v>
      </c>
      <c r="M151">
        <f t="shared" si="249"/>
        <v>80.63442277</v>
      </c>
      <c r="N151">
        <f t="shared" si="249"/>
        <v>89.818316809999999</v>
      </c>
      <c r="O151">
        <f t="shared" si="249"/>
        <v>95.653173190000004</v>
      </c>
      <c r="P151">
        <f t="shared" si="249"/>
        <v>109.9085285</v>
      </c>
      <c r="Q151">
        <f t="shared" si="249"/>
        <v>117.81487610000001</v>
      </c>
      <c r="R151">
        <f t="shared" si="249"/>
        <v>122.8271299</v>
      </c>
      <c r="S151">
        <f t="shared" si="249"/>
        <v>0</v>
      </c>
      <c r="T151" t="str">
        <f t="shared" si="249"/>
        <v>Francosphere</v>
      </c>
      <c r="U151">
        <f t="shared" si="249"/>
        <v>17.16998547</v>
      </c>
      <c r="V151">
        <f t="shared" si="249"/>
        <v>15.431970010000001</v>
      </c>
      <c r="W151">
        <f t="shared" si="249"/>
        <v>9.0452668969999994</v>
      </c>
      <c r="X151">
        <f t="shared" si="249"/>
        <v>8.9376429369999997</v>
      </c>
      <c r="Y151">
        <f t="shared" si="249"/>
        <v>4.4430587079999997</v>
      </c>
      <c r="Z151">
        <f t="shared" si="249"/>
        <v>2.5792429659999998</v>
      </c>
      <c r="AA151">
        <f t="shared" si="249"/>
        <v>4.3467035230000004</v>
      </c>
      <c r="AC151" t="str">
        <f t="shared" ref="AC151:AK151" si="250">AC17</f>
        <v>Francosphere</v>
      </c>
      <c r="AD151">
        <f t="shared" si="250"/>
        <v>5.723328489</v>
      </c>
      <c r="AE151">
        <f t="shared" si="250"/>
        <v>5.1439900019999998</v>
      </c>
      <c r="AF151">
        <f t="shared" si="250"/>
        <v>3.015088966</v>
      </c>
      <c r="AG151">
        <f t="shared" si="250"/>
        <v>2.9792143119999999</v>
      </c>
      <c r="AH151">
        <f t="shared" si="250"/>
        <v>1.4810195690000001</v>
      </c>
      <c r="AI151">
        <f t="shared" si="250"/>
        <v>0.85974765500000006</v>
      </c>
      <c r="AJ151">
        <f t="shared" si="250"/>
        <v>1.448901174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1132</v>
      </c>
      <c r="AP151">
        <f t="shared" si="251"/>
        <v>1091</v>
      </c>
      <c r="AQ151">
        <f t="shared" si="251"/>
        <v>1145</v>
      </c>
      <c r="AR151">
        <f t="shared" si="251"/>
        <v>1645</v>
      </c>
      <c r="AS151">
        <f t="shared" si="251"/>
        <v>3434</v>
      </c>
      <c r="AT151">
        <f t="shared" si="251"/>
        <v>3744</v>
      </c>
      <c r="AU151">
        <f t="shared" si="251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0.107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-12.916121520000004</v>
      </c>
      <c r="M156">
        <f t="shared" ref="M156:Q156" si="258">$L151-N151</f>
        <v>-22.100015560000003</v>
      </c>
      <c r="N156">
        <f t="shared" si="258"/>
        <v>-27.934871940000008</v>
      </c>
      <c r="O156">
        <f t="shared" si="258"/>
        <v>-42.190227250000007</v>
      </c>
      <c r="P156">
        <f t="shared" si="258"/>
        <v>-50.09657485000001</v>
      </c>
      <c r="Q156">
        <f t="shared" si="258"/>
        <v>-55.108828650000007</v>
      </c>
      <c r="T156" t="str">
        <f>K156</f>
        <v>18-24</v>
      </c>
      <c r="U156">
        <f>SQRT((($AO151-1)*$AD151^2+(AP151-1)*AE151^2)/($AO151+AP151-2))</f>
        <v>5.4467120630938854</v>
      </c>
      <c r="V156">
        <f t="shared" ref="V156:Z156" si="259">SQRT((($AO151-1)*$AD151^2+(AQ151-1)*AF151^2)/($AO151+AQ151-2))</f>
        <v>4.5668379507711707</v>
      </c>
      <c r="W156">
        <f t="shared" si="259"/>
        <v>4.3137855412595032</v>
      </c>
      <c r="X156">
        <f t="shared" si="259"/>
        <v>3.1252553393903111</v>
      </c>
      <c r="Y156">
        <f t="shared" si="259"/>
        <v>2.8580953389340764</v>
      </c>
      <c r="Z156">
        <f t="shared" si="259"/>
        <v>4.1254046577306624</v>
      </c>
      <c r="AC156" t="str">
        <f>T156</f>
        <v>18-24</v>
      </c>
      <c r="AD156">
        <f>$AO151+AP151-2</f>
        <v>2221</v>
      </c>
      <c r="AE156">
        <f t="shared" ref="AE156:AI156" si="260">$AO151+AQ151-2</f>
        <v>2275</v>
      </c>
      <c r="AF156">
        <f t="shared" si="260"/>
        <v>2775</v>
      </c>
      <c r="AG156">
        <f t="shared" si="260"/>
        <v>4564</v>
      </c>
      <c r="AH156">
        <f t="shared" si="260"/>
        <v>4874</v>
      </c>
      <c r="AI156">
        <f t="shared" si="260"/>
        <v>2324</v>
      </c>
    </row>
    <row r="157" spans="1:47" x14ac:dyDescent="0.35">
      <c r="A157" t="str">
        <f t="shared" ref="A157:A161" si="261">A145</f>
        <v>25-34</v>
      </c>
      <c r="C157" t="str">
        <f t="shared" si="257"/>
        <v>0.171</v>
      </c>
      <c r="D157" t="str">
        <f t="shared" si="257"/>
        <v>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-9.1838940399999984</v>
      </c>
      <c r="N157">
        <f t="shared" ref="N157:Q157" si="263">$M151-O151</f>
        <v>-15.018750420000003</v>
      </c>
      <c r="O157">
        <f t="shared" si="263"/>
        <v>-29.274105730000002</v>
      </c>
      <c r="P157">
        <f t="shared" si="263"/>
        <v>-37.180453330000006</v>
      </c>
      <c r="Q157">
        <f t="shared" si="263"/>
        <v>-42.192707130000002</v>
      </c>
      <c r="T157" t="str">
        <f t="shared" ref="T157:T161" si="264">K157</f>
        <v>25-34</v>
      </c>
      <c r="V157">
        <f>SQRT((($AP151-1)*$AE151^2+(AQ151-1)*AF151^2)/($AP151+AQ151-2))</f>
        <v>4.1911533021279013</v>
      </c>
      <c r="W157">
        <f t="shared" ref="W157:Z157" si="265">SQRT((($AP151-1)*$AE151^2+(AR151-1)*AG151^2)/($AP151+AR151-2))</f>
        <v>3.9857908918894762</v>
      </c>
      <c r="X157">
        <f t="shared" si="265"/>
        <v>2.8357691853985747</v>
      </c>
      <c r="Y157">
        <f t="shared" si="265"/>
        <v>2.557381553186783</v>
      </c>
      <c r="Z157">
        <f t="shared" si="265"/>
        <v>3.7054595309210239</v>
      </c>
      <c r="AC157" t="str">
        <f t="shared" ref="AC157:AC161" si="266">T157</f>
        <v>25-34</v>
      </c>
      <c r="AE157">
        <f>$AP151+AQ151-2</f>
        <v>2234</v>
      </c>
      <c r="AF157">
        <f t="shared" ref="AF157:AI157" si="267">$AP151+AR151-2</f>
        <v>2734</v>
      </c>
      <c r="AG157">
        <f t="shared" si="267"/>
        <v>4523</v>
      </c>
      <c r="AH157">
        <f t="shared" si="267"/>
        <v>4833</v>
      </c>
      <c r="AI157">
        <f t="shared" si="267"/>
        <v>2283</v>
      </c>
    </row>
    <row r="158" spans="1:47" x14ac:dyDescent="0.35">
      <c r="A158" t="str">
        <f t="shared" si="261"/>
        <v>35-44</v>
      </c>
      <c r="D158" t="str">
        <f t="shared" si="257"/>
        <v>0.308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-5.8348563800000051</v>
      </c>
      <c r="O158">
        <f t="shared" ref="O158:Q158" si="268">$N151-P151</f>
        <v>-20.090211690000004</v>
      </c>
      <c r="P158">
        <f t="shared" si="268"/>
        <v>-27.996559290000008</v>
      </c>
      <c r="Q158">
        <f t="shared" si="268"/>
        <v>-33.008813090000004</v>
      </c>
      <c r="T158" t="str">
        <f t="shared" si="264"/>
        <v>35-44</v>
      </c>
      <c r="W158">
        <f>SQRT((($AQ151-1)*$AF151^2+(AR151-1)*AG151^2)/($AQ151+AR151-2))</f>
        <v>2.9939867628468702</v>
      </c>
      <c r="X158">
        <f t="shared" ref="X158:Z158" si="269">SQRT((($AQ151-1)*$AF151^2+(AS151-1)*AH151^2)/($AQ151+AS151-2))</f>
        <v>1.9792366841226849</v>
      </c>
      <c r="Y158">
        <f t="shared" si="269"/>
        <v>1.641400230243226</v>
      </c>
      <c r="Z158">
        <f t="shared" si="269"/>
        <v>2.3498389366713957</v>
      </c>
      <c r="AC158" t="str">
        <f t="shared" si="266"/>
        <v>35-44</v>
      </c>
      <c r="AF158">
        <f>$AQ151+AR151-2</f>
        <v>2788</v>
      </c>
      <c r="AG158">
        <f t="shared" ref="AG158:AI158" si="270">$AQ151+AS151-2</f>
        <v>4577</v>
      </c>
      <c r="AH158">
        <f t="shared" si="270"/>
        <v>4887</v>
      </c>
      <c r="AI158">
        <f t="shared" si="270"/>
        <v>2337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-14.255355309999999</v>
      </c>
      <c r="P159">
        <f t="shared" ref="P159:Q159" si="271">$O151-Q151</f>
        <v>-22.161702910000002</v>
      </c>
      <c r="Q159">
        <f t="shared" si="271"/>
        <v>-27.173956709999999</v>
      </c>
      <c r="T159" t="str">
        <f t="shared" si="264"/>
        <v>45-54</v>
      </c>
      <c r="X159">
        <f>SQRT((($AR151-1)*$AG151^2+(AS151-1)*AH151^2)/($AR151+AS151-2))</f>
        <v>2.087399357094883</v>
      </c>
      <c r="Y159">
        <f t="shared" ref="Y159:Z159" si="272">SQRT((($AR151-1)*$AG151^2+(AT151-1)*AI151^2)/($AR151+AT151-2))</f>
        <v>1.7950687720884608</v>
      </c>
      <c r="Z159">
        <f t="shared" si="272"/>
        <v>2.4548199936160859</v>
      </c>
      <c r="AC159" t="str">
        <f t="shared" si="266"/>
        <v>45-54</v>
      </c>
      <c r="AG159">
        <f>$AR151+AS151-2</f>
        <v>5077</v>
      </c>
      <c r="AH159">
        <f t="shared" ref="AH159:AI159" si="273">$AR151+AT151-2</f>
        <v>5387</v>
      </c>
      <c r="AI159">
        <f t="shared" si="273"/>
        <v>2837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-7.9063476000000037</v>
      </c>
      <c r="Q160">
        <f>$P151-R151</f>
        <v>-12.9186014</v>
      </c>
      <c r="T160" t="str">
        <f t="shared" si="264"/>
        <v>55-64</v>
      </c>
      <c r="Y160">
        <f>SQRT((($AS151-1)*$AH151^2+(AT151-1)*AI151^2)/($AS151+AT151-2))</f>
        <v>1.1978651668298843</v>
      </c>
      <c r="Z160">
        <f>SQRT((($AS151-1)*$AH151^2+(AU151-1)*AJ151^2)/($AS151+AU151-2))</f>
        <v>1.4728035765150649</v>
      </c>
      <c r="AC160" t="str">
        <f t="shared" si="266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261"/>
        <v>65-74</v>
      </c>
      <c r="G161" t="str">
        <f t="shared" si="257"/>
        <v>&lt;0.001</v>
      </c>
      <c r="K161" t="str">
        <f t="shared" si="262"/>
        <v>65-74</v>
      </c>
      <c r="Q161">
        <f>Q151-R151</f>
        <v>-5.0122537999999963</v>
      </c>
      <c r="T161" t="str">
        <f t="shared" si="264"/>
        <v>65-74</v>
      </c>
      <c r="Z161">
        <f>SQRT((($AT151-1)*$AI151^2+(AU151-1)*AJ151^2)/($AT151+AU151-2))</f>
        <v>1.0333950576188982</v>
      </c>
      <c r="AC161" t="str">
        <f t="shared" si="266"/>
        <v>65-74</v>
      </c>
      <c r="AI161">
        <f>$AT151+AU151-2</f>
        <v>4936</v>
      </c>
    </row>
    <row r="163" spans="1:47" x14ac:dyDescent="0.35">
      <c r="K163" t="str">
        <f t="shared" ref="K163:AA163" si="274">K18</f>
        <v>Germanosphere</v>
      </c>
      <c r="L163">
        <f t="shared" si="274"/>
        <v>50.046614210000001</v>
      </c>
      <c r="M163">
        <f t="shared" si="274"/>
        <v>58.084755510000001</v>
      </c>
      <c r="N163">
        <f t="shared" si="274"/>
        <v>65.32811169</v>
      </c>
      <c r="O163">
        <f t="shared" si="274"/>
        <v>72.236123090000007</v>
      </c>
      <c r="P163">
        <f t="shared" si="274"/>
        <v>86.913071380000005</v>
      </c>
      <c r="Q163">
        <f t="shared" si="274"/>
        <v>111.0756099</v>
      </c>
      <c r="R163">
        <f t="shared" si="274"/>
        <v>116.20462929999999</v>
      </c>
      <c r="S163">
        <f t="shared" si="274"/>
        <v>0</v>
      </c>
      <c r="T163" t="str">
        <f t="shared" si="274"/>
        <v>Germanosphere</v>
      </c>
      <c r="U163">
        <f t="shared" si="274"/>
        <v>7.943181622</v>
      </c>
      <c r="V163">
        <f t="shared" si="274"/>
        <v>8.6659183889999998</v>
      </c>
      <c r="W163">
        <f t="shared" si="274"/>
        <v>7.760293559</v>
      </c>
      <c r="X163">
        <f t="shared" si="274"/>
        <v>2.250266887</v>
      </c>
      <c r="Y163">
        <f t="shared" si="274"/>
        <v>4.6212117790000002</v>
      </c>
      <c r="Z163">
        <f t="shared" si="274"/>
        <v>3.986392409</v>
      </c>
      <c r="AA163">
        <f t="shared" si="274"/>
        <v>3.4300795989999999</v>
      </c>
      <c r="AC163" t="str">
        <f t="shared" ref="AC163:AK163" si="275">AC18</f>
        <v>Germanosphere</v>
      </c>
      <c r="AD163">
        <f t="shared" si="275"/>
        <v>4.5859980480000004</v>
      </c>
      <c r="AE163">
        <f t="shared" si="275"/>
        <v>5.003270315</v>
      </c>
      <c r="AF163">
        <f t="shared" si="275"/>
        <v>4.4804075760000002</v>
      </c>
      <c r="AG163">
        <f t="shared" si="275"/>
        <v>1.2991921930000001</v>
      </c>
      <c r="AH163">
        <f t="shared" si="275"/>
        <v>2.6680578650000002</v>
      </c>
      <c r="AI163">
        <f t="shared" si="275"/>
        <v>2.3015447309999999</v>
      </c>
      <c r="AJ163">
        <f t="shared" si="275"/>
        <v>1.9803573800000001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106</v>
      </c>
      <c r="AP163">
        <f t="shared" si="276"/>
        <v>159</v>
      </c>
      <c r="AQ163">
        <f t="shared" si="276"/>
        <v>327</v>
      </c>
      <c r="AR163">
        <f t="shared" si="276"/>
        <v>564</v>
      </c>
      <c r="AS163">
        <f t="shared" si="276"/>
        <v>1002</v>
      </c>
      <c r="AT163">
        <f t="shared" si="276"/>
        <v>641</v>
      </c>
      <c r="AU163">
        <f t="shared" si="276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0.588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0.005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-8.0381412999999995</v>
      </c>
      <c r="M168">
        <f t="shared" ref="M168:Q168" si="283">$L163-N163</f>
        <v>-15.281497479999999</v>
      </c>
      <c r="N168">
        <f t="shared" si="283"/>
        <v>-22.189508880000005</v>
      </c>
      <c r="O168">
        <f t="shared" si="283"/>
        <v>-36.866457170000004</v>
      </c>
      <c r="P168">
        <f t="shared" si="283"/>
        <v>-61.028995690000002</v>
      </c>
      <c r="Q168">
        <f t="shared" si="283"/>
        <v>-66.158015089999992</v>
      </c>
      <c r="T168" t="str">
        <f>K168</f>
        <v>18-24</v>
      </c>
      <c r="U168">
        <f>SQRT((($AO163-1)*$AD163^2+(AP163-1)*AE163^2)/($AO163+AP163-2))</f>
        <v>4.8409939461182541</v>
      </c>
      <c r="V168">
        <f t="shared" ref="V168:Z168" si="284">SQRT((($AO163-1)*$AD163^2+(AQ163-1)*AF163^2)/($AO163+AQ163-2))</f>
        <v>4.5063594320162164</v>
      </c>
      <c r="W168">
        <f t="shared" si="284"/>
        <v>2.1744923695613996</v>
      </c>
      <c r="X168">
        <f t="shared" si="284"/>
        <v>2.905059812991539</v>
      </c>
      <c r="Y168">
        <f t="shared" si="284"/>
        <v>2.7412934573376275</v>
      </c>
      <c r="Z168">
        <f t="shared" si="284"/>
        <v>3.1324100450817567</v>
      </c>
      <c r="AC168" t="str">
        <f>T168</f>
        <v>18-24</v>
      </c>
      <c r="AD168">
        <f>$AO163+AP163-2</f>
        <v>263</v>
      </c>
      <c r="AE168">
        <f t="shared" ref="AE168:AI168" si="285">$AO163+AQ163-2</f>
        <v>431</v>
      </c>
      <c r="AF168">
        <f t="shared" si="285"/>
        <v>668</v>
      </c>
      <c r="AG168">
        <f t="shared" si="285"/>
        <v>1106</v>
      </c>
      <c r="AH168">
        <f t="shared" si="285"/>
        <v>745</v>
      </c>
      <c r="AI168">
        <f t="shared" si="285"/>
        <v>305</v>
      </c>
    </row>
    <row r="169" spans="1:47" x14ac:dyDescent="0.35">
      <c r="A169" t="str">
        <f t="shared" ref="A169:A173" si="286">A157</f>
        <v>25-34</v>
      </c>
      <c r="C169" t="str">
        <f t="shared" si="282"/>
        <v>0.723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-7.2433561799999993</v>
      </c>
      <c r="N169">
        <f t="shared" ref="N169:Q169" si="288">$M163-O163</f>
        <v>-14.151367580000006</v>
      </c>
      <c r="O169">
        <f t="shared" si="288"/>
        <v>-28.828315870000004</v>
      </c>
      <c r="P169">
        <f t="shared" si="288"/>
        <v>-52.990854390000003</v>
      </c>
      <c r="Q169">
        <f t="shared" si="288"/>
        <v>-58.119873789999993</v>
      </c>
      <c r="T169" t="str">
        <f t="shared" ref="T169:T173" si="289">K169</f>
        <v>25-34</v>
      </c>
      <c r="V169">
        <f>SQRT((($AP163-1)*$AE163^2+(AQ163-1)*AF163^2)/($AP163+AQ163-2))</f>
        <v>4.6575517978539507</v>
      </c>
      <c r="W169">
        <f t="shared" ref="W169:Z169" si="290">SQRT((($AP163-1)*$AE163^2+(AR163-1)*AG163^2)/($AP163+AR163-2))</f>
        <v>2.6083873802383963</v>
      </c>
      <c r="X169">
        <f t="shared" si="290"/>
        <v>3.0920338084670491</v>
      </c>
      <c r="Y169">
        <f t="shared" si="290"/>
        <v>3.033918118752212</v>
      </c>
      <c r="Z169">
        <f t="shared" si="290"/>
        <v>3.6385320947452251</v>
      </c>
      <c r="AC169" t="str">
        <f t="shared" ref="AC169:AC173" si="291">T169</f>
        <v>25-34</v>
      </c>
      <c r="AE169">
        <f>$AP163+AQ163-2</f>
        <v>484</v>
      </c>
      <c r="AF169">
        <f t="shared" ref="AF169:AI169" si="292">$AP163+AR163-2</f>
        <v>721</v>
      </c>
      <c r="AG169">
        <f t="shared" si="292"/>
        <v>1159</v>
      </c>
      <c r="AH169">
        <f t="shared" si="292"/>
        <v>798</v>
      </c>
      <c r="AI169">
        <f t="shared" si="292"/>
        <v>358</v>
      </c>
    </row>
    <row r="170" spans="1:47" x14ac:dyDescent="0.35">
      <c r="A170" t="str">
        <f t="shared" si="286"/>
        <v>35-44</v>
      </c>
      <c r="D170" t="str">
        <f t="shared" si="282"/>
        <v>0.105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-6.9080114000000066</v>
      </c>
      <c r="O170">
        <f t="shared" ref="O170:Q170" si="293">$N163-P163</f>
        <v>-21.584959690000005</v>
      </c>
      <c r="P170">
        <f t="shared" si="293"/>
        <v>-45.747498210000003</v>
      </c>
      <c r="Q170">
        <f t="shared" si="293"/>
        <v>-50.876517609999993</v>
      </c>
      <c r="T170" t="str">
        <f t="shared" si="289"/>
        <v>35-44</v>
      </c>
      <c r="W170">
        <f>SQRT((($AQ163-1)*$AF163^2+(AR163-1)*AG163^2)/($AQ163+AR163-2))</f>
        <v>2.9034770022967056</v>
      </c>
      <c r="X170">
        <f t="shared" ref="X170:Z170" si="294">SQRT((($AQ163-1)*$AF163^2+(AS163-1)*AH163^2)/($AQ163+AS163-2))</f>
        <v>3.2095599793147689</v>
      </c>
      <c r="Y170">
        <f t="shared" si="294"/>
        <v>3.2068589442600217</v>
      </c>
      <c r="Z170">
        <f t="shared" si="294"/>
        <v>3.732628722794078</v>
      </c>
      <c r="AC170" t="str">
        <f t="shared" si="291"/>
        <v>35-44</v>
      </c>
      <c r="AF170">
        <f>$AQ163+AR163-2</f>
        <v>889</v>
      </c>
      <c r="AG170">
        <f t="shared" ref="AG170:AI170" si="295">$AQ163+AS163-2</f>
        <v>1327</v>
      </c>
      <c r="AH170">
        <f t="shared" si="295"/>
        <v>966</v>
      </c>
      <c r="AI170">
        <f t="shared" si="295"/>
        <v>526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-14.676948289999999</v>
      </c>
      <c r="P171">
        <f t="shared" ref="P171:Q171" si="296">$O163-Q163</f>
        <v>-38.839486809999997</v>
      </c>
      <c r="Q171">
        <f t="shared" si="296"/>
        <v>-43.968506209999987</v>
      </c>
      <c r="T171" t="str">
        <f t="shared" si="289"/>
        <v>45-54</v>
      </c>
      <c r="X171">
        <f>SQRT((($AR163-1)*$AG163^2+(AS163-1)*AH163^2)/($AR163+AS163-2))</f>
        <v>2.272365285743903</v>
      </c>
      <c r="Y171">
        <f t="shared" ref="Y171:Z171" si="297">SQRT((($AR163-1)*$AG163^2+(AT163-1)*AI163^2)/($AR163+AT163-2))</f>
        <v>1.8994764809510176</v>
      </c>
      <c r="Z171">
        <f t="shared" si="297"/>
        <v>1.507800151716246</v>
      </c>
      <c r="AC171" t="str">
        <f t="shared" si="291"/>
        <v>45-54</v>
      </c>
      <c r="AG171">
        <f>$AR163+AS163-2</f>
        <v>1564</v>
      </c>
      <c r="AH171">
        <f t="shared" ref="AH171:AI171" si="298">$AR163+AT163-2</f>
        <v>1203</v>
      </c>
      <c r="AI171">
        <f t="shared" si="298"/>
        <v>763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-24.162538519999998</v>
      </c>
      <c r="Q172">
        <f>$P163-R163</f>
        <v>-29.291557919999988</v>
      </c>
      <c r="T172" t="str">
        <f t="shared" si="289"/>
        <v>55-64</v>
      </c>
      <c r="Y172">
        <f>SQRT((($AS163-1)*$AH163^2+(AT163-1)*AI163^2)/($AS163+AT163-2))</f>
        <v>2.531435574699223</v>
      </c>
      <c r="Z172">
        <f>SQRT((($AS163-1)*$AH163^2+(AU163-1)*AJ163^2)/($AS163+AU163-2))</f>
        <v>2.5663573705594889</v>
      </c>
      <c r="AC172" t="str">
        <f t="shared" si="291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286"/>
        <v>65-74</v>
      </c>
      <c r="G173" t="str">
        <f t="shared" si="282"/>
        <v>0.130</v>
      </c>
      <c r="K173" t="str">
        <f t="shared" si="287"/>
        <v>65-74</v>
      </c>
      <c r="Q173">
        <f>Q163-R163</f>
        <v>-5.12901939999999</v>
      </c>
      <c r="T173" t="str">
        <f t="shared" si="289"/>
        <v>65-74</v>
      </c>
      <c r="Z173">
        <f>SQRT((($AT163-1)*$AI163^2+(AU163-1)*AJ163^2)/($AT163+AU163-2))</f>
        <v>2.2292728597043663</v>
      </c>
      <c r="AC173" t="str">
        <f t="shared" si="291"/>
        <v>65-74</v>
      </c>
      <c r="AI173">
        <f>$AT163+AU163-2</f>
        <v>840</v>
      </c>
    </row>
    <row r="175" spans="1:47" x14ac:dyDescent="0.35">
      <c r="K175" t="str">
        <f t="shared" ref="K175:AA175" si="299">K19</f>
        <v>Hispanosphere</v>
      </c>
      <c r="L175">
        <f t="shared" si="299"/>
        <v>60.57456526</v>
      </c>
      <c r="M175">
        <f t="shared" si="299"/>
        <v>71.060607719999993</v>
      </c>
      <c r="N175">
        <f t="shared" si="299"/>
        <v>93.498556809999997</v>
      </c>
      <c r="O175">
        <f t="shared" si="299"/>
        <v>113.86103</v>
      </c>
      <c r="P175">
        <f t="shared" si="299"/>
        <v>127.70284839999999</v>
      </c>
      <c r="Q175">
        <f t="shared" si="299"/>
        <v>135.46285370000001</v>
      </c>
      <c r="R175">
        <f t="shared" si="299"/>
        <v>133.06408619999999</v>
      </c>
      <c r="S175">
        <f t="shared" si="299"/>
        <v>0</v>
      </c>
      <c r="T175" t="str">
        <f t="shared" si="299"/>
        <v>Hispanosphere</v>
      </c>
      <c r="U175">
        <f t="shared" si="299"/>
        <v>6.2111486100000004</v>
      </c>
      <c r="V175">
        <f t="shared" si="299"/>
        <v>8.8580251870000009</v>
      </c>
      <c r="W175">
        <f t="shared" si="299"/>
        <v>13.742667539999999</v>
      </c>
      <c r="X175">
        <f t="shared" si="299"/>
        <v>13.724200010000001</v>
      </c>
      <c r="Y175">
        <f t="shared" si="299"/>
        <v>10.990631090000001</v>
      </c>
      <c r="Z175">
        <f t="shared" si="299"/>
        <v>8.0860094510000007</v>
      </c>
      <c r="AA175">
        <f t="shared" si="299"/>
        <v>6.2420854370000001</v>
      </c>
      <c r="AC175" t="str">
        <f t="shared" ref="AC175:AK175" si="300">AC19</f>
        <v>Hispanosphere</v>
      </c>
      <c r="AD175">
        <f t="shared" si="300"/>
        <v>1.388855051</v>
      </c>
      <c r="AE175">
        <f t="shared" si="300"/>
        <v>1.9807146470000001</v>
      </c>
      <c r="AF175">
        <f t="shared" si="300"/>
        <v>3.0729538810000001</v>
      </c>
      <c r="AG175">
        <f t="shared" si="300"/>
        <v>3.0688244149999999</v>
      </c>
      <c r="AH175">
        <f t="shared" si="300"/>
        <v>2.4575798230000001</v>
      </c>
      <c r="AI175">
        <f t="shared" si="300"/>
        <v>1.8080866799999999</v>
      </c>
      <c r="AJ175">
        <f t="shared" si="300"/>
        <v>1.3957727360000001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7421</v>
      </c>
      <c r="AP175">
        <f t="shared" si="301"/>
        <v>5923</v>
      </c>
      <c r="AQ175">
        <f t="shared" si="301"/>
        <v>7205</v>
      </c>
      <c r="AR175">
        <f t="shared" si="301"/>
        <v>9130</v>
      </c>
      <c r="AS175">
        <f t="shared" si="301"/>
        <v>11905</v>
      </c>
      <c r="AT175">
        <f t="shared" si="301"/>
        <v>7341</v>
      </c>
      <c r="AU175">
        <f t="shared" si="301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-10.486042459999993</v>
      </c>
      <c r="M180">
        <f t="shared" ref="M180:Q180" si="308">$L175-N175</f>
        <v>-32.923991549999997</v>
      </c>
      <c r="N180">
        <f t="shared" si="308"/>
        <v>-53.28646474</v>
      </c>
      <c r="O180">
        <f t="shared" si="308"/>
        <v>-67.128283139999994</v>
      </c>
      <c r="P180">
        <f t="shared" si="308"/>
        <v>-74.888288440000011</v>
      </c>
      <c r="Q180">
        <f t="shared" si="308"/>
        <v>-72.489520939999991</v>
      </c>
      <c r="T180" t="str">
        <f>K180</f>
        <v>18-24</v>
      </c>
      <c r="U180">
        <f>SQRT((($AO175-1)*$AD175^2+(AP175-1)*AE175^2)/($AO175+AP175-2))</f>
        <v>1.6775329265565049</v>
      </c>
      <c r="V180">
        <f t="shared" ref="V180:Z180" si="309">SQRT((($AO175-1)*$AD175^2+(AQ175-1)*AF175^2)/($AO175+AQ175-2))</f>
        <v>2.3728651921268744</v>
      </c>
      <c r="W180">
        <f t="shared" si="309"/>
        <v>2.4617026126224797</v>
      </c>
      <c r="X180">
        <f t="shared" si="309"/>
        <v>2.1121665351097243</v>
      </c>
      <c r="Y180">
        <f t="shared" si="309"/>
        <v>1.6110294097521412</v>
      </c>
      <c r="Z180">
        <f t="shared" si="309"/>
        <v>1.3901366148951431</v>
      </c>
      <c r="AC180" t="str">
        <f>T180</f>
        <v>18-24</v>
      </c>
      <c r="AD180">
        <f>$AO175+AP175-2</f>
        <v>13342</v>
      </c>
      <c r="AE180">
        <f t="shared" ref="AE180:AI180" si="310">$AO175+AQ175-2</f>
        <v>14624</v>
      </c>
      <c r="AF180">
        <f t="shared" si="310"/>
        <v>16549</v>
      </c>
      <c r="AG180">
        <f t="shared" si="310"/>
        <v>19324</v>
      </c>
      <c r="AH180">
        <f t="shared" si="310"/>
        <v>14760</v>
      </c>
      <c r="AI180">
        <f t="shared" si="310"/>
        <v>9103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-22.437949090000004</v>
      </c>
      <c r="N181">
        <f t="shared" ref="N181:Q181" si="313">$M175-O175</f>
        <v>-42.800422280000006</v>
      </c>
      <c r="O181">
        <f t="shared" si="313"/>
        <v>-56.64224068</v>
      </c>
      <c r="P181">
        <f t="shared" si="313"/>
        <v>-64.402245980000018</v>
      </c>
      <c r="Q181">
        <f t="shared" si="313"/>
        <v>-62.003478479999998</v>
      </c>
      <c r="T181" t="str">
        <f t="shared" ref="T181:T185" si="314">K181</f>
        <v>25-34</v>
      </c>
      <c r="V181">
        <f>SQRT((($AP175-1)*$AE175^2+(AQ175-1)*AF175^2)/($AP175+AQ175-2))</f>
        <v>2.6367963040128393</v>
      </c>
      <c r="W181">
        <f t="shared" ref="W181:Z181" si="315">SQRT((($AP175-1)*$AE175^2+(AR175-1)*AG175^2)/($AP175+AR175-2))</f>
        <v>2.6936636123303415</v>
      </c>
      <c r="X181">
        <f t="shared" si="315"/>
        <v>2.3101047192881694</v>
      </c>
      <c r="Y181">
        <f t="shared" si="315"/>
        <v>1.8871241707069593</v>
      </c>
      <c r="Z181">
        <f t="shared" si="315"/>
        <v>1.867123099063849</v>
      </c>
      <c r="AC181" t="str">
        <f t="shared" ref="AC181:AC185" si="316">T181</f>
        <v>25-34</v>
      </c>
      <c r="AE181">
        <f>$AP175+AQ175-2</f>
        <v>13126</v>
      </c>
      <c r="AF181">
        <f t="shared" ref="AF181:AI181" si="317">$AP175+AR175-2</f>
        <v>15051</v>
      </c>
      <c r="AG181">
        <f t="shared" si="317"/>
        <v>17826</v>
      </c>
      <c r="AH181">
        <f t="shared" si="317"/>
        <v>13262</v>
      </c>
      <c r="AI181">
        <f t="shared" si="317"/>
        <v>7605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-20.362473190000003</v>
      </c>
      <c r="O182">
        <f t="shared" ref="O182:Q182" si="318">$N175-P175</f>
        <v>-34.204291589999997</v>
      </c>
      <c r="P182">
        <f t="shared" si="318"/>
        <v>-41.964296890000014</v>
      </c>
      <c r="Q182">
        <f t="shared" si="318"/>
        <v>-39.565529389999995</v>
      </c>
      <c r="T182" t="str">
        <f t="shared" si="314"/>
        <v>35-44</v>
      </c>
      <c r="W182">
        <f>SQRT((($AQ175-1)*$AF175^2+(AR175-1)*AG175^2)/($AQ175+AR175-2))</f>
        <v>3.0706464840323857</v>
      </c>
      <c r="X182">
        <f t="shared" ref="X182:Z182" si="319">SQRT((($AQ175-1)*$AF175^2+(AS175-1)*AH175^2)/($AQ175+AS175-2))</f>
        <v>2.7060692853348955</v>
      </c>
      <c r="Y182">
        <f t="shared" si="319"/>
        <v>2.5154017131615207</v>
      </c>
      <c r="Z182">
        <f t="shared" si="319"/>
        <v>2.8326110081479348</v>
      </c>
      <c r="AC182" t="str">
        <f t="shared" si="316"/>
        <v>35-44</v>
      </c>
      <c r="AF182">
        <f>$AQ175+AR175-2</f>
        <v>16333</v>
      </c>
      <c r="AG182">
        <f t="shared" ref="AG182:AI182" si="320">$AQ175+AS175-2</f>
        <v>19108</v>
      </c>
      <c r="AH182">
        <f t="shared" si="320"/>
        <v>14544</v>
      </c>
      <c r="AI182">
        <f t="shared" si="320"/>
        <v>8887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-13.841818399999994</v>
      </c>
      <c r="P183">
        <f t="shared" ref="P183:Q183" si="321">$O175-Q175</f>
        <v>-21.601823700000011</v>
      </c>
      <c r="Q183">
        <f t="shared" si="321"/>
        <v>-19.203056199999992</v>
      </c>
      <c r="T183" t="str">
        <f t="shared" si="314"/>
        <v>45-54</v>
      </c>
      <c r="X183">
        <f>SQRT((($AR175-1)*$AG175^2+(AS175-1)*AH175^2)/($AR175+AS175-2))</f>
        <v>2.739681156147951</v>
      </c>
      <c r="Y183">
        <f t="shared" ref="Y183:Z183" si="322">SQRT((($AR175-1)*$AG175^2+(AT175-1)*AI175^2)/($AR175+AT175-2))</f>
        <v>2.5840629507745305</v>
      </c>
      <c r="Z183">
        <f t="shared" si="322"/>
        <v>2.8731477211466725</v>
      </c>
      <c r="AC183" t="str">
        <f t="shared" si="316"/>
        <v>45-54</v>
      </c>
      <c r="AG183">
        <f>$AR175+AS175-2</f>
        <v>21033</v>
      </c>
      <c r="AH183">
        <f t="shared" ref="AH183:AI183" si="323">$AR175+AT175-2</f>
        <v>16469</v>
      </c>
      <c r="AI183">
        <f t="shared" si="323"/>
        <v>10812</v>
      </c>
    </row>
    <row r="184" spans="1:47" x14ac:dyDescent="0.35">
      <c r="A184" t="str">
        <f t="shared" si="311"/>
        <v>55-64</v>
      </c>
      <c r="F184" t="str">
        <f t="shared" si="307"/>
        <v>0.003</v>
      </c>
      <c r="G184" t="str">
        <f t="shared" si="307"/>
        <v>0.136</v>
      </c>
      <c r="K184" t="str">
        <f t="shared" si="312"/>
        <v>55-64</v>
      </c>
      <c r="P184">
        <f>$P175-Q175</f>
        <v>-7.7600053000000173</v>
      </c>
      <c r="Q184">
        <f>$P175-R175</f>
        <v>-5.3612377999999978</v>
      </c>
      <c r="T184" t="str">
        <f t="shared" si="314"/>
        <v>55-64</v>
      </c>
      <c r="Y184">
        <f>SQRT((($AS175-1)*$AH175^2+(AT175-1)*AI175^2)/($AS175+AT175-2))</f>
        <v>2.232257400771311</v>
      </c>
      <c r="Z184">
        <f>SQRT((($AS175-1)*$AH175^2+(AU175-1)*AJ175^2)/($AS175+AU175-2))</f>
        <v>2.3522093657494265</v>
      </c>
      <c r="AC184" t="str">
        <f t="shared" si="316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2.3987675000000195</v>
      </c>
      <c r="T185" t="str">
        <f t="shared" si="314"/>
        <v>65-74</v>
      </c>
      <c r="Z185">
        <f>SQRT((($AT175-1)*$AI175^2+(AU175-1)*AJ175^2)/($AT175+AU175-2))</f>
        <v>1.7386146459082978</v>
      </c>
      <c r="AC185" t="str">
        <f t="shared" si="316"/>
        <v>65-74</v>
      </c>
      <c r="AI185">
        <f>$AT175+AU175-2</f>
        <v>9023</v>
      </c>
    </row>
    <row r="187" spans="1:47" x14ac:dyDescent="0.35">
      <c r="K187" t="str">
        <f t="shared" ref="K187:AA187" si="324">K20</f>
        <v>Lusosphone (Portuguese)</v>
      </c>
      <c r="L187">
        <f t="shared" si="324"/>
        <v>54.435228160000001</v>
      </c>
      <c r="M187">
        <f t="shared" si="324"/>
        <v>66.320387629999999</v>
      </c>
      <c r="N187">
        <f t="shared" si="324"/>
        <v>83.514052609999993</v>
      </c>
      <c r="O187">
        <f t="shared" si="324"/>
        <v>98.409378380000007</v>
      </c>
      <c r="P187">
        <f t="shared" si="324"/>
        <v>114.8410638</v>
      </c>
      <c r="Q187">
        <f t="shared" si="324"/>
        <v>123.47705310000001</v>
      </c>
      <c r="R187">
        <f t="shared" si="324"/>
        <v>128.75511090000001</v>
      </c>
      <c r="S187">
        <f t="shared" si="324"/>
        <v>0</v>
      </c>
      <c r="T187" t="str">
        <f t="shared" si="324"/>
        <v>Lusosphone (Portuguese)</v>
      </c>
      <c r="U187">
        <f t="shared" si="324"/>
        <v>8.1597622730000001</v>
      </c>
      <c r="V187">
        <f t="shared" si="324"/>
        <v>6.3851922060000001</v>
      </c>
      <c r="W187">
        <f t="shared" si="324"/>
        <v>5.859229762</v>
      </c>
      <c r="X187">
        <f t="shared" si="324"/>
        <v>4.8820223279999997</v>
      </c>
      <c r="Y187">
        <f t="shared" si="324"/>
        <v>0.91209498499999997</v>
      </c>
      <c r="Z187">
        <f t="shared" si="324"/>
        <v>3.3555764880000001</v>
      </c>
      <c r="AA187">
        <f t="shared" si="324"/>
        <v>4.0334847649999999</v>
      </c>
      <c r="AC187" t="str">
        <f t="shared" ref="AC187:AK187" si="325">AC20</f>
        <v>Lusosphone (Portuguese)</v>
      </c>
      <c r="AD187">
        <f t="shared" si="325"/>
        <v>4.0798811370000001</v>
      </c>
      <c r="AE187">
        <f t="shared" si="325"/>
        <v>3.1925961030000001</v>
      </c>
      <c r="AF187">
        <f t="shared" si="325"/>
        <v>2.929614881</v>
      </c>
      <c r="AG187">
        <f t="shared" si="325"/>
        <v>2.4410111639999998</v>
      </c>
      <c r="AH187">
        <f t="shared" si="325"/>
        <v>0.45604749300000003</v>
      </c>
      <c r="AI187">
        <f t="shared" si="325"/>
        <v>1.677788244</v>
      </c>
      <c r="AJ187">
        <f t="shared" si="325"/>
        <v>2.0167423819999999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2248</v>
      </c>
      <c r="AP187">
        <f t="shared" si="326"/>
        <v>2182</v>
      </c>
      <c r="AQ187">
        <f t="shared" si="326"/>
        <v>2414</v>
      </c>
      <c r="AR187">
        <f t="shared" si="326"/>
        <v>2521</v>
      </c>
      <c r="AS187">
        <f t="shared" si="326"/>
        <v>3085</v>
      </c>
      <c r="AT187">
        <f t="shared" si="326"/>
        <v>1467</v>
      </c>
      <c r="AU187">
        <f t="shared" si="326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0.007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-11.885159469999998</v>
      </c>
      <c r="M192">
        <f t="shared" ref="M192:Q192" si="333">$L187-N187</f>
        <v>-29.078824449999992</v>
      </c>
      <c r="N192">
        <f t="shared" si="333"/>
        <v>-43.974150220000006</v>
      </c>
      <c r="O192">
        <f t="shared" si="333"/>
        <v>-60.405835639999999</v>
      </c>
      <c r="P192">
        <f t="shared" si="333"/>
        <v>-69.041824939999998</v>
      </c>
      <c r="Q192">
        <f t="shared" si="333"/>
        <v>-74.319882739999997</v>
      </c>
      <c r="T192" t="str">
        <f>K192</f>
        <v>18-24</v>
      </c>
      <c r="U192">
        <f>SQRT((($AO187-1)*$AD187^2+(AP187-1)*AE187^2)/($AO187+AP187-2))</f>
        <v>3.6697601639439363</v>
      </c>
      <c r="V192">
        <f t="shared" ref="V192:Z192" si="334">SQRT((($AO187-1)*$AD187^2+(AQ187-1)*AF187^2)/($AO187+AQ187-2))</f>
        <v>3.5313494795206277</v>
      </c>
      <c r="W192">
        <f t="shared" si="334"/>
        <v>3.3160172492429947</v>
      </c>
      <c r="X192">
        <f t="shared" si="334"/>
        <v>2.6713880179428626</v>
      </c>
      <c r="Y192">
        <f t="shared" si="334"/>
        <v>3.3443631666318265</v>
      </c>
      <c r="Z192">
        <f t="shared" si="334"/>
        <v>3.8912928592215814</v>
      </c>
      <c r="AC192" t="str">
        <f>T192</f>
        <v>18-24</v>
      </c>
      <c r="AD192">
        <f>$AO187+AP187-2</f>
        <v>4428</v>
      </c>
      <c r="AE192">
        <f t="shared" ref="AE192:AI192" si="335">$AO187+AQ187-2</f>
        <v>4660</v>
      </c>
      <c r="AF192">
        <f t="shared" si="335"/>
        <v>4767</v>
      </c>
      <c r="AG192">
        <f t="shared" si="335"/>
        <v>5331</v>
      </c>
      <c r="AH192">
        <f t="shared" si="335"/>
        <v>3713</v>
      </c>
      <c r="AI192">
        <f t="shared" si="335"/>
        <v>2552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-17.193664979999994</v>
      </c>
      <c r="N193">
        <f t="shared" ref="N193:Q193" si="338">$M187-O187</f>
        <v>-32.088990750000008</v>
      </c>
      <c r="O193">
        <f t="shared" si="338"/>
        <v>-48.520676170000002</v>
      </c>
      <c r="P193">
        <f t="shared" si="338"/>
        <v>-57.156665470000007</v>
      </c>
      <c r="Q193">
        <f t="shared" si="338"/>
        <v>-62.434723270000006</v>
      </c>
      <c r="T193" t="str">
        <f t="shared" ref="T193:T197" si="339">K193</f>
        <v>25-34</v>
      </c>
      <c r="V193">
        <f>SQRT((($AP187-1)*$AE187^2+(AQ187-1)*AF187^2)/($AP187+AQ187-2))</f>
        <v>3.0572868557693513</v>
      </c>
      <c r="W193">
        <f t="shared" ref="W193:Z193" si="340">SQRT((($AP187-1)*$AE187^2+(AR187-1)*AG187^2)/($AP187+AR187-2))</f>
        <v>2.8147710512094268</v>
      </c>
      <c r="X193">
        <f t="shared" si="340"/>
        <v>2.0842474899956205</v>
      </c>
      <c r="Y193">
        <f t="shared" si="340"/>
        <v>2.6883128625757355</v>
      </c>
      <c r="Z193">
        <f t="shared" si="340"/>
        <v>3.0726470961545318</v>
      </c>
      <c r="AC193" t="str">
        <f t="shared" ref="AC193:AC197" si="341">T193</f>
        <v>25-34</v>
      </c>
      <c r="AE193">
        <f>$AP187+AQ187-2</f>
        <v>4594</v>
      </c>
      <c r="AF193">
        <f t="shared" ref="AF193:AI193" si="342">$AP187+AR187-2</f>
        <v>4701</v>
      </c>
      <c r="AG193">
        <f t="shared" si="342"/>
        <v>5265</v>
      </c>
      <c r="AH193">
        <f t="shared" si="342"/>
        <v>3647</v>
      </c>
      <c r="AI193">
        <f t="shared" si="342"/>
        <v>2486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-14.895325770000014</v>
      </c>
      <c r="O194">
        <f t="shared" ref="O194:Q194" si="343">$N187-P187</f>
        <v>-31.327011190000007</v>
      </c>
      <c r="P194">
        <f t="shared" si="343"/>
        <v>-39.963000490000013</v>
      </c>
      <c r="Q194">
        <f t="shared" si="343"/>
        <v>-45.241058290000012</v>
      </c>
      <c r="T194" t="str">
        <f t="shared" si="339"/>
        <v>35-44</v>
      </c>
      <c r="W194">
        <f>SQRT((($AQ187-1)*$AF187^2+(AR187-1)*AG187^2)/($AQ187+AR187-2))</f>
        <v>2.6911206063946871</v>
      </c>
      <c r="X194">
        <f t="shared" ref="X194:Z194" si="344">SQRT((($AQ187-1)*$AF187^2+(AS187-1)*AH187^2)/($AQ187+AS187-2))</f>
        <v>1.9708318110121792</v>
      </c>
      <c r="Y194">
        <f t="shared" si="344"/>
        <v>2.5303860719560483</v>
      </c>
      <c r="Z194">
        <f t="shared" si="344"/>
        <v>2.8418214374410402</v>
      </c>
      <c r="AC194" t="str">
        <f t="shared" si="341"/>
        <v>35-44</v>
      </c>
      <c r="AF194">
        <f>$AQ187+AR187-2</f>
        <v>4933</v>
      </c>
      <c r="AG194">
        <f t="shared" ref="AG194:AI194" si="345">$AQ187+AS187-2</f>
        <v>5497</v>
      </c>
      <c r="AH194">
        <f t="shared" si="345"/>
        <v>3879</v>
      </c>
      <c r="AI194">
        <f t="shared" si="345"/>
        <v>2718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-16.431685419999994</v>
      </c>
      <c r="P195">
        <f t="shared" ref="P195:Q195" si="346">$O187-Q187</f>
        <v>-25.067674719999999</v>
      </c>
      <c r="Q195">
        <f t="shared" si="346"/>
        <v>-30.345732519999999</v>
      </c>
      <c r="T195" t="str">
        <f t="shared" si="339"/>
        <v>45-54</v>
      </c>
      <c r="X195">
        <f>SQRT((($AR187-1)*$AG187^2+(AS187-1)*AH187^2)/($AR187+AS187-2))</f>
        <v>1.6714911086378399</v>
      </c>
      <c r="Y195">
        <f t="shared" ref="Y195:Z195" si="347">SQRT((($AR187-1)*$AG187^2+(AT187-1)*AI187^2)/($AR187+AT187-2))</f>
        <v>2.1914318200169354</v>
      </c>
      <c r="Z195">
        <f t="shared" si="347"/>
        <v>2.3988212936475182</v>
      </c>
      <c r="AC195" t="str">
        <f t="shared" si="341"/>
        <v>45-54</v>
      </c>
      <c r="AG195">
        <f>$AR187+AS187-2</f>
        <v>5604</v>
      </c>
      <c r="AH195">
        <f t="shared" ref="AH195:AI195" si="348">$AR187+AT187-2</f>
        <v>3986</v>
      </c>
      <c r="AI195">
        <f t="shared" si="348"/>
        <v>2825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-8.6359893000000056</v>
      </c>
      <c r="Q196">
        <f>$P187-R187</f>
        <v>-13.914047100000005</v>
      </c>
      <c r="T196" t="str">
        <f t="shared" si="339"/>
        <v>55-64</v>
      </c>
      <c r="Y196">
        <f>SQRT((($AS187-1)*$AH187^2+(AT187-1)*AI187^2)/($AS187+AT187-2))</f>
        <v>1.0236928628488497</v>
      </c>
      <c r="Z196">
        <f>SQRT((($AS187-1)*$AH187^2+(AU187-1)*AJ187^2)/($AS187+AU187-2))</f>
        <v>0.74518606735975113</v>
      </c>
      <c r="AC196" t="str">
        <f t="shared" si="341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336"/>
        <v>65-74</v>
      </c>
      <c r="G197" t="str">
        <f t="shared" si="332"/>
        <v>0.015</v>
      </c>
      <c r="K197" t="str">
        <f t="shared" si="337"/>
        <v>65-74</v>
      </c>
      <c r="Q197">
        <f>Q187-R187</f>
        <v>-5.2780577999999991</v>
      </c>
      <c r="T197" t="str">
        <f t="shared" si="339"/>
        <v>65-74</v>
      </c>
      <c r="Z197">
        <f>SQRT((($AT187-1)*$AI187^2+(AU187-1)*AJ187^2)/($AT187+AU187-2))</f>
        <v>1.7408731416521817</v>
      </c>
      <c r="AC197" t="str">
        <f t="shared" si="341"/>
        <v>65-74</v>
      </c>
      <c r="AI197">
        <f>$AT187+AU187-2</f>
        <v>1771</v>
      </c>
    </row>
    <row r="199" spans="1:47" x14ac:dyDescent="0.35">
      <c r="K199" t="str">
        <f t="shared" ref="K199:AA199" si="349">K21</f>
        <v>Swahili</v>
      </c>
      <c r="L199">
        <f t="shared" si="349"/>
        <v>98.762605260000001</v>
      </c>
      <c r="M199">
        <f t="shared" si="349"/>
        <v>101.6752676</v>
      </c>
      <c r="N199">
        <f t="shared" si="349"/>
        <v>116.3483782</v>
      </c>
      <c r="O199">
        <f t="shared" si="349"/>
        <v>126.66156599999999</v>
      </c>
      <c r="P199">
        <f t="shared" si="349"/>
        <v>122.1100739</v>
      </c>
      <c r="Q199">
        <f t="shared" si="349"/>
        <v>132.59332130000001</v>
      </c>
      <c r="R199">
        <f t="shared" si="349"/>
        <v>91.752569249999993</v>
      </c>
      <c r="S199">
        <f t="shared" si="349"/>
        <v>0</v>
      </c>
      <c r="T199" t="str">
        <f t="shared" si="349"/>
        <v>Swahili</v>
      </c>
      <c r="U199">
        <f t="shared" si="349"/>
        <v>2.8665132940000002</v>
      </c>
      <c r="V199">
        <f t="shared" si="349"/>
        <v>12.3264481</v>
      </c>
      <c r="W199">
        <f t="shared" si="349"/>
        <v>11.87710296</v>
      </c>
      <c r="X199">
        <f t="shared" si="349"/>
        <v>5.4326732919999996</v>
      </c>
      <c r="Y199">
        <f t="shared" si="349"/>
        <v>23.02788559</v>
      </c>
      <c r="Z199">
        <f t="shared" si="349"/>
        <v>9.3929997350000001</v>
      </c>
      <c r="AA199">
        <f t="shared" si="349"/>
        <v>38.386623589999999</v>
      </c>
      <c r="AC199" t="str">
        <f t="shared" ref="AC199:AK199" si="350">AC21</f>
        <v>Swahili</v>
      </c>
      <c r="AD199">
        <f t="shared" si="350"/>
        <v>2.0269309880000002</v>
      </c>
      <c r="AE199">
        <f t="shared" si="350"/>
        <v>8.7161150410000001</v>
      </c>
      <c r="AF199">
        <f t="shared" si="350"/>
        <v>8.3983800449999997</v>
      </c>
      <c r="AG199">
        <f t="shared" si="350"/>
        <v>3.8414801249999999</v>
      </c>
      <c r="AH199">
        <f t="shared" si="350"/>
        <v>16.28317406</v>
      </c>
      <c r="AI199">
        <f t="shared" si="350"/>
        <v>6.6418538079999996</v>
      </c>
      <c r="AJ199">
        <f t="shared" si="350"/>
        <v>27.143441849999999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250</v>
      </c>
      <c r="AP199">
        <f t="shared" si="351"/>
        <v>602</v>
      </c>
      <c r="AQ199">
        <f t="shared" si="351"/>
        <v>293</v>
      </c>
      <c r="AR199">
        <f t="shared" si="351"/>
        <v>95</v>
      </c>
      <c r="AS199">
        <f t="shared" si="351"/>
        <v>40</v>
      </c>
      <c r="AT199">
        <f t="shared" si="351"/>
        <v>13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&gt;0.999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0.034</v>
      </c>
      <c r="D204" t="str">
        <f t="shared" si="357"/>
        <v>&lt;0.001</v>
      </c>
      <c r="E204" t="str">
        <f t="shared" si="357"/>
        <v>0.001</v>
      </c>
      <c r="F204" t="str">
        <f t="shared" si="357"/>
        <v>&lt;0.001</v>
      </c>
      <c r="G204" t="str">
        <f t="shared" si="357"/>
        <v>0.053</v>
      </c>
      <c r="K204" t="str">
        <f>A204</f>
        <v>18-24</v>
      </c>
      <c r="L204">
        <f>$L199-M199</f>
        <v>-2.9126623399999971</v>
      </c>
      <c r="M204">
        <f t="shared" ref="M204:Q204" si="358">$L199-N199</f>
        <v>-17.585772939999998</v>
      </c>
      <c r="N204">
        <f t="shared" si="358"/>
        <v>-27.898960739999993</v>
      </c>
      <c r="O204">
        <f t="shared" si="358"/>
        <v>-23.347468640000002</v>
      </c>
      <c r="P204">
        <f t="shared" si="358"/>
        <v>-33.830716040000013</v>
      </c>
      <c r="Q204">
        <f t="shared" si="358"/>
        <v>7.0100360100000074</v>
      </c>
      <c r="T204" t="str">
        <f>K204</f>
        <v>18-24</v>
      </c>
      <c r="U204">
        <f>SQRT((($AO199-1)*$AD199^2+(AP199-1)*AE199^2)/($AO199+AP199-2))</f>
        <v>7.4107530271082007</v>
      </c>
      <c r="V204">
        <f t="shared" ref="V204:Z204" si="359">SQRT((($AO199-1)*$AD199^2+(AQ199-1)*AF199^2)/($AO199+AQ199-2))</f>
        <v>6.3214240910184074</v>
      </c>
      <c r="W204">
        <f t="shared" si="359"/>
        <v>2.6507928271465677</v>
      </c>
      <c r="X204">
        <f t="shared" si="359"/>
        <v>6.2814576111517635</v>
      </c>
      <c r="Y204">
        <f t="shared" si="359"/>
        <v>2.4388101822214074</v>
      </c>
      <c r="Z204">
        <f t="shared" si="359"/>
        <v>2.6531266790433365</v>
      </c>
      <c r="AC204" t="str">
        <f>T204</f>
        <v>18-24</v>
      </c>
      <c r="AD204">
        <f>$AO199+AP199-2</f>
        <v>850</v>
      </c>
      <c r="AE204">
        <f t="shared" ref="AE204:AI204" si="360">$AO199+AQ199-2</f>
        <v>541</v>
      </c>
      <c r="AF204">
        <f t="shared" si="360"/>
        <v>343</v>
      </c>
      <c r="AG204">
        <f t="shared" si="360"/>
        <v>288</v>
      </c>
      <c r="AH204">
        <f t="shared" si="360"/>
        <v>261</v>
      </c>
      <c r="AI204">
        <f t="shared" si="360"/>
        <v>250</v>
      </c>
    </row>
    <row r="205" spans="1:47" x14ac:dyDescent="0.35">
      <c r="A205" t="str">
        <f t="shared" ref="A205:A209" si="361">A193</f>
        <v>25-34</v>
      </c>
      <c r="C205" t="str">
        <f t="shared" si="357"/>
        <v>0.533</v>
      </c>
      <c r="D205" t="str">
        <f t="shared" si="357"/>
        <v>0.015</v>
      </c>
      <c r="E205" t="str">
        <f t="shared" si="357"/>
        <v>0.176</v>
      </c>
      <c r="F205" t="str">
        <f t="shared" si="357"/>
        <v>0.002</v>
      </c>
      <c r="G205" t="str">
        <f t="shared" si="357"/>
        <v>&gt;0.999</v>
      </c>
      <c r="K205" t="str">
        <f t="shared" ref="K205:K209" si="362">A205</f>
        <v>25-34</v>
      </c>
      <c r="M205">
        <f>$M199-N199</f>
        <v>-14.673110600000001</v>
      </c>
      <c r="N205">
        <f t="shared" ref="N205:Q205" si="363">$M199-O199</f>
        <v>-24.986298399999995</v>
      </c>
      <c r="O205">
        <f t="shared" si="363"/>
        <v>-20.434806300000005</v>
      </c>
      <c r="P205">
        <f t="shared" si="363"/>
        <v>-30.918053700000016</v>
      </c>
      <c r="Q205">
        <f t="shared" si="363"/>
        <v>9.9226983500000046</v>
      </c>
      <c r="T205" t="str">
        <f t="shared" ref="T205:T209" si="364">K205</f>
        <v>25-34</v>
      </c>
      <c r="V205">
        <f>SQRT((($AP199-1)*$AE199^2+(AQ199-1)*AF199^2)/($AP199+AQ199-2))</f>
        <v>8.6135093652228463</v>
      </c>
      <c r="W205">
        <f t="shared" ref="W205:Z205" si="365">SQRT((($AP199-1)*$AE199^2+(AR199-1)*AG199^2)/($AP199+AR199-2))</f>
        <v>8.2274783188833283</v>
      </c>
      <c r="X205">
        <f t="shared" si="365"/>
        <v>9.3540512653139558</v>
      </c>
      <c r="Y205">
        <f t="shared" si="365"/>
        <v>8.6802675260283539</v>
      </c>
      <c r="Z205">
        <f t="shared" si="365"/>
        <v>8.7788569191388017</v>
      </c>
      <c r="AC205" t="str">
        <f t="shared" ref="AC205:AC209" si="366">T205</f>
        <v>25-34</v>
      </c>
      <c r="AE205">
        <f>$AP199+AQ199-2</f>
        <v>893</v>
      </c>
      <c r="AF205">
        <f t="shared" ref="AF205:AI205" si="367">$AP199+AR199-2</f>
        <v>695</v>
      </c>
      <c r="AG205">
        <f t="shared" si="367"/>
        <v>640</v>
      </c>
      <c r="AH205">
        <f t="shared" si="367"/>
        <v>613</v>
      </c>
      <c r="AI205">
        <f t="shared" si="367"/>
        <v>602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&gt;0.999</v>
      </c>
      <c r="F206" t="str">
        <f t="shared" si="357"/>
        <v>0.313</v>
      </c>
      <c r="G206" t="str">
        <f t="shared" si="357"/>
        <v>0.025</v>
      </c>
      <c r="K206" t="str">
        <f t="shared" si="362"/>
        <v>35-44</v>
      </c>
      <c r="N206">
        <f>$N199-O199</f>
        <v>-10.313187799999994</v>
      </c>
      <c r="O206">
        <f t="shared" ref="O206:Q206" si="368">$N199-P199</f>
        <v>-5.7616957000000042</v>
      </c>
      <c r="P206">
        <f t="shared" si="368"/>
        <v>-16.244943100000015</v>
      </c>
      <c r="Q206">
        <f t="shared" si="368"/>
        <v>24.595808950000006</v>
      </c>
      <c r="T206" t="str">
        <f t="shared" si="364"/>
        <v>35-44</v>
      </c>
      <c r="W206">
        <f>SQRT((($AQ199-1)*$AF199^2+(AR199-1)*AG199^2)/($AQ199+AR199-2))</f>
        <v>7.5465273647114239</v>
      </c>
      <c r="X206">
        <f t="shared" ref="X206:Z206" si="369">SQRT((($AQ199-1)*$AF199^2+(AS199-1)*AH199^2)/($AQ199+AS199-2))</f>
        <v>9.6676028665427207</v>
      </c>
      <c r="Y206">
        <f t="shared" si="369"/>
        <v>8.3360631759487678</v>
      </c>
      <c r="Z206">
        <f t="shared" si="369"/>
        <v>8.5326796703409862</v>
      </c>
      <c r="AC206" t="str">
        <f t="shared" si="366"/>
        <v>35-44</v>
      </c>
      <c r="AF206">
        <f>$AQ199+AR199-2</f>
        <v>386</v>
      </c>
      <c r="AG206">
        <f t="shared" ref="AG206:AI206" si="370">$AQ199+AS199-2</f>
        <v>331</v>
      </c>
      <c r="AH206">
        <f t="shared" si="370"/>
        <v>304</v>
      </c>
      <c r="AI206">
        <f t="shared" si="370"/>
        <v>293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0.996</v>
      </c>
      <c r="G207" t="str">
        <f t="shared" si="357"/>
        <v>&lt;0.001</v>
      </c>
      <c r="K207" t="str">
        <f t="shared" si="362"/>
        <v>45-54</v>
      </c>
      <c r="O207">
        <f>$O199-P199</f>
        <v>4.5514920999999902</v>
      </c>
      <c r="P207">
        <f t="shared" ref="P207:Q207" si="371">$O199-Q199</f>
        <v>-5.9317553000000203</v>
      </c>
      <c r="Q207">
        <f t="shared" si="371"/>
        <v>34.90899675</v>
      </c>
      <c r="T207" t="str">
        <f t="shared" si="364"/>
        <v>45-54</v>
      </c>
      <c r="X207">
        <f>SQRT((($AR199-1)*$AG199^2+(AS199-1)*AH199^2)/($AR199+AS199-2))</f>
        <v>9.3903180337353191</v>
      </c>
      <c r="Y207">
        <f t="shared" ref="Y207:Z207" si="372">SQRT((($AR199-1)*$AG199^2+(AT199-1)*AI199^2)/($AR199+AT199-2))</f>
        <v>4.2521091346491895</v>
      </c>
      <c r="Z207">
        <f t="shared" si="372"/>
        <v>4.728326256929126</v>
      </c>
      <c r="AC207" t="str">
        <f t="shared" si="366"/>
        <v>45-54</v>
      </c>
      <c r="AG207">
        <f>$AR199+AS199-2</f>
        <v>133</v>
      </c>
      <c r="AH207">
        <f t="shared" ref="AH207:AI207" si="373">$AR199+AT199-2</f>
        <v>106</v>
      </c>
      <c r="AI207">
        <f t="shared" si="373"/>
        <v>95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0.454</v>
      </c>
      <c r="K208" t="str">
        <f t="shared" si="362"/>
        <v>55-64</v>
      </c>
      <c r="P208">
        <f>$P199-Q199</f>
        <v>-10.48324740000001</v>
      </c>
      <c r="Q208">
        <f>$P199-R199</f>
        <v>30.35750465000001</v>
      </c>
      <c r="T208" t="str">
        <f t="shared" si="364"/>
        <v>55-64</v>
      </c>
      <c r="Y208">
        <f>SQRT((($AS199-1)*$AH199^2+(AT199-1)*AI199^2)/($AS199+AT199-2))</f>
        <v>14.599153349977518</v>
      </c>
      <c r="Z208">
        <f>SQRT((($AS199-1)*$AH199^2+(AU199-1)*AJ199^2)/($AS199+AU199-2))</f>
        <v>16.64128523937255</v>
      </c>
      <c r="AC208" t="str">
        <f t="shared" si="366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361"/>
        <v>65-74</v>
      </c>
      <c r="G209" t="str">
        <f t="shared" si="357"/>
        <v>0.007</v>
      </c>
      <c r="K209" t="str">
        <f t="shared" si="362"/>
        <v>65-74</v>
      </c>
      <c r="Q209">
        <f>Q199-R199</f>
        <v>40.84075205000002</v>
      </c>
      <c r="T209" t="str">
        <f t="shared" si="364"/>
        <v>65-74</v>
      </c>
      <c r="Z209">
        <f>SQRT((($AT199-1)*$AI199^2+(AU199-1)*AJ199^2)/($AT199+AU199-2))</f>
        <v>9.8688986976041999</v>
      </c>
      <c r="AC209" t="str">
        <f t="shared" si="366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DF0C-96EF-4349-923C-948A385EEB59}">
  <dimension ref="A1:AV209"/>
  <sheetViews>
    <sheetView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51.290902549547951</v>
      </c>
      <c r="M3">
        <v>61.414659896484871</v>
      </c>
      <c r="N3">
        <v>87.456663227064581</v>
      </c>
      <c r="O3">
        <v>107.53535250062927</v>
      </c>
      <c r="P3">
        <v>116.62831507187364</v>
      </c>
      <c r="Q3">
        <v>119.07195884132886</v>
      </c>
      <c r="R3">
        <v>117.89736194277293</v>
      </c>
      <c r="T3" t="s">
        <v>16</v>
      </c>
      <c r="U3">
        <v>7.2159288947362592</v>
      </c>
      <c r="V3">
        <v>4.7858075858088052</v>
      </c>
      <c r="W3">
        <v>2.7239239103020743</v>
      </c>
      <c r="X3">
        <v>2.4360391062958429</v>
      </c>
      <c r="Y3">
        <v>3.863799636854087</v>
      </c>
      <c r="Z3">
        <v>2.3479707103446534</v>
      </c>
      <c r="AA3">
        <v>6.0367643818766892</v>
      </c>
      <c r="AC3" t="s">
        <v>16</v>
      </c>
      <c r="AD3">
        <v>3.2270615058870398</v>
      </c>
      <c r="AE3">
        <v>2.1402782178205291</v>
      </c>
      <c r="AF3">
        <v>1.2181758057944956</v>
      </c>
      <c r="AG3">
        <v>1.0894298075050681</v>
      </c>
      <c r="AH3">
        <v>1.727943727888948</v>
      </c>
      <c r="AI3">
        <v>1.0500444235018227</v>
      </c>
      <c r="AJ3">
        <v>2.6997231044051553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67.990855520286502</v>
      </c>
      <c r="M4">
        <v>75.930260290747597</v>
      </c>
      <c r="N4">
        <v>96.079070746232532</v>
      </c>
      <c r="O4">
        <v>116.7925176614219</v>
      </c>
      <c r="P4">
        <v>128.76015089554716</v>
      </c>
      <c r="Q4">
        <v>130.51437448329648</v>
      </c>
      <c r="R4">
        <v>125.81685970963298</v>
      </c>
      <c r="T4" t="s">
        <v>17</v>
      </c>
      <c r="U4">
        <v>7.204649130293447</v>
      </c>
      <c r="V4">
        <v>4.69390169064161</v>
      </c>
      <c r="W4">
        <v>13.153188703195552</v>
      </c>
      <c r="X4">
        <v>9.7354963734381492</v>
      </c>
      <c r="Y4">
        <v>6.3545085802054579</v>
      </c>
      <c r="Z4">
        <v>3.0465103105520064</v>
      </c>
      <c r="AA4">
        <v>4.092791087626094</v>
      </c>
      <c r="AC4" t="s">
        <v>17</v>
      </c>
      <c r="AD4">
        <v>4.1596061147917247</v>
      </c>
      <c r="AE4">
        <v>2.710025404641573</v>
      </c>
      <c r="AF4">
        <v>7.5939970384918967</v>
      </c>
      <c r="AG4">
        <v>5.6207914518991409</v>
      </c>
      <c r="AH4">
        <v>3.6687772393494078</v>
      </c>
      <c r="AI4">
        <v>1.7589035478861714</v>
      </c>
      <c r="AJ4">
        <v>2.3629740361778269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53.620930066503888</v>
      </c>
      <c r="M5">
        <v>54.46996285591522</v>
      </c>
      <c r="N5">
        <v>62.973366611184133</v>
      </c>
      <c r="O5">
        <v>73.125670537707379</v>
      </c>
      <c r="P5">
        <v>89.665331717744365</v>
      </c>
      <c r="Q5">
        <v>109.70700580983696</v>
      </c>
      <c r="R5">
        <v>114.63548633302544</v>
      </c>
      <c r="T5" t="s">
        <v>18</v>
      </c>
      <c r="U5">
        <v>7.8576254740236156</v>
      </c>
      <c r="V5">
        <v>11.414475299233425</v>
      </c>
      <c r="W5">
        <v>15.706272498044498</v>
      </c>
      <c r="X5">
        <v>14.71448668499454</v>
      </c>
      <c r="Y5">
        <v>16.862672374485978</v>
      </c>
      <c r="Z5">
        <v>6.7826081216474741</v>
      </c>
      <c r="AA5">
        <v>5.246485462938236</v>
      </c>
      <c r="AC5" t="s">
        <v>18</v>
      </c>
      <c r="AD5">
        <v>2.619208491341205</v>
      </c>
      <c r="AE5">
        <v>3.804825099744475</v>
      </c>
      <c r="AF5">
        <v>5.2354241660148331</v>
      </c>
      <c r="AG5">
        <v>4.9048288949981798</v>
      </c>
      <c r="AH5">
        <v>5.6208907914953263</v>
      </c>
      <c r="AI5">
        <v>2.2608693738824912</v>
      </c>
      <c r="AJ5">
        <v>1.7488284876460787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56.180307713437394</v>
      </c>
      <c r="M6">
        <v>72.015098096175635</v>
      </c>
      <c r="N6">
        <v>94.79094780181093</v>
      </c>
      <c r="O6">
        <v>112.17701147875241</v>
      </c>
      <c r="P6">
        <v>126.19390270500841</v>
      </c>
      <c r="Q6">
        <v>131.46251146278436</v>
      </c>
      <c r="R6">
        <v>128.02538492638834</v>
      </c>
      <c r="T6" t="s">
        <v>19</v>
      </c>
      <c r="U6">
        <v>6.1909182111973866</v>
      </c>
      <c r="V6">
        <v>8.3880486278461266</v>
      </c>
      <c r="W6">
        <v>8.4531946709971475</v>
      </c>
      <c r="X6">
        <v>10.518333071776668</v>
      </c>
      <c r="Y6">
        <v>8.4990092615732671</v>
      </c>
      <c r="Z6">
        <v>6.9400161815867119</v>
      </c>
      <c r="AA6">
        <v>5.4879806375833979</v>
      </c>
      <c r="AC6" t="s">
        <v>19</v>
      </c>
      <c r="AD6">
        <v>1.3509691106710777</v>
      </c>
      <c r="AE6">
        <v>1.8304222747654926</v>
      </c>
      <c r="AF6">
        <v>1.8446383068591314</v>
      </c>
      <c r="AG6">
        <v>2.2952884517225698</v>
      </c>
      <c r="AH6">
        <v>1.8546358701566779</v>
      </c>
      <c r="AI6">
        <v>1.5144356893495001</v>
      </c>
      <c r="AJ6">
        <v>1.1975755563894255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64.814344475596755</v>
      </c>
      <c r="M7">
        <v>74.54395995069288</v>
      </c>
      <c r="N7">
        <v>86.715337513400158</v>
      </c>
      <c r="O7">
        <v>99.385072248742034</v>
      </c>
      <c r="P7">
        <v>108.22561769925413</v>
      </c>
      <c r="Q7">
        <v>110.92172629544197</v>
      </c>
      <c r="R7">
        <v>106.92615786554163</v>
      </c>
      <c r="T7" t="s">
        <v>20</v>
      </c>
      <c r="U7">
        <v>4.8300933219587101</v>
      </c>
      <c r="V7">
        <v>6.1761515624493004</v>
      </c>
      <c r="W7">
        <v>4.2153153623249189</v>
      </c>
      <c r="X7">
        <v>7.1129646578416397</v>
      </c>
      <c r="Y7">
        <v>6.3935017811155106</v>
      </c>
      <c r="Z7">
        <v>9.3317020717205494</v>
      </c>
      <c r="AA7">
        <v>11.796144714314144</v>
      </c>
      <c r="AC7" t="s">
        <v>20</v>
      </c>
      <c r="AD7">
        <v>1.4563279319398477</v>
      </c>
      <c r="AE7">
        <v>1.8621797619101441</v>
      </c>
      <c r="AF7">
        <v>1.2709654027138892</v>
      </c>
      <c r="AG7">
        <v>2.1446395379199452</v>
      </c>
      <c r="AH7">
        <v>1.9277133185844642</v>
      </c>
      <c r="AI7">
        <v>2.8136140388435651</v>
      </c>
      <c r="AJ7">
        <v>3.5566714536467368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62.931574939035585</v>
      </c>
      <c r="M8">
        <v>65.460145658847495</v>
      </c>
      <c r="N8">
        <v>70.054722411943814</v>
      </c>
      <c r="O8">
        <v>75.73350568072226</v>
      </c>
      <c r="P8">
        <v>88.063311832900283</v>
      </c>
      <c r="Q8">
        <v>109.58625879461758</v>
      </c>
      <c r="R8">
        <v>126.49082433440461</v>
      </c>
      <c r="T8" t="s">
        <v>21</v>
      </c>
      <c r="U8">
        <v>3.6845369998527793</v>
      </c>
      <c r="V8">
        <v>3.3930714708686964</v>
      </c>
      <c r="W8">
        <v>3.7235399120859474</v>
      </c>
      <c r="X8">
        <v>2.7505767241425487</v>
      </c>
      <c r="Y8">
        <v>0.75525736707847635</v>
      </c>
      <c r="Z8">
        <v>0.72113009038877407</v>
      </c>
      <c r="AA8">
        <v>0.46750810538536491</v>
      </c>
      <c r="AC8" t="s">
        <v>21</v>
      </c>
      <c r="AD8">
        <v>2.6053610981286375</v>
      </c>
      <c r="AE8">
        <v>2.399263846101868</v>
      </c>
      <c r="AF8">
        <v>2.632940321854734</v>
      </c>
      <c r="AG8">
        <v>1.9449514538150758</v>
      </c>
      <c r="AH8">
        <v>0.53404760580228816</v>
      </c>
      <c r="AI8">
        <v>0.5099159770315701</v>
      </c>
      <c r="AJ8">
        <v>0.33057815157766662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43.88308965286312</v>
      </c>
      <c r="M9">
        <v>45.053836428483407</v>
      </c>
      <c r="N9">
        <v>54.835955560855624</v>
      </c>
      <c r="O9">
        <v>61.063567988487563</v>
      </c>
      <c r="P9">
        <v>70.084358416771863</v>
      </c>
      <c r="Q9">
        <v>97.315233725513366</v>
      </c>
      <c r="R9">
        <v>118.6559369881719</v>
      </c>
      <c r="T9" t="s">
        <v>22</v>
      </c>
      <c r="U9">
        <v>3.3073841367937145</v>
      </c>
      <c r="V9">
        <v>1.3638896170150663</v>
      </c>
      <c r="W9">
        <v>6.6199675820587682</v>
      </c>
      <c r="X9">
        <v>0.74764836455959083</v>
      </c>
      <c r="Y9">
        <v>5.6309353971541816</v>
      </c>
      <c r="Z9">
        <v>0.66901935950170854</v>
      </c>
      <c r="AA9">
        <v>2.1487221590190932</v>
      </c>
      <c r="AC9" t="s">
        <v>22</v>
      </c>
      <c r="AD9">
        <v>2.3386737511156515</v>
      </c>
      <c r="AE9">
        <v>0.96441559698127655</v>
      </c>
      <c r="AF9">
        <v>4.6810239685088675</v>
      </c>
      <c r="AG9">
        <v>0.52866722852311865</v>
      </c>
      <c r="AH9">
        <v>3.9816726037510866</v>
      </c>
      <c r="AI9">
        <v>0.47306812584873875</v>
      </c>
      <c r="AJ9">
        <v>1.5193760095281998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71.132506061686513</v>
      </c>
      <c r="M10">
        <v>92.802454865451836</v>
      </c>
      <c r="N10">
        <v>102.66343933181459</v>
      </c>
      <c r="O10">
        <v>109.83957077279427</v>
      </c>
      <c r="P10">
        <v>117.53944496909588</v>
      </c>
      <c r="Q10">
        <v>120.2379413413918</v>
      </c>
      <c r="R10">
        <v>123.99918309809668</v>
      </c>
      <c r="T10" t="s">
        <v>23</v>
      </c>
      <c r="U10">
        <v>18.998910108980702</v>
      </c>
      <c r="V10">
        <v>16.923022854878997</v>
      </c>
      <c r="W10">
        <v>16.40335427886421</v>
      </c>
      <c r="X10">
        <v>16.217983647606406</v>
      </c>
      <c r="Y10">
        <v>10.927933894446621</v>
      </c>
      <c r="Z10">
        <v>5.2310598404132502</v>
      </c>
      <c r="AA10">
        <v>16.869720953772507</v>
      </c>
      <c r="AC10" t="s">
        <v>23</v>
      </c>
      <c r="AD10">
        <v>5.728386932470837</v>
      </c>
      <c r="AE10">
        <v>5.1024833752947902</v>
      </c>
      <c r="AF10">
        <v>4.9457974042057602</v>
      </c>
      <c r="AG10">
        <v>4.8899060559299912</v>
      </c>
      <c r="AH10">
        <v>3.2948960419715174</v>
      </c>
      <c r="AI10">
        <v>1.5772238860497407</v>
      </c>
      <c r="AJ10">
        <v>5.0864122474236213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58.347820790268777</v>
      </c>
      <c r="M14">
        <v>58.013550831511807</v>
      </c>
      <c r="N14">
        <v>60.368991820752136</v>
      </c>
      <c r="O14">
        <v>65.281062084356492</v>
      </c>
      <c r="P14">
        <v>78.745586452280364</v>
      </c>
      <c r="Q14">
        <v>105.7200859224248</v>
      </c>
      <c r="R14">
        <v>123.22818835190014</v>
      </c>
      <c r="T14" t="s">
        <v>34</v>
      </c>
      <c r="U14">
        <v>8.2840113799122239</v>
      </c>
      <c r="V14">
        <v>11.571555272748226</v>
      </c>
      <c r="W14">
        <v>11.272475341879922</v>
      </c>
      <c r="X14">
        <v>9.6965791646344552</v>
      </c>
      <c r="Y14">
        <v>9.7083921527049597</v>
      </c>
      <c r="Z14">
        <v>4.3181881271850839</v>
      </c>
      <c r="AA14">
        <v>4.6016982640101949</v>
      </c>
      <c r="AC14" t="s">
        <v>34</v>
      </c>
      <c r="AD14">
        <v>2.9288403110812311</v>
      </c>
      <c r="AE14">
        <v>4.0911626011176097</v>
      </c>
      <c r="AF14">
        <v>3.9854218775007189</v>
      </c>
      <c r="AG14">
        <v>3.4282584408126056</v>
      </c>
      <c r="AH14">
        <v>3.4324349627979704</v>
      </c>
      <c r="AI14">
        <v>1.5267100535859053</v>
      </c>
      <c r="AJ14">
        <v>1.626946023727986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54.557748481955009</v>
      </c>
      <c r="M15">
        <v>66.681895448879331</v>
      </c>
      <c r="N15">
        <v>89.819595866681169</v>
      </c>
      <c r="O15">
        <v>108.37055384195452</v>
      </c>
      <c r="P15">
        <v>117.76061470026968</v>
      </c>
      <c r="Q15">
        <v>120.25252552292685</v>
      </c>
      <c r="R15">
        <v>119.68702136017863</v>
      </c>
      <c r="T15" t="s">
        <v>35</v>
      </c>
      <c r="U15">
        <v>10.59332774842359</v>
      </c>
      <c r="V15">
        <v>12.781004993966175</v>
      </c>
      <c r="W15">
        <v>9.0312083792438909</v>
      </c>
      <c r="X15">
        <v>7.5058607998731883</v>
      </c>
      <c r="Y15">
        <v>6.6257940419487271</v>
      </c>
      <c r="Z15">
        <v>4.3602964816755927</v>
      </c>
      <c r="AA15">
        <v>8.3084829253569925</v>
      </c>
      <c r="AC15" t="s">
        <v>35</v>
      </c>
      <c r="AD15">
        <v>2.7351854633707648</v>
      </c>
      <c r="AE15">
        <v>3.3000412992949881</v>
      </c>
      <c r="AF15">
        <v>2.3318479765960309</v>
      </c>
      <c r="AG15">
        <v>1.9380049251239959</v>
      </c>
      <c r="AH15">
        <v>1.7107726653245163</v>
      </c>
      <c r="AI15">
        <v>1.125823710537091</v>
      </c>
      <c r="AJ15">
        <v>2.1452410668104207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64.4686183260457</v>
      </c>
      <c r="M16">
        <v>74.482234529836319</v>
      </c>
      <c r="N16">
        <v>86.845354119146222</v>
      </c>
      <c r="O16">
        <v>99.512439230926972</v>
      </c>
      <c r="P16">
        <v>106.93927777983981</v>
      </c>
      <c r="Q16">
        <v>109.36260035050522</v>
      </c>
      <c r="R16">
        <v>102.86733838597245</v>
      </c>
      <c r="T16" t="s">
        <v>36</v>
      </c>
      <c r="U16">
        <v>4.791829516351644</v>
      </c>
      <c r="V16">
        <v>6.3564417097948169</v>
      </c>
      <c r="W16">
        <v>4.2830877538349998</v>
      </c>
      <c r="X16">
        <v>7.817656612452156</v>
      </c>
      <c r="Y16">
        <v>8.7218064431326816</v>
      </c>
      <c r="Z16">
        <v>12.210794226801728</v>
      </c>
      <c r="AA16">
        <v>15.383445908660036</v>
      </c>
      <c r="AC16" t="s">
        <v>36</v>
      </c>
      <c r="AD16">
        <v>1.444790960462599</v>
      </c>
      <c r="AE16">
        <v>1.9165392866504141</v>
      </c>
      <c r="AF16">
        <v>1.2913995476033442</v>
      </c>
      <c r="AG16">
        <v>2.3571121566676942</v>
      </c>
      <c r="AH16">
        <v>2.6297235878159371</v>
      </c>
      <c r="AI16">
        <v>3.6816929856853826</v>
      </c>
      <c r="AJ16">
        <v>4.6382834601593839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69.718745728277526</v>
      </c>
      <c r="M17">
        <v>82.153404313541245</v>
      </c>
      <c r="N17">
        <v>87.324120815809508</v>
      </c>
      <c r="O17">
        <v>91.800870612761045</v>
      </c>
      <c r="P17">
        <v>107.85341081708694</v>
      </c>
      <c r="Q17">
        <v>113.74087258663536</v>
      </c>
      <c r="R17">
        <v>115.52976277090728</v>
      </c>
      <c r="T17" t="s">
        <v>37</v>
      </c>
      <c r="U17">
        <v>17.129516121151539</v>
      </c>
      <c r="V17">
        <v>15.421881436796985</v>
      </c>
      <c r="W17">
        <v>11.448239449606259</v>
      </c>
      <c r="X17">
        <v>11.566520219299116</v>
      </c>
      <c r="Y17">
        <v>5.9446648559008919</v>
      </c>
      <c r="Z17">
        <v>3.6295944050539091</v>
      </c>
      <c r="AA17">
        <v>5.0950447028136718</v>
      </c>
      <c r="AC17" t="s">
        <v>37</v>
      </c>
      <c r="AD17">
        <v>5.7098387070505128</v>
      </c>
      <c r="AE17">
        <v>5.1406271455989954</v>
      </c>
      <c r="AF17">
        <v>3.8160798165354195</v>
      </c>
      <c r="AG17">
        <v>3.8555067397663723</v>
      </c>
      <c r="AH17">
        <v>1.981554951966964</v>
      </c>
      <c r="AI17">
        <v>1.2098648016846363</v>
      </c>
      <c r="AJ17">
        <v>1.6983482342712239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55.808696716994916</v>
      </c>
      <c r="M18">
        <v>57.039253689800226</v>
      </c>
      <c r="N18">
        <v>65.66496244696971</v>
      </c>
      <c r="O18">
        <v>72.731740788584915</v>
      </c>
      <c r="P18">
        <v>88.182115238364631</v>
      </c>
      <c r="Q18">
        <v>109.26917064159875</v>
      </c>
      <c r="R18">
        <v>110.1595726127531</v>
      </c>
      <c r="T18" t="s">
        <v>38</v>
      </c>
      <c r="U18">
        <v>7.7747909000987905</v>
      </c>
      <c r="V18">
        <v>3.5685544362417363</v>
      </c>
      <c r="W18">
        <v>5.4518116714869951</v>
      </c>
      <c r="X18">
        <v>5.0457101233473551</v>
      </c>
      <c r="Y18">
        <v>5.483196917051381</v>
      </c>
      <c r="Z18">
        <v>3.9465026978745321</v>
      </c>
      <c r="AA18">
        <v>4.4752707102688074</v>
      </c>
      <c r="AC18" t="s">
        <v>38</v>
      </c>
      <c r="AD18">
        <v>4.4887776190650897</v>
      </c>
      <c r="AE18">
        <v>2.0603058643819998</v>
      </c>
      <c r="AF18">
        <v>3.1476049361041603</v>
      </c>
      <c r="AG18">
        <v>2.9131420979674156</v>
      </c>
      <c r="AH18">
        <v>3.1657252160793412</v>
      </c>
      <c r="AI18">
        <v>2.2785143949754456</v>
      </c>
      <c r="AJ18">
        <v>2.583798749270144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58.287700353257804</v>
      </c>
      <c r="M19">
        <v>72.200799322387368</v>
      </c>
      <c r="N19">
        <v>95.422936163359438</v>
      </c>
      <c r="O19">
        <v>114.2959289813876</v>
      </c>
      <c r="P19">
        <v>128.1017714847589</v>
      </c>
      <c r="Q19">
        <v>133.24266298426812</v>
      </c>
      <c r="R19">
        <v>128.98860555198493</v>
      </c>
      <c r="T19" t="s">
        <v>39</v>
      </c>
      <c r="U19">
        <v>6.6222588190229716</v>
      </c>
      <c r="V19">
        <v>10.27702957110049</v>
      </c>
      <c r="W19">
        <v>15.393862769258456</v>
      </c>
      <c r="X19">
        <v>14.692079695288866</v>
      </c>
      <c r="Y19">
        <v>11.544658670942889</v>
      </c>
      <c r="Z19">
        <v>9.6056779510617325</v>
      </c>
      <c r="AA19">
        <v>7.7455946716211965</v>
      </c>
      <c r="AC19" t="s">
        <v>39</v>
      </c>
      <c r="AD19">
        <v>1.4807820883932841</v>
      </c>
      <c r="AE19">
        <v>2.2980136727756202</v>
      </c>
      <c r="AF19">
        <v>3.4421723588365065</v>
      </c>
      <c r="AG19">
        <v>3.2852488929510302</v>
      </c>
      <c r="AH19">
        <v>2.5814641565260676</v>
      </c>
      <c r="AI19">
        <v>2.1478948868544929</v>
      </c>
      <c r="AJ19">
        <v>1.7319676211905155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55.995120033413578</v>
      </c>
      <c r="M20">
        <v>70.169943330436766</v>
      </c>
      <c r="N20">
        <v>87.301208385719804</v>
      </c>
      <c r="O20">
        <v>101.5322026001528</v>
      </c>
      <c r="P20">
        <v>117.68936418117489</v>
      </c>
      <c r="Q20">
        <v>125.2222870668476</v>
      </c>
      <c r="R20">
        <v>125.11994095116093</v>
      </c>
      <c r="T20" t="s">
        <v>40</v>
      </c>
      <c r="U20">
        <v>9.0201403751248641</v>
      </c>
      <c r="V20">
        <v>8.0729045875659828</v>
      </c>
      <c r="W20">
        <v>5.8538701166846572</v>
      </c>
      <c r="X20">
        <v>4.5195737172865806</v>
      </c>
      <c r="Y20">
        <v>2.839744768069286</v>
      </c>
      <c r="Z20">
        <v>0.50448466380815327</v>
      </c>
      <c r="AA20">
        <v>4.6834701319707017</v>
      </c>
      <c r="AC20" t="s">
        <v>40</v>
      </c>
      <c r="AD20">
        <v>4.5100701875624321</v>
      </c>
      <c r="AE20">
        <v>4.0364522937829914</v>
      </c>
      <c r="AF20">
        <v>2.9269350583423286</v>
      </c>
      <c r="AG20">
        <v>2.2597868586432903</v>
      </c>
      <c r="AH20">
        <v>1.419872384034643</v>
      </c>
      <c r="AI20">
        <v>0.25224233190407663</v>
      </c>
      <c r="AJ20">
        <v>2.3417350659853509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112.08865940545883</v>
      </c>
      <c r="M21">
        <v>111.12503015477552</v>
      </c>
      <c r="N21">
        <v>119.22532692297834</v>
      </c>
      <c r="O21">
        <v>126.4472690447173</v>
      </c>
      <c r="P21">
        <v>117.51567399188885</v>
      </c>
      <c r="Q21">
        <v>136.91003043180274</v>
      </c>
      <c r="R21">
        <v>91.026469776718642</v>
      </c>
      <c r="T21" t="s">
        <v>41</v>
      </c>
      <c r="U21">
        <v>1.8160178481063778</v>
      </c>
      <c r="V21">
        <v>8.8135321964779703</v>
      </c>
      <c r="W21">
        <v>7.719184961048672</v>
      </c>
      <c r="X21">
        <v>3.9275949297610659</v>
      </c>
      <c r="Y21">
        <v>13.741319819837125</v>
      </c>
      <c r="Z21">
        <v>4.6404096546852642</v>
      </c>
      <c r="AA21">
        <v>38.082844555940788</v>
      </c>
      <c r="AC21" t="s">
        <v>41</v>
      </c>
      <c r="AD21">
        <v>1.2841185351518214</v>
      </c>
      <c r="AE21">
        <v>6.2321083823355394</v>
      </c>
      <c r="AF21">
        <v>5.4582880311907314</v>
      </c>
      <c r="AG21">
        <v>2.7772290085879514</v>
      </c>
      <c r="AH21">
        <v>9.7165804270599381</v>
      </c>
      <c r="AI21">
        <v>3.2812651343114756</v>
      </c>
      <c r="AJ21">
        <v>26.928637632378923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51.290902549547951</v>
      </c>
      <c r="M30">
        <f t="shared" si="0"/>
        <v>61.414659896484871</v>
      </c>
      <c r="N30">
        <f t="shared" si="0"/>
        <v>87.456663227064581</v>
      </c>
      <c r="O30">
        <f t="shared" si="0"/>
        <v>107.53535250062927</v>
      </c>
      <c r="P30">
        <f t="shared" si="0"/>
        <v>116.62831507187364</v>
      </c>
      <c r="Q30">
        <f t="shared" si="0"/>
        <v>119.07195884132886</v>
      </c>
      <c r="R30">
        <f t="shared" si="0"/>
        <v>117.89736194277293</v>
      </c>
      <c r="S30">
        <f t="shared" si="0"/>
        <v>0</v>
      </c>
      <c r="T30" t="str">
        <f t="shared" si="0"/>
        <v>Central and Southern Asia</v>
      </c>
      <c r="U30">
        <f t="shared" si="0"/>
        <v>7.2159288947362592</v>
      </c>
      <c r="V30">
        <f t="shared" si="0"/>
        <v>4.7858075858088052</v>
      </c>
      <c r="W30">
        <f t="shared" si="0"/>
        <v>2.7239239103020743</v>
      </c>
      <c r="X30">
        <f t="shared" si="0"/>
        <v>2.4360391062958429</v>
      </c>
      <c r="Y30">
        <f t="shared" si="0"/>
        <v>3.863799636854087</v>
      </c>
      <c r="Z30">
        <f t="shared" si="0"/>
        <v>2.3479707103446534</v>
      </c>
      <c r="AA30">
        <f t="shared" si="0"/>
        <v>6.0367643818766892</v>
      </c>
      <c r="AB30">
        <f t="shared" si="0"/>
        <v>0</v>
      </c>
      <c r="AC30" t="str">
        <f t="shared" si="0"/>
        <v>Central and Southern Asia</v>
      </c>
      <c r="AD30">
        <f t="shared" si="0"/>
        <v>3.2270615058870398</v>
      </c>
      <c r="AE30">
        <f t="shared" si="0"/>
        <v>2.1402782178205291</v>
      </c>
      <c r="AF30">
        <f t="shared" si="0"/>
        <v>1.2181758057944956</v>
      </c>
      <c r="AG30">
        <f t="shared" si="0"/>
        <v>1.0894298075050681</v>
      </c>
      <c r="AH30">
        <f t="shared" si="0"/>
        <v>1.727943727888948</v>
      </c>
      <c r="AI30">
        <f t="shared" si="0"/>
        <v>1.0500444235018227</v>
      </c>
      <c r="AJ30">
        <f t="shared" si="0"/>
        <v>2.6997231044051553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0.002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-10.12375734693692</v>
      </c>
      <c r="M35">
        <f t="shared" ref="M35:Q35" si="7">$L30-N30</f>
        <v>-36.16576067751663</v>
      </c>
      <c r="N35">
        <f t="shared" si="7"/>
        <v>-56.244449951081322</v>
      </c>
      <c r="O35">
        <f t="shared" si="7"/>
        <v>-65.337412522325693</v>
      </c>
      <c r="P35">
        <f t="shared" si="7"/>
        <v>-67.781056291780914</v>
      </c>
      <c r="Q35">
        <f t="shared" si="7"/>
        <v>-66.606459393224981</v>
      </c>
      <c r="T35" t="str">
        <f>K35</f>
        <v>18-24</v>
      </c>
      <c r="U35">
        <f>SQRT((($AO30-1)*$AD30^2+(AP30-1)*AE30^2)/($AO30+AP30-2))</f>
        <v>2.8140496771436543</v>
      </c>
      <c r="V35">
        <f t="shared" ref="V35:Z35" si="8">SQRT((($AO30-1)*$AD30^2+(AQ30-1)*AF30^2)/($AO30+AQ30-2))</f>
        <v>2.5067403083143653</v>
      </c>
      <c r="W35">
        <f t="shared" si="8"/>
        <v>2.2810101520780188</v>
      </c>
      <c r="X35">
        <f t="shared" si="8"/>
        <v>2.4202154415167292</v>
      </c>
      <c r="Y35">
        <f t="shared" si="8"/>
        <v>2.3410753267103304</v>
      </c>
      <c r="Z35">
        <f t="shared" si="8"/>
        <v>3.1209038480737492</v>
      </c>
      <c r="AC35" t="str">
        <f>T35</f>
        <v>18-24</v>
      </c>
      <c r="AD35">
        <f>$AO30+AP30-2</f>
        <v>6338</v>
      </c>
      <c r="AE35">
        <f t="shared" ref="AE35:AI35" si="9">$AO30+AQ30-2</f>
        <v>6748</v>
      </c>
      <c r="AF35">
        <f t="shared" si="9"/>
        <v>8333</v>
      </c>
      <c r="AG35">
        <f t="shared" si="9"/>
        <v>9382</v>
      </c>
      <c r="AH35">
        <f t="shared" si="9"/>
        <v>7714</v>
      </c>
      <c r="AI35">
        <f t="shared" si="9"/>
        <v>4624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-26.042003330579711</v>
      </c>
      <c r="N36">
        <f t="shared" ref="N36:Q36" si="11">$M30-O30</f>
        <v>-46.120692604144402</v>
      </c>
      <c r="O36">
        <f t="shared" si="11"/>
        <v>-55.213655175388773</v>
      </c>
      <c r="P36">
        <f t="shared" si="11"/>
        <v>-57.657298944843994</v>
      </c>
      <c r="Q36">
        <f t="shared" si="11"/>
        <v>-56.482702046288061</v>
      </c>
      <c r="T36" t="str">
        <f t="shared" ref="T36:T40" si="12">K36</f>
        <v>25-34</v>
      </c>
      <c r="V36">
        <f>SQRT((($AP30-1)*$AE30^2+(AQ30-1)*AF30^2)/($AP30+AQ30-2))</f>
        <v>1.7098289198835852</v>
      </c>
      <c r="W36">
        <f t="shared" ref="W36:Z36" si="13">SQRT((($AP30-1)*$AE30^2+(AR30-1)*AG30^2)/($AP30+AR30-2))</f>
        <v>1.5580050055392618</v>
      </c>
      <c r="X36">
        <f t="shared" si="13"/>
        <v>1.8699048488157084</v>
      </c>
      <c r="Y36">
        <f t="shared" si="13"/>
        <v>1.5778709654568714</v>
      </c>
      <c r="Z36">
        <f t="shared" si="13"/>
        <v>2.3040911107547646</v>
      </c>
      <c r="AC36" t="str">
        <f t="shared" ref="AC36:AC40" si="14">T36</f>
        <v>25-34</v>
      </c>
      <c r="AE36">
        <f>$AP30+AQ30-2</f>
        <v>5832</v>
      </c>
      <c r="AF36">
        <f t="shared" ref="AF36:AI36" si="15">$AP30+AR30-2</f>
        <v>7417</v>
      </c>
      <c r="AG36">
        <f t="shared" si="15"/>
        <v>8466</v>
      </c>
      <c r="AH36">
        <f t="shared" si="15"/>
        <v>6798</v>
      </c>
      <c r="AI36">
        <f t="shared" si="15"/>
        <v>3708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-20.078689273564692</v>
      </c>
      <c r="O37">
        <f t="shared" ref="O37:Q37" si="16">$N30-P30</f>
        <v>-29.171651844809062</v>
      </c>
      <c r="P37">
        <f t="shared" si="16"/>
        <v>-31.615295614264284</v>
      </c>
      <c r="Q37">
        <f t="shared" si="16"/>
        <v>-30.440698715708351</v>
      </c>
      <c r="T37" t="str">
        <f t="shared" si="12"/>
        <v>35-44</v>
      </c>
      <c r="W37">
        <f>SQRT((($AQ30-1)*$AF30^2+(AR30-1)*AG30^2)/($AQ30+AR30-2))</f>
        <v>1.1425074683648007</v>
      </c>
      <c r="X37">
        <f t="shared" ref="X37:Z37" si="17">SQRT((($AQ30-1)*$AF30^2+(AS30-1)*AH30^2)/($AQ30+AS30-2))</f>
        <v>1.5677085143515361</v>
      </c>
      <c r="Y37">
        <f t="shared" si="17"/>
        <v>1.1259299948542458</v>
      </c>
      <c r="Z37">
        <f t="shared" si="17"/>
        <v>1.6997881788841129</v>
      </c>
      <c r="AC37" t="str">
        <f t="shared" si="14"/>
        <v>35-44</v>
      </c>
      <c r="AF37">
        <f>$AQ30+AR30-2</f>
        <v>7827</v>
      </c>
      <c r="AG37">
        <f t="shared" ref="AG37:AI37" si="18">$AQ30+AS30-2</f>
        <v>8876</v>
      </c>
      <c r="AH37">
        <f t="shared" si="18"/>
        <v>7208</v>
      </c>
      <c r="AI37">
        <f t="shared" si="18"/>
        <v>4118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-9.0929625712443709</v>
      </c>
      <c r="P38">
        <f t="shared" ref="P38:Q38" si="19">$O30-Q30</f>
        <v>-11.536606340699592</v>
      </c>
      <c r="Q38">
        <f t="shared" si="19"/>
        <v>-10.362009442143659</v>
      </c>
      <c r="T38" t="str">
        <f t="shared" si="12"/>
        <v>45-54</v>
      </c>
      <c r="X38">
        <f>SQRT((($AR30-1)*$AG30^2+(AS30-1)*AH30^2)/($AR30+AS30-2))</f>
        <v>1.4753031475971967</v>
      </c>
      <c r="Y38">
        <f t="shared" ref="Y38:Z38" si="20">SQRT((($AR30-1)*$AG30^2+(AT30-1)*AI30^2)/($AR30+AT30-2))</f>
        <v>1.0713035337252566</v>
      </c>
      <c r="Z38">
        <f t="shared" si="20"/>
        <v>1.5011825256089224</v>
      </c>
      <c r="AC38" t="str">
        <f t="shared" si="14"/>
        <v>45-54</v>
      </c>
      <c r="AG38">
        <f>$AR30+AS30-2</f>
        <v>10461</v>
      </c>
      <c r="AH38">
        <f t="shared" ref="AH38:AI38" si="21">$AR30+AT30-2</f>
        <v>8793</v>
      </c>
      <c r="AI38">
        <f t="shared" si="21"/>
        <v>5703</v>
      </c>
    </row>
    <row r="39" spans="1:47" x14ac:dyDescent="0.35">
      <c r="A39" t="str">
        <f t="shared" si="10"/>
        <v>55-64</v>
      </c>
      <c r="F39" t="str">
        <f t="shared" si="6"/>
        <v>0.599</v>
      </c>
      <c r="G39" t="str">
        <f t="shared" si="6"/>
        <v>&gt;0.999</v>
      </c>
      <c r="K39" t="str">
        <f>O34</f>
        <v>55-64</v>
      </c>
      <c r="P39">
        <f>$P30-Q30</f>
        <v>-2.4436437694552211</v>
      </c>
      <c r="Q39">
        <f>$P30-R30</f>
        <v>-1.2690468708992881</v>
      </c>
      <c r="T39" t="str">
        <f t="shared" si="12"/>
        <v>55-64</v>
      </c>
      <c r="Y39">
        <f>SQRT((($AS30-1)*$AH30^2+(AT30-1)*AI30^2)/($AS30+AT30-2))</f>
        <v>1.4845104708118864</v>
      </c>
      <c r="Z39">
        <f>SQRT((($AS30-1)*$AH30^2+(AU30-1)*AJ30^2)/($AS30+AU30-2))</f>
        <v>1.9029262376804725</v>
      </c>
      <c r="AC39" t="str">
        <f t="shared" si="14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1.174596898555933</v>
      </c>
      <c r="T40" t="str">
        <f t="shared" si="12"/>
        <v>65-74</v>
      </c>
      <c r="Z40">
        <f>SQRT((($AT30-1)*$AI30^2+(AU30-1)*AJ30^2)/($AT30+AU30-2))</f>
        <v>1.5217372073276203</v>
      </c>
      <c r="AC40" t="str">
        <f t="shared" si="14"/>
        <v>65-74</v>
      </c>
      <c r="AI40">
        <f>$AT30+AU30-2</f>
        <v>5084</v>
      </c>
    </row>
    <row r="42" spans="1:47" x14ac:dyDescent="0.35">
      <c r="K42" t="str">
        <f t="shared" ref="K42:AA42" si="22">K4</f>
        <v>Eastern and South-Eastern Asia</v>
      </c>
      <c r="L42">
        <f t="shared" si="22"/>
        <v>67.990855520286502</v>
      </c>
      <c r="M42">
        <f t="shared" si="22"/>
        <v>75.930260290747597</v>
      </c>
      <c r="N42">
        <f t="shared" si="22"/>
        <v>96.079070746232532</v>
      </c>
      <c r="O42">
        <f t="shared" si="22"/>
        <v>116.7925176614219</v>
      </c>
      <c r="P42">
        <f t="shared" si="22"/>
        <v>128.76015089554716</v>
      </c>
      <c r="Q42">
        <f t="shared" si="22"/>
        <v>130.51437448329648</v>
      </c>
      <c r="R42">
        <f t="shared" si="22"/>
        <v>125.81685970963298</v>
      </c>
      <c r="S42">
        <f t="shared" si="22"/>
        <v>0</v>
      </c>
      <c r="T42" t="str">
        <f t="shared" si="22"/>
        <v>Eastern and South-Eastern Asia</v>
      </c>
      <c r="U42">
        <f t="shared" si="22"/>
        <v>7.204649130293447</v>
      </c>
      <c r="V42">
        <f t="shared" si="22"/>
        <v>4.69390169064161</v>
      </c>
      <c r="W42">
        <f t="shared" si="22"/>
        <v>13.153188703195552</v>
      </c>
      <c r="X42">
        <f t="shared" si="22"/>
        <v>9.7354963734381492</v>
      </c>
      <c r="Y42">
        <f t="shared" si="22"/>
        <v>6.3545085802054579</v>
      </c>
      <c r="Z42">
        <f t="shared" si="22"/>
        <v>3.0465103105520064</v>
      </c>
      <c r="AA42">
        <f t="shared" si="22"/>
        <v>4.092791087626094</v>
      </c>
      <c r="AC42" t="str">
        <f t="shared" ref="AC42:AK42" si="23">AC4</f>
        <v>Eastern and South-Eastern Asia</v>
      </c>
      <c r="AD42">
        <f t="shared" si="23"/>
        <v>4.1596061147917247</v>
      </c>
      <c r="AE42">
        <f t="shared" si="23"/>
        <v>2.710025404641573</v>
      </c>
      <c r="AF42">
        <f t="shared" si="23"/>
        <v>7.5939970384918967</v>
      </c>
      <c r="AG42">
        <f t="shared" si="23"/>
        <v>5.6207914518991409</v>
      </c>
      <c r="AH42">
        <f t="shared" si="23"/>
        <v>3.6687772393494078</v>
      </c>
      <c r="AI42">
        <f t="shared" si="23"/>
        <v>1.7589035478861714</v>
      </c>
      <c r="AJ42">
        <f t="shared" si="23"/>
        <v>2.3629740361778269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341</v>
      </c>
      <c r="AP42">
        <f t="shared" si="24"/>
        <v>389</v>
      </c>
      <c r="AQ42">
        <f t="shared" si="24"/>
        <v>599</v>
      </c>
      <c r="AR42">
        <f t="shared" si="24"/>
        <v>1145</v>
      </c>
      <c r="AS42">
        <f t="shared" si="24"/>
        <v>1315</v>
      </c>
      <c r="AT42">
        <f t="shared" si="24"/>
        <v>793</v>
      </c>
      <c r="AU42">
        <f t="shared" si="24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0.133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-7.9394047704610955</v>
      </c>
      <c r="M47">
        <f t="shared" ref="M47:Q47" si="31">$L42-N42</f>
        <v>-28.08821522594603</v>
      </c>
      <c r="N47">
        <f t="shared" si="31"/>
        <v>-48.801662141135395</v>
      </c>
      <c r="O47">
        <f t="shared" si="31"/>
        <v>-60.769295375260654</v>
      </c>
      <c r="P47">
        <f t="shared" si="31"/>
        <v>-62.523518963009977</v>
      </c>
      <c r="Q47">
        <f t="shared" si="31"/>
        <v>-57.826004189346477</v>
      </c>
      <c r="T47" t="str">
        <f>K47</f>
        <v>18-24</v>
      </c>
      <c r="U47">
        <f>SQRT((($AO42-1)*$AD42^2+(AP42-1)*AE42^2)/($AO42+AP42-2))</f>
        <v>3.4633786732659999</v>
      </c>
      <c r="V47">
        <f t="shared" ref="V47:Z47" si="32">SQRT((($AO42-1)*$AD42^2+(AQ42-1)*AF42^2)/($AO42+AQ42-2))</f>
        <v>6.5602608362359547</v>
      </c>
      <c r="W47">
        <f t="shared" si="32"/>
        <v>5.3215678408502907</v>
      </c>
      <c r="X47">
        <f t="shared" si="32"/>
        <v>3.774887840921215</v>
      </c>
      <c r="Y47">
        <f t="shared" si="32"/>
        <v>2.7131783562309999</v>
      </c>
      <c r="Z47">
        <f t="shared" si="32"/>
        <v>3.7011366176564096</v>
      </c>
      <c r="AC47" t="str">
        <f>T47</f>
        <v>18-24</v>
      </c>
      <c r="AD47">
        <f>$AO42+AP42-2</f>
        <v>728</v>
      </c>
      <c r="AE47">
        <f t="shared" ref="AE47:AI47" si="33">$AO42+AQ42-2</f>
        <v>938</v>
      </c>
      <c r="AF47">
        <f t="shared" si="33"/>
        <v>1484</v>
      </c>
      <c r="AG47">
        <f t="shared" si="33"/>
        <v>1654</v>
      </c>
      <c r="AH47">
        <f t="shared" si="33"/>
        <v>1132</v>
      </c>
      <c r="AI47">
        <f t="shared" si="33"/>
        <v>491</v>
      </c>
    </row>
    <row r="48" spans="1:47" x14ac:dyDescent="0.35">
      <c r="A48" t="str">
        <f t="shared" ref="A48:A52" si="34">A36</f>
        <v>25-34</v>
      </c>
      <c r="C48" t="str">
        <f t="shared" si="30"/>
        <v>0.007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-20.148810455484934</v>
      </c>
      <c r="N48">
        <f t="shared" ref="N48:Q48" si="36">$M42-O42</f>
        <v>-40.8622573706743</v>
      </c>
      <c r="O48">
        <f t="shared" si="36"/>
        <v>-52.829890604799559</v>
      </c>
      <c r="P48">
        <f t="shared" si="36"/>
        <v>-54.584114192548881</v>
      </c>
      <c r="Q48">
        <f t="shared" si="36"/>
        <v>-49.886599418885382</v>
      </c>
      <c r="T48" t="str">
        <f t="shared" ref="T48:T52" si="37">K48</f>
        <v>25-34</v>
      </c>
      <c r="V48">
        <f>SQRT((($AP42-1)*$AE42^2+(AQ42-1)*AF42^2)/($AP42+AQ42-2))</f>
        <v>6.1535046871366736</v>
      </c>
      <c r="W48">
        <f t="shared" ref="W48:Z48" si="38">SQRT((($AP42-1)*$AE42^2+(AR42-1)*AG42^2)/($AP42+AR42-2))</f>
        <v>5.0449866199796194</v>
      </c>
      <c r="X48">
        <f t="shared" si="38"/>
        <v>3.4735789354666462</v>
      </c>
      <c r="Y48">
        <f t="shared" si="38"/>
        <v>2.1192834662708435</v>
      </c>
      <c r="Z48">
        <f t="shared" si="38"/>
        <v>2.6174435600511465</v>
      </c>
      <c r="AC48" t="str">
        <f t="shared" ref="AC48:AC52" si="39">T48</f>
        <v>25-34</v>
      </c>
      <c r="AE48">
        <f>$AP42+AQ42-2</f>
        <v>986</v>
      </c>
      <c r="AF48">
        <f t="shared" ref="AF48:AI48" si="40">$AP42+AR42-2</f>
        <v>1532</v>
      </c>
      <c r="AG48">
        <f t="shared" si="40"/>
        <v>1702</v>
      </c>
      <c r="AH48">
        <f t="shared" si="40"/>
        <v>1180</v>
      </c>
      <c r="AI48">
        <f t="shared" si="40"/>
        <v>539</v>
      </c>
    </row>
    <row r="49" spans="1:47" x14ac:dyDescent="0.35">
      <c r="A49" t="str">
        <f t="shared" si="34"/>
        <v>35-44</v>
      </c>
      <c r="D49" t="str">
        <f t="shared" si="30"/>
        <v>0.007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-20.713446915189365</v>
      </c>
      <c r="O49">
        <f t="shared" ref="O49:Q49" si="41">$N42-P42</f>
        <v>-32.681080149314624</v>
      </c>
      <c r="P49">
        <f t="shared" si="41"/>
        <v>-34.435303737063947</v>
      </c>
      <c r="Q49">
        <f t="shared" si="41"/>
        <v>-29.737788963400448</v>
      </c>
      <c r="T49" t="str">
        <f t="shared" si="37"/>
        <v>35-44</v>
      </c>
      <c r="W49">
        <f>SQRT((($AQ42-1)*$AF42^2+(AR42-1)*AG42^2)/($AQ42+AR42-2))</f>
        <v>6.3674630500565934</v>
      </c>
      <c r="X49">
        <f t="shared" ref="X49:Z49" si="42">SQRT((($AQ42-1)*$AF42^2+(AS42-1)*AH42^2)/($AQ42+AS42-2))</f>
        <v>5.2236727990442233</v>
      </c>
      <c r="Y49">
        <f t="shared" si="42"/>
        <v>5.1548803759379593</v>
      </c>
      <c r="Z49">
        <f t="shared" si="42"/>
        <v>6.8679192322524143</v>
      </c>
      <c r="AC49" t="str">
        <f t="shared" si="39"/>
        <v>35-44</v>
      </c>
      <c r="AF49">
        <f>$AQ42+AR42-2</f>
        <v>1742</v>
      </c>
      <c r="AG49">
        <f t="shared" ref="AG49:AI49" si="43">$AQ42+AS42-2</f>
        <v>1912</v>
      </c>
      <c r="AH49">
        <f t="shared" si="43"/>
        <v>1390</v>
      </c>
      <c r="AI49">
        <f t="shared" si="43"/>
        <v>749</v>
      </c>
    </row>
    <row r="50" spans="1:47" x14ac:dyDescent="0.35">
      <c r="A50" t="str">
        <f t="shared" si="34"/>
        <v>45-54</v>
      </c>
      <c r="E50" t="str">
        <f t="shared" si="30"/>
        <v>0.064</v>
      </c>
      <c r="F50" t="str">
        <f t="shared" si="30"/>
        <v>0.013</v>
      </c>
      <c r="G50" t="str">
        <f t="shared" si="30"/>
        <v>0.549</v>
      </c>
      <c r="K50" t="str">
        <f t="shared" si="35"/>
        <v>45-54</v>
      </c>
      <c r="O50">
        <f>$O42-P42</f>
        <v>-11.967633234125259</v>
      </c>
      <c r="P50">
        <f t="shared" ref="P50:Q50" si="44">$O42-Q42</f>
        <v>-13.721856821874582</v>
      </c>
      <c r="Q50">
        <f t="shared" si="44"/>
        <v>-9.0243420482110821</v>
      </c>
      <c r="T50" t="str">
        <f t="shared" si="37"/>
        <v>45-54</v>
      </c>
      <c r="X50">
        <f>SQRT((($AR42-1)*$AG42^2+(AS42-1)*AH42^2)/($AR42+AS42-2))</f>
        <v>4.6796946631083749</v>
      </c>
      <c r="Y50">
        <f t="shared" ref="Y50:Z50" si="45">SQRT((($AR42-1)*$AG42^2+(AT42-1)*AI42^2)/($AR42+AT42-2))</f>
        <v>4.4647942552187256</v>
      </c>
      <c r="Z50">
        <f t="shared" si="45"/>
        <v>5.3442035021662218</v>
      </c>
      <c r="AC50" t="str">
        <f t="shared" si="39"/>
        <v>45-54</v>
      </c>
      <c r="AG50">
        <f>$AR42+AS42-2</f>
        <v>2458</v>
      </c>
      <c r="AH50">
        <f t="shared" ref="AH50:AI50" si="46">$AR42+AT42-2</f>
        <v>1936</v>
      </c>
      <c r="AI50">
        <f t="shared" si="46"/>
        <v>1295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&gt;0.999</v>
      </c>
      <c r="K51" t="str">
        <f t="shared" si="35"/>
        <v>55-64</v>
      </c>
      <c r="P51">
        <f>$P42-Q42</f>
        <v>-1.7542235877493226</v>
      </c>
      <c r="Q51">
        <f>$P42-R42</f>
        <v>2.9432911859141768</v>
      </c>
      <c r="T51" t="str">
        <f t="shared" si="37"/>
        <v>55-64</v>
      </c>
      <c r="Y51">
        <f>SQRT((($AS42-1)*$AH42^2+(AT42-1)*AI42^2)/($AS42+AT42-2))</f>
        <v>3.0921727264691663</v>
      </c>
      <c r="Z51">
        <f>SQRT((($AS42-1)*$AH42^2+(AU42-1)*AJ42^2)/($AS42+AU42-2))</f>
        <v>3.5564174482731818</v>
      </c>
      <c r="AC51" t="str">
        <f t="shared" si="39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34"/>
        <v>65-74</v>
      </c>
      <c r="G52" t="str">
        <f t="shared" si="30"/>
        <v>0.073</v>
      </c>
      <c r="K52" t="str">
        <f t="shared" si="35"/>
        <v>65-74</v>
      </c>
      <c r="Q52">
        <f>Q42-R42</f>
        <v>4.6975147736634995</v>
      </c>
      <c r="T52" t="str">
        <f t="shared" si="37"/>
        <v>65-74</v>
      </c>
      <c r="Z52">
        <f>SQRT((($AT42-1)*$AI42^2+(AU42-1)*AJ42^2)/($AT42+AU42-2))</f>
        <v>1.8688079827768003</v>
      </c>
      <c r="AC52" t="str">
        <f t="shared" si="39"/>
        <v>65-74</v>
      </c>
      <c r="AI52">
        <f>$AT42+AU42-2</f>
        <v>943</v>
      </c>
    </row>
    <row r="54" spans="1:47" x14ac:dyDescent="0.35">
      <c r="K54" t="str">
        <f t="shared" ref="K54:AA54" si="47">K5</f>
        <v>Europe</v>
      </c>
      <c r="L54">
        <f t="shared" si="47"/>
        <v>53.620930066503888</v>
      </c>
      <c r="M54">
        <f t="shared" si="47"/>
        <v>54.46996285591522</v>
      </c>
      <c r="N54">
        <f t="shared" si="47"/>
        <v>62.973366611184133</v>
      </c>
      <c r="O54">
        <f t="shared" si="47"/>
        <v>73.125670537707379</v>
      </c>
      <c r="P54">
        <f t="shared" si="47"/>
        <v>89.665331717744365</v>
      </c>
      <c r="Q54">
        <f t="shared" si="47"/>
        <v>109.70700580983696</v>
      </c>
      <c r="R54">
        <f t="shared" si="47"/>
        <v>114.63548633302544</v>
      </c>
      <c r="S54">
        <f t="shared" si="47"/>
        <v>0</v>
      </c>
      <c r="T54" t="str">
        <f t="shared" si="47"/>
        <v>Europe</v>
      </c>
      <c r="U54">
        <f t="shared" si="47"/>
        <v>7.8576254740236156</v>
      </c>
      <c r="V54">
        <f t="shared" si="47"/>
        <v>11.414475299233425</v>
      </c>
      <c r="W54">
        <f t="shared" si="47"/>
        <v>15.706272498044498</v>
      </c>
      <c r="X54">
        <f t="shared" si="47"/>
        <v>14.71448668499454</v>
      </c>
      <c r="Y54">
        <f t="shared" si="47"/>
        <v>16.862672374485978</v>
      </c>
      <c r="Z54">
        <f t="shared" si="47"/>
        <v>6.7826081216474741</v>
      </c>
      <c r="AA54">
        <f t="shared" si="47"/>
        <v>5.246485462938236</v>
      </c>
      <c r="AC54" t="str">
        <f t="shared" ref="AC54:AK54" si="48">AC5</f>
        <v>Europe</v>
      </c>
      <c r="AD54">
        <f t="shared" si="48"/>
        <v>2.619208491341205</v>
      </c>
      <c r="AE54">
        <f t="shared" si="48"/>
        <v>3.804825099744475</v>
      </c>
      <c r="AF54">
        <f t="shared" si="48"/>
        <v>5.2354241660148331</v>
      </c>
      <c r="AG54">
        <f t="shared" si="48"/>
        <v>4.9048288949981798</v>
      </c>
      <c r="AH54">
        <f t="shared" si="48"/>
        <v>5.6208907914953263</v>
      </c>
      <c r="AI54">
        <f t="shared" si="48"/>
        <v>2.2608693738824912</v>
      </c>
      <c r="AJ54">
        <f t="shared" si="48"/>
        <v>1.7488284876460787</v>
      </c>
      <c r="AK54">
        <f t="shared" si="48"/>
        <v>9</v>
      </c>
      <c r="AN54" t="str">
        <f t="shared" ref="AN54:AU54" si="49">AN5</f>
        <v>Europe</v>
      </c>
      <c r="AO54">
        <f t="shared" si="49"/>
        <v>1769</v>
      </c>
      <c r="AP54">
        <f t="shared" si="49"/>
        <v>1073</v>
      </c>
      <c r="AQ54">
        <f t="shared" si="49"/>
        <v>1527</v>
      </c>
      <c r="AR54">
        <f t="shared" si="49"/>
        <v>2951</v>
      </c>
      <c r="AS54">
        <f t="shared" si="49"/>
        <v>5154</v>
      </c>
      <c r="AT54">
        <f t="shared" si="49"/>
        <v>4507</v>
      </c>
      <c r="AU54">
        <f t="shared" si="49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&gt;0.999</v>
      </c>
      <c r="C59" t="str">
        <f t="shared" ref="C59:G64" si="55">IF(_xlfn.T.DIST.2T(ABS(M59/V59),AE59)*6&lt;0.001,"&lt;0.001",IF(_xlfn.T.DIST.2T(ABS(M59/V59),AE59)*6&gt;0.999, "&gt;0.999",FIXED(_xlfn.T.DIST.2T(ABS(M59/V59),AE59)*6,3)))</f>
        <v>0.125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-0.84903278941133209</v>
      </c>
      <c r="M59">
        <f t="shared" ref="M59:Q59" si="56">$L54-N54</f>
        <v>-9.3524365446802449</v>
      </c>
      <c r="N59">
        <f t="shared" si="56"/>
        <v>-19.50474047120349</v>
      </c>
      <c r="O59">
        <f t="shared" si="56"/>
        <v>-36.044401651240477</v>
      </c>
      <c r="P59">
        <f t="shared" si="56"/>
        <v>-56.086075743333069</v>
      </c>
      <c r="Q59">
        <f t="shared" si="56"/>
        <v>-61.014556266521552</v>
      </c>
      <c r="T59" t="str">
        <f>K59</f>
        <v>18-24</v>
      </c>
      <c r="U59">
        <f>SQRT((($AO54-1)*$AD54^2+(AP54-1)*AE54^2)/($AO54+AP54-2))</f>
        <v>3.1201268216725095</v>
      </c>
      <c r="V59">
        <f t="shared" ref="V59:Z59" si="57">SQRT((($AO54-1)*$AD54^2+(AQ54-1)*AF54^2)/($AO54+AQ54-2))</f>
        <v>4.0472347008626759</v>
      </c>
      <c r="W59">
        <f t="shared" si="57"/>
        <v>4.1967836162669698</v>
      </c>
      <c r="X59">
        <f t="shared" si="57"/>
        <v>5.0275205514935619</v>
      </c>
      <c r="Y59">
        <f t="shared" si="57"/>
        <v>2.3673438132886546</v>
      </c>
      <c r="Z59">
        <f t="shared" si="57"/>
        <v>2.2370641936743278</v>
      </c>
      <c r="AC59" t="str">
        <f>T59</f>
        <v>18-24</v>
      </c>
      <c r="AD59">
        <f>$AO54+AP54-2</f>
        <v>2840</v>
      </c>
      <c r="AE59">
        <f t="shared" ref="AE59:AI59" si="58">$AO54+AQ54-2</f>
        <v>3294</v>
      </c>
      <c r="AF59">
        <f t="shared" si="58"/>
        <v>4718</v>
      </c>
      <c r="AG59">
        <f t="shared" si="58"/>
        <v>6921</v>
      </c>
      <c r="AH59">
        <f t="shared" si="58"/>
        <v>6274</v>
      </c>
      <c r="AI59">
        <f t="shared" si="58"/>
        <v>3454</v>
      </c>
    </row>
    <row r="60" spans="1:47" x14ac:dyDescent="0.35">
      <c r="A60" t="str">
        <f t="shared" ref="A60:A64" si="59">A48</f>
        <v>25-34</v>
      </c>
      <c r="C60" t="str">
        <f t="shared" si="55"/>
        <v>0.423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-8.5034037552689128</v>
      </c>
      <c r="N60">
        <f t="shared" ref="N60:Q60" si="61">$M54-O54</f>
        <v>-18.655707681792158</v>
      </c>
      <c r="O60">
        <f t="shared" si="61"/>
        <v>-35.195368861829145</v>
      </c>
      <c r="P60">
        <f t="shared" si="61"/>
        <v>-55.237042953921737</v>
      </c>
      <c r="Q60">
        <f t="shared" si="61"/>
        <v>-60.16552347711022</v>
      </c>
      <c r="T60" t="str">
        <f t="shared" ref="T60:T64" si="62">K60</f>
        <v>25-34</v>
      </c>
      <c r="V60">
        <f>SQRT((($AP54-1)*$AE54^2+(AQ54-1)*AF54^2)/($AP54+AQ54-2))</f>
        <v>4.6982121404530863</v>
      </c>
      <c r="W60">
        <f t="shared" ref="W60:Z60" si="63">SQRT((($AP54-1)*$AE54^2+(AR54-1)*AG54^2)/($AP54+AR54-2))</f>
        <v>4.6372164354208811</v>
      </c>
      <c r="X60">
        <f t="shared" si="63"/>
        <v>5.3522510025340972</v>
      </c>
      <c r="Y60">
        <f t="shared" si="63"/>
        <v>2.6289467472862591</v>
      </c>
      <c r="Z60">
        <f t="shared" si="63"/>
        <v>2.7379825249180922</v>
      </c>
      <c r="AC60" t="str">
        <f t="shared" ref="AC60:AC64" si="64">T60</f>
        <v>25-34</v>
      </c>
      <c r="AE60">
        <f>$AP54+AQ54-2</f>
        <v>2598</v>
      </c>
      <c r="AF60">
        <f t="shared" ref="AF60:AI60" si="65">$AP54+AR54-2</f>
        <v>4022</v>
      </c>
      <c r="AG60">
        <f t="shared" si="65"/>
        <v>6225</v>
      </c>
      <c r="AH60">
        <f t="shared" si="65"/>
        <v>5578</v>
      </c>
      <c r="AI60">
        <f t="shared" si="65"/>
        <v>2758</v>
      </c>
    </row>
    <row r="61" spans="1:47" x14ac:dyDescent="0.35">
      <c r="A61" t="str">
        <f t="shared" si="59"/>
        <v>35-44</v>
      </c>
      <c r="D61" t="str">
        <f t="shared" si="55"/>
        <v>0.259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-10.152303926523246</v>
      </c>
      <c r="O61">
        <f t="shared" ref="O61:Q61" si="66">$N54-P54</f>
        <v>-26.691965106560232</v>
      </c>
      <c r="P61">
        <f t="shared" si="66"/>
        <v>-46.733639198652824</v>
      </c>
      <c r="Q61">
        <f t="shared" si="66"/>
        <v>-51.662119721841307</v>
      </c>
      <c r="T61" t="str">
        <f t="shared" si="62"/>
        <v>35-44</v>
      </c>
      <c r="W61">
        <f>SQRT((($AQ54-1)*$AF54^2+(AR54-1)*AG54^2)/($AQ54+AR54-2))</f>
        <v>5.0199851434402554</v>
      </c>
      <c r="X61">
        <f t="shared" ref="X61:Z61" si="67">SQRT((($AQ54-1)*$AF54^2+(AS54-1)*AH54^2)/($AQ54+AS54-2))</f>
        <v>5.5351868534138502</v>
      </c>
      <c r="Y61">
        <f t="shared" si="67"/>
        <v>3.2791163175413423</v>
      </c>
      <c r="Z61">
        <f t="shared" si="67"/>
        <v>3.8245949344698036</v>
      </c>
      <c r="AC61" t="str">
        <f t="shared" si="64"/>
        <v>35-44</v>
      </c>
      <c r="AF61">
        <f>$AQ54+AR54-2</f>
        <v>4476</v>
      </c>
      <c r="AG61">
        <f t="shared" ref="AG61:AI61" si="68">$AQ54+AS54-2</f>
        <v>6679</v>
      </c>
      <c r="AH61">
        <f t="shared" si="68"/>
        <v>6032</v>
      </c>
      <c r="AI61">
        <f t="shared" si="68"/>
        <v>3212</v>
      </c>
    </row>
    <row r="62" spans="1:47" x14ac:dyDescent="0.35">
      <c r="A62" t="str">
        <f t="shared" si="59"/>
        <v>45-54</v>
      </c>
      <c r="E62" t="str">
        <f t="shared" si="55"/>
        <v>0.012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-16.539661180036987</v>
      </c>
      <c r="P62">
        <f t="shared" ref="P62:Q62" si="69">$O54-Q54</f>
        <v>-36.581335272129579</v>
      </c>
      <c r="Q62">
        <f t="shared" si="69"/>
        <v>-41.509815795318062</v>
      </c>
      <c r="T62" t="str">
        <f t="shared" si="62"/>
        <v>45-54</v>
      </c>
      <c r="X62">
        <f>SQRT((($AR54-1)*$AG54^2+(AS54-1)*AH54^2)/($AR54+AS54-2))</f>
        <v>5.3712613466869241</v>
      </c>
      <c r="Y62">
        <f t="shared" ref="Y62:Z62" si="70">SQRT((($AR54-1)*$AG54^2+(AT54-1)*AI54^2)/($AR54+AT54-2))</f>
        <v>3.5507080799426491</v>
      </c>
      <c r="Z62">
        <f t="shared" si="70"/>
        <v>4.0522268923973268</v>
      </c>
      <c r="AC62" t="str">
        <f t="shared" si="64"/>
        <v>45-54</v>
      </c>
      <c r="AG62">
        <f>$AR54+AS54-2</f>
        <v>8103</v>
      </c>
      <c r="AH62">
        <f t="shared" ref="AH62:AI62" si="71">$AR54+AT54-2</f>
        <v>7456</v>
      </c>
      <c r="AI62">
        <f t="shared" si="71"/>
        <v>4636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-20.041674092092592</v>
      </c>
      <c r="Q63">
        <f>$P54-R54</f>
        <v>-24.970154615281075</v>
      </c>
      <c r="T63" t="str">
        <f t="shared" si="62"/>
        <v>55-64</v>
      </c>
      <c r="Y63">
        <f>SQRT((($AS54-1)*$AH54^2+(AT54-1)*AI54^2)/($AS54+AT54-2))</f>
        <v>4.3863354455320085</v>
      </c>
      <c r="Z63">
        <f>SQRT((($AS54-1)*$AH54^2+(AU54-1)*AJ54^2)/($AS54+AU54-2))</f>
        <v>4.9557550485230557</v>
      </c>
      <c r="AC63" t="str">
        <f t="shared" si="64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59"/>
        <v>65-74</v>
      </c>
      <c r="G64" t="str">
        <f t="shared" si="55"/>
        <v>0.126</v>
      </c>
      <c r="K64" t="str">
        <f t="shared" si="60"/>
        <v>65-74</v>
      </c>
      <c r="Q64">
        <f>Q54-R54</f>
        <v>-4.9284805231884832</v>
      </c>
      <c r="T64" t="str">
        <f t="shared" si="62"/>
        <v>65-74</v>
      </c>
      <c r="Z64">
        <f>SQRT((($AT54-1)*$AI54^2+(AU54-1)*AJ54^2)/($AT54+AU54-2))</f>
        <v>2.1336565535868828</v>
      </c>
      <c r="AC64" t="str">
        <f t="shared" si="64"/>
        <v>65-74</v>
      </c>
      <c r="AI64">
        <f>$AT54+AU54-2</f>
        <v>6192</v>
      </c>
    </row>
    <row r="66" spans="1:47" x14ac:dyDescent="0.35">
      <c r="K66" t="str">
        <f t="shared" ref="K66:AA66" si="72">K6</f>
        <v>Latin America and the Caribbean</v>
      </c>
      <c r="L66">
        <f t="shared" si="72"/>
        <v>56.180307713437394</v>
      </c>
      <c r="M66">
        <f t="shared" si="72"/>
        <v>72.015098096175635</v>
      </c>
      <c r="N66">
        <f t="shared" si="72"/>
        <v>94.79094780181093</v>
      </c>
      <c r="O66">
        <f t="shared" si="72"/>
        <v>112.17701147875241</v>
      </c>
      <c r="P66">
        <f t="shared" si="72"/>
        <v>126.19390270500841</v>
      </c>
      <c r="Q66">
        <f t="shared" si="72"/>
        <v>131.46251146278436</v>
      </c>
      <c r="R66">
        <f t="shared" si="72"/>
        <v>128.02538492638834</v>
      </c>
      <c r="S66">
        <f t="shared" si="72"/>
        <v>0</v>
      </c>
      <c r="T66" t="str">
        <f t="shared" si="72"/>
        <v>Latin America and the Caribbean</v>
      </c>
      <c r="U66">
        <f t="shared" si="72"/>
        <v>6.1909182111973866</v>
      </c>
      <c r="V66">
        <f t="shared" si="72"/>
        <v>8.3880486278461266</v>
      </c>
      <c r="W66">
        <f t="shared" si="72"/>
        <v>8.4531946709971475</v>
      </c>
      <c r="X66">
        <f t="shared" si="72"/>
        <v>10.518333071776668</v>
      </c>
      <c r="Y66">
        <f t="shared" si="72"/>
        <v>8.4990092615732671</v>
      </c>
      <c r="Z66">
        <f t="shared" si="72"/>
        <v>6.9400161815867119</v>
      </c>
      <c r="AA66">
        <f t="shared" si="72"/>
        <v>5.4879806375833979</v>
      </c>
      <c r="AC66" t="str">
        <f t="shared" ref="AC66:AK66" si="73">AC6</f>
        <v>Latin America and the Caribbean</v>
      </c>
      <c r="AD66">
        <f t="shared" si="73"/>
        <v>1.3509691106710777</v>
      </c>
      <c r="AE66">
        <f t="shared" si="73"/>
        <v>1.8304222747654926</v>
      </c>
      <c r="AF66">
        <f t="shared" si="73"/>
        <v>1.8446383068591314</v>
      </c>
      <c r="AG66">
        <f t="shared" si="73"/>
        <v>2.2952884517225698</v>
      </c>
      <c r="AH66">
        <f t="shared" si="73"/>
        <v>1.8546358701566779</v>
      </c>
      <c r="AI66">
        <f t="shared" si="73"/>
        <v>1.5144356893495001</v>
      </c>
      <c r="AJ66">
        <f t="shared" si="73"/>
        <v>1.1975755563894255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8446</v>
      </c>
      <c r="AP66">
        <f t="shared" si="74"/>
        <v>6719</v>
      </c>
      <c r="AQ66">
        <f t="shared" si="74"/>
        <v>8741</v>
      </c>
      <c r="AR66">
        <f t="shared" si="74"/>
        <v>10853</v>
      </c>
      <c r="AS66">
        <f t="shared" si="74"/>
        <v>13828</v>
      </c>
      <c r="AT66">
        <f t="shared" si="74"/>
        <v>8056</v>
      </c>
      <c r="AU66">
        <f t="shared" si="74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-15.834790382738241</v>
      </c>
      <c r="M71">
        <f t="shared" ref="M71:Q71" si="81">$L66-N66</f>
        <v>-38.610640088373536</v>
      </c>
      <c r="N71">
        <f t="shared" si="81"/>
        <v>-55.996703765315011</v>
      </c>
      <c r="O71">
        <f t="shared" si="81"/>
        <v>-70.013594991571011</v>
      </c>
      <c r="P71">
        <f t="shared" si="81"/>
        <v>-75.282203749346962</v>
      </c>
      <c r="Q71">
        <f t="shared" si="81"/>
        <v>-71.84507721295094</v>
      </c>
      <c r="T71" t="str">
        <f>K71</f>
        <v>18-24</v>
      </c>
      <c r="U71">
        <f>SQRT((($AO66-1)*$AD66^2+(AP66-1)*AE66^2)/($AO66+AP66-2))</f>
        <v>1.5814289381694251</v>
      </c>
      <c r="V71">
        <f t="shared" ref="V71:Z71" si="82">SQRT((($AO66-1)*$AD66^2+(AQ66-1)*AF66^2)/($AO66+AQ66-2))</f>
        <v>1.6209393647691668</v>
      </c>
      <c r="W71">
        <f t="shared" si="82"/>
        <v>1.9394530266497894</v>
      </c>
      <c r="X71">
        <f t="shared" si="82"/>
        <v>1.6815093340616545</v>
      </c>
      <c r="Y71">
        <f t="shared" si="82"/>
        <v>1.4331018406970339</v>
      </c>
      <c r="Z71">
        <f t="shared" si="82"/>
        <v>1.3256737479101302</v>
      </c>
      <c r="AC71" t="str">
        <f>T71</f>
        <v>18-24</v>
      </c>
      <c r="AD71">
        <f>$AO66+AP66-2</f>
        <v>15163</v>
      </c>
      <c r="AE71">
        <f t="shared" ref="AE71:AI71" si="83">$AO66+AQ66-2</f>
        <v>17185</v>
      </c>
      <c r="AF71">
        <f t="shared" si="83"/>
        <v>19297</v>
      </c>
      <c r="AG71">
        <f t="shared" si="83"/>
        <v>22272</v>
      </c>
      <c r="AH71">
        <f t="shared" si="83"/>
        <v>16500</v>
      </c>
      <c r="AI71">
        <f t="shared" si="83"/>
        <v>10214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-22.775849705635295</v>
      </c>
      <c r="N72">
        <f t="shared" ref="N72:Q72" si="86">$M66-O66</f>
        <v>-40.16191338257677</v>
      </c>
      <c r="O72">
        <f t="shared" si="86"/>
        <v>-54.178804608832777</v>
      </c>
      <c r="P72">
        <f t="shared" si="86"/>
        <v>-59.447413366608728</v>
      </c>
      <c r="Q72">
        <f t="shared" si="86"/>
        <v>-56.010286830212706</v>
      </c>
      <c r="T72" t="str">
        <f t="shared" ref="T72:T76" si="87">K72</f>
        <v>25-34</v>
      </c>
      <c r="V72">
        <f>SQRT((($AP66-1)*$AE66^2+(AQ66-1)*AF66^2)/($AP66+AQ66-2))</f>
        <v>1.8384735680115278</v>
      </c>
      <c r="W72">
        <f t="shared" ref="W72:Z72" si="88">SQRT((($AP66-1)*$AE66^2+(AR66-1)*AG66^2)/($AP66+AR66-2))</f>
        <v>2.1295602034539662</v>
      </c>
      <c r="X72">
        <f t="shared" si="88"/>
        <v>1.8467532111444518</v>
      </c>
      <c r="Y72">
        <f t="shared" si="88"/>
        <v>1.6655788575753143</v>
      </c>
      <c r="Z72">
        <f t="shared" si="88"/>
        <v>1.7178555297237246</v>
      </c>
      <c r="AC72" t="str">
        <f t="shared" ref="AC72:AC76" si="89">T72</f>
        <v>25-34</v>
      </c>
      <c r="AE72">
        <f>$AP66+AQ66-2</f>
        <v>15458</v>
      </c>
      <c r="AF72">
        <f t="shared" ref="AF72:AI72" si="90">$AP66+AR66-2</f>
        <v>17570</v>
      </c>
      <c r="AG72">
        <f t="shared" si="90"/>
        <v>20545</v>
      </c>
      <c r="AH72">
        <f t="shared" si="90"/>
        <v>14773</v>
      </c>
      <c r="AI72">
        <f t="shared" si="90"/>
        <v>8487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-17.386063676941475</v>
      </c>
      <c r="O73">
        <f t="shared" ref="O73:Q73" si="91">$N66-P66</f>
        <v>-31.402954903197482</v>
      </c>
      <c r="P73">
        <f t="shared" si="91"/>
        <v>-36.671563660973433</v>
      </c>
      <c r="Q73">
        <f t="shared" si="91"/>
        <v>-33.234437124577411</v>
      </c>
      <c r="T73" t="str">
        <f t="shared" si="87"/>
        <v>35-44</v>
      </c>
      <c r="W73">
        <f>SQRT((($AQ66-1)*$AF66^2+(AR66-1)*AG66^2)/($AQ66+AR66-2))</f>
        <v>2.1061998813207166</v>
      </c>
      <c r="X73">
        <f t="shared" ref="X73:Z73" si="92">SQRT((($AQ66-1)*$AF66^2+(AS66-1)*AH66^2)/($AQ66+AS66-2))</f>
        <v>1.8507703097390291</v>
      </c>
      <c r="Y73">
        <f t="shared" si="92"/>
        <v>1.6943206153883279</v>
      </c>
      <c r="Z73">
        <f t="shared" si="92"/>
        <v>1.7525206349074482</v>
      </c>
      <c r="AC73" t="str">
        <f t="shared" si="89"/>
        <v>35-44</v>
      </c>
      <c r="AF73">
        <f>$AQ66+AR66-2</f>
        <v>19592</v>
      </c>
      <c r="AG73">
        <f t="shared" ref="AG73:AI73" si="93">$AQ66+AS66-2</f>
        <v>22567</v>
      </c>
      <c r="AH73">
        <f t="shared" si="93"/>
        <v>16795</v>
      </c>
      <c r="AI73">
        <f t="shared" si="93"/>
        <v>10509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-14.016891226256007</v>
      </c>
      <c r="P74">
        <f t="shared" ref="P74:Q74" si="94">$O66-Q66</f>
        <v>-19.285499984031958</v>
      </c>
      <c r="Q74">
        <f t="shared" si="94"/>
        <v>-15.848373447635936</v>
      </c>
      <c r="T74" t="str">
        <f t="shared" si="87"/>
        <v>45-54</v>
      </c>
      <c r="X74">
        <f>SQRT((($AR66-1)*$AG66^2+(AS66-1)*AH66^2)/($AR66+AS66-2))</f>
        <v>2.0600461758148056</v>
      </c>
      <c r="Y74">
        <f t="shared" ref="Y74:Z74" si="95">SQRT((($AR66-1)*$AG66^2+(AT66-1)*AI66^2)/($AR66+AT66-2))</f>
        <v>2.0002431648195991</v>
      </c>
      <c r="Z74">
        <f t="shared" si="95"/>
        <v>2.175072551370937</v>
      </c>
      <c r="AC74" t="str">
        <f t="shared" si="89"/>
        <v>45-54</v>
      </c>
      <c r="AG74">
        <f>$AR66+AS66-2</f>
        <v>24679</v>
      </c>
      <c r="AH74">
        <f t="shared" ref="AH74:AI74" si="96">$AR66+AT66-2</f>
        <v>18907</v>
      </c>
      <c r="AI74">
        <f t="shared" si="96"/>
        <v>12621</v>
      </c>
    </row>
    <row r="75" spans="1:47" x14ac:dyDescent="0.35">
      <c r="A75" t="str">
        <f t="shared" si="84"/>
        <v>55-64</v>
      </c>
      <c r="F75" t="str">
        <f t="shared" si="80"/>
        <v>0.015</v>
      </c>
      <c r="G75" t="str">
        <f t="shared" si="80"/>
        <v>&gt;0.999</v>
      </c>
      <c r="K75" t="str">
        <f t="shared" si="85"/>
        <v>55-64</v>
      </c>
      <c r="P75">
        <f>$P66-Q66</f>
        <v>-5.2686087577759508</v>
      </c>
      <c r="Q75">
        <f>$P66-R66</f>
        <v>-1.8314822213799289</v>
      </c>
      <c r="T75" t="str">
        <f t="shared" si="87"/>
        <v>55-64</v>
      </c>
      <c r="Y75">
        <f>SQRT((($AS66-1)*$AH66^2+(AT66-1)*AI66^2)/($AS66+AT66-2))</f>
        <v>1.7371703493474955</v>
      </c>
      <c r="Z75">
        <f>SQRT((($AS66-1)*$AH66^2+(AU66-1)*AJ66^2)/($AS66+AU66-2))</f>
        <v>1.7922608070782768</v>
      </c>
      <c r="AC75" t="str">
        <f t="shared" si="89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84"/>
        <v>65-74</v>
      </c>
      <c r="G76" t="str">
        <f t="shared" si="80"/>
        <v>0.113</v>
      </c>
      <c r="K76" t="str">
        <f t="shared" si="85"/>
        <v>65-74</v>
      </c>
      <c r="Q76">
        <f>Q66-R66</f>
        <v>3.4371265363960219</v>
      </c>
      <c r="T76" t="str">
        <f t="shared" si="87"/>
        <v>65-74</v>
      </c>
      <c r="Z76">
        <f>SQRT((($AT66-1)*$AI66^2+(AU66-1)*AJ66^2)/($AT66+AU66-2))</f>
        <v>1.4624557744018942</v>
      </c>
      <c r="AC76" t="str">
        <f t="shared" si="89"/>
        <v>65-74</v>
      </c>
      <c r="AI76">
        <f>$AT66+AU66-2</f>
        <v>9824</v>
      </c>
    </row>
    <row r="78" spans="1:47" x14ac:dyDescent="0.35">
      <c r="K78" t="str">
        <f t="shared" ref="K78:AA78" si="97">K7</f>
        <v>Northern Africa and Western Asia</v>
      </c>
      <c r="L78">
        <f t="shared" si="97"/>
        <v>64.814344475596755</v>
      </c>
      <c r="M78">
        <f t="shared" si="97"/>
        <v>74.54395995069288</v>
      </c>
      <c r="N78">
        <f t="shared" si="97"/>
        <v>86.715337513400158</v>
      </c>
      <c r="O78">
        <f t="shared" si="97"/>
        <v>99.385072248742034</v>
      </c>
      <c r="P78">
        <f t="shared" si="97"/>
        <v>108.22561769925413</v>
      </c>
      <c r="Q78">
        <f t="shared" si="97"/>
        <v>110.92172629544197</v>
      </c>
      <c r="R78">
        <f t="shared" si="97"/>
        <v>106.92615786554163</v>
      </c>
      <c r="S78">
        <f t="shared" si="97"/>
        <v>0</v>
      </c>
      <c r="T78" t="str">
        <f t="shared" si="97"/>
        <v>Northern Africa and Western Asia</v>
      </c>
      <c r="U78">
        <f t="shared" si="97"/>
        <v>4.8300933219587101</v>
      </c>
      <c r="V78">
        <f t="shared" si="97"/>
        <v>6.1761515624493004</v>
      </c>
      <c r="W78">
        <f t="shared" si="97"/>
        <v>4.2153153623249189</v>
      </c>
      <c r="X78">
        <f t="shared" si="97"/>
        <v>7.1129646578416397</v>
      </c>
      <c r="Y78">
        <f t="shared" si="97"/>
        <v>6.3935017811155106</v>
      </c>
      <c r="Z78">
        <f t="shared" si="97"/>
        <v>9.3317020717205494</v>
      </c>
      <c r="AA78">
        <f t="shared" si="97"/>
        <v>11.796144714314144</v>
      </c>
      <c r="AC78" t="str">
        <f t="shared" ref="AC78:AK78" si="98">AC7</f>
        <v>Northern Africa and Western Asia</v>
      </c>
      <c r="AD78">
        <f t="shared" si="98"/>
        <v>1.4563279319398477</v>
      </c>
      <c r="AE78">
        <f t="shared" si="98"/>
        <v>1.8621797619101441</v>
      </c>
      <c r="AF78">
        <f t="shared" si="98"/>
        <v>1.2709654027138892</v>
      </c>
      <c r="AG78">
        <f t="shared" si="98"/>
        <v>2.1446395379199452</v>
      </c>
      <c r="AH78">
        <f t="shared" si="98"/>
        <v>1.9277133185844642</v>
      </c>
      <c r="AI78">
        <f t="shared" si="98"/>
        <v>2.8136140388435651</v>
      </c>
      <c r="AJ78">
        <f t="shared" si="98"/>
        <v>3.5566714536467368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5627</v>
      </c>
      <c r="AP78">
        <f t="shared" si="99"/>
        <v>8027</v>
      </c>
      <c r="AQ78">
        <f t="shared" si="99"/>
        <v>12209</v>
      </c>
      <c r="AR78">
        <f t="shared" si="99"/>
        <v>10629</v>
      </c>
      <c r="AS78">
        <f t="shared" si="99"/>
        <v>7949</v>
      </c>
      <c r="AT78">
        <f t="shared" si="99"/>
        <v>3540</v>
      </c>
      <c r="AU78">
        <f t="shared" si="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-9.729615475096125</v>
      </c>
      <c r="M83">
        <f t="shared" ref="M83:Q83" si="106">$L78-N78</f>
        <v>-21.900993037803403</v>
      </c>
      <c r="N83">
        <f t="shared" si="106"/>
        <v>-34.570727773145279</v>
      </c>
      <c r="O83">
        <f t="shared" si="106"/>
        <v>-43.411273223657375</v>
      </c>
      <c r="P83">
        <f t="shared" si="106"/>
        <v>-46.107381819845216</v>
      </c>
      <c r="Q83">
        <f t="shared" si="106"/>
        <v>-42.111813389944871</v>
      </c>
      <c r="T83" t="str">
        <f>K83</f>
        <v>18-24</v>
      </c>
      <c r="U83">
        <f>SQRT((($AO78-1)*$AD78^2+(AP78-1)*AE78^2)/($AO78+AP78-2))</f>
        <v>1.7066595679257233</v>
      </c>
      <c r="V83">
        <f t="shared" ref="V83:Z83" si="107">SQRT((($AO78-1)*$AD78^2+(AQ78-1)*AF78^2)/($AO78+AQ78-2))</f>
        <v>1.3322284028645728</v>
      </c>
      <c r="W83">
        <f t="shared" si="107"/>
        <v>1.9343124700530634</v>
      </c>
      <c r="X83">
        <f t="shared" si="107"/>
        <v>1.7478338282814547</v>
      </c>
      <c r="Y83">
        <f t="shared" si="107"/>
        <v>2.0877727690522971</v>
      </c>
      <c r="Z83">
        <f t="shared" si="107"/>
        <v>1.7412847967280545</v>
      </c>
      <c r="AC83" t="str">
        <f>T83</f>
        <v>18-24</v>
      </c>
      <c r="AD83">
        <f>$AO78+AP78-2</f>
        <v>13652</v>
      </c>
      <c r="AE83">
        <f t="shared" ref="AE83:AI83" si="108">$AO78+AQ78-2</f>
        <v>17834</v>
      </c>
      <c r="AF83">
        <f t="shared" si="108"/>
        <v>16254</v>
      </c>
      <c r="AG83">
        <f t="shared" si="108"/>
        <v>13574</v>
      </c>
      <c r="AH83">
        <f t="shared" si="108"/>
        <v>9165</v>
      </c>
      <c r="AI83">
        <f t="shared" si="108"/>
        <v>6159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-12.171377562707278</v>
      </c>
      <c r="N84">
        <f t="shared" ref="N84:Q84" si="111">$M78-O78</f>
        <v>-24.841112298049154</v>
      </c>
      <c r="O84">
        <f t="shared" si="111"/>
        <v>-33.68165774856125</v>
      </c>
      <c r="P84">
        <f t="shared" si="111"/>
        <v>-36.377766344749091</v>
      </c>
      <c r="Q84">
        <f t="shared" si="111"/>
        <v>-32.382197914848746</v>
      </c>
      <c r="T84" t="str">
        <f t="shared" ref="T84:T88" si="112">K84</f>
        <v>25-34</v>
      </c>
      <c r="V84">
        <f>SQRT((($AP78-1)*$AE78^2+(AQ78-1)*AF78^2)/($AP78+AQ78-2))</f>
        <v>1.533006408110313</v>
      </c>
      <c r="W84">
        <f t="shared" ref="W84:Z84" si="113">SQRT((($AP78-1)*$AE78^2+(AR78-1)*AG78^2)/($AP78+AR78-2))</f>
        <v>2.0279372936138276</v>
      </c>
      <c r="X84">
        <f t="shared" si="113"/>
        <v>1.8950698342511147</v>
      </c>
      <c r="Y84">
        <f t="shared" si="113"/>
        <v>2.1975125006521883</v>
      </c>
      <c r="Z84">
        <f t="shared" si="113"/>
        <v>2.0098562859156055</v>
      </c>
      <c r="AC84" t="str">
        <f t="shared" ref="AC84:AC88" si="114">T84</f>
        <v>25-34</v>
      </c>
      <c r="AE84">
        <f>$AP78+AQ78-2</f>
        <v>20234</v>
      </c>
      <c r="AF84">
        <f t="shared" ref="AF84:AI84" si="115">$AP78+AR78-2</f>
        <v>18654</v>
      </c>
      <c r="AG84">
        <f t="shared" si="115"/>
        <v>15974</v>
      </c>
      <c r="AH84">
        <f t="shared" si="115"/>
        <v>11565</v>
      </c>
      <c r="AI84">
        <f t="shared" si="115"/>
        <v>8559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-12.669734735341876</v>
      </c>
      <c r="O85">
        <f t="shared" ref="O85:Q85" si="116">$N78-P78</f>
        <v>-21.510280185853972</v>
      </c>
      <c r="P85">
        <f t="shared" si="116"/>
        <v>-24.206388782041813</v>
      </c>
      <c r="Q85">
        <f t="shared" si="116"/>
        <v>-20.210820352141468</v>
      </c>
      <c r="T85" t="str">
        <f t="shared" si="112"/>
        <v>35-44</v>
      </c>
      <c r="W85">
        <f>SQRT((($AQ78-1)*$AF78^2+(AR78-1)*AG78^2)/($AQ78+AR78-2))</f>
        <v>1.7332575011340186</v>
      </c>
      <c r="X85">
        <f t="shared" ref="X85:Z85" si="117">SQRT((($AQ78-1)*$AF78^2+(AS78-1)*AH78^2)/($AQ78+AS78-2))</f>
        <v>1.5632402690008111</v>
      </c>
      <c r="Y85">
        <f t="shared" si="117"/>
        <v>1.7411098244469376</v>
      </c>
      <c r="Z85">
        <f t="shared" si="117"/>
        <v>1.4411685291412675</v>
      </c>
      <c r="AC85" t="str">
        <f t="shared" si="114"/>
        <v>35-44</v>
      </c>
      <c r="AF85">
        <f>$AQ78+AR78-2</f>
        <v>22836</v>
      </c>
      <c r="AG85">
        <f t="shared" ref="AG85:AI85" si="118">$AQ78+AS78-2</f>
        <v>20156</v>
      </c>
      <c r="AH85">
        <f t="shared" si="118"/>
        <v>15747</v>
      </c>
      <c r="AI85">
        <f t="shared" si="118"/>
        <v>12741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0.004</v>
      </c>
      <c r="K86" t="str">
        <f t="shared" si="110"/>
        <v>45-54</v>
      </c>
      <c r="O86">
        <f>$O78-P78</f>
        <v>-8.8405454505120957</v>
      </c>
      <c r="P86">
        <f t="shared" ref="P86:Q86" si="119">$O78-Q78</f>
        <v>-11.536654046699937</v>
      </c>
      <c r="Q86">
        <f t="shared" si="119"/>
        <v>-7.5410856167995917</v>
      </c>
      <c r="T86" t="str">
        <f t="shared" si="112"/>
        <v>45-54</v>
      </c>
      <c r="X86">
        <f>SQRT((($AR78-1)*$AG78^2+(AS78-1)*AH78^2)/($AR78+AS78-2))</f>
        <v>2.0546298261540747</v>
      </c>
      <c r="Y86">
        <f t="shared" ref="Y86:Z86" si="120">SQRT((($AR78-1)*$AG78^2+(AT78-1)*AI78^2)/($AR78+AT78-2))</f>
        <v>2.329822136591384</v>
      </c>
      <c r="Z86">
        <f t="shared" si="120"/>
        <v>2.2324721338016356</v>
      </c>
      <c r="AC86" t="str">
        <f t="shared" si="114"/>
        <v>45-54</v>
      </c>
      <c r="AG86">
        <f>$AR78+AS78-2</f>
        <v>18576</v>
      </c>
      <c r="AH86">
        <f t="shared" ref="AH86:AI86" si="121">$AR78+AT78-2</f>
        <v>14167</v>
      </c>
      <c r="AI86">
        <f t="shared" si="121"/>
        <v>11161</v>
      </c>
    </row>
    <row r="87" spans="1:47" x14ac:dyDescent="0.35">
      <c r="A87" t="str">
        <f t="shared" si="109"/>
        <v>55-64</v>
      </c>
      <c r="F87" t="str">
        <f t="shared" si="105"/>
        <v>&gt;0.999</v>
      </c>
      <c r="G87" t="str">
        <f t="shared" si="105"/>
        <v>&gt;0.999</v>
      </c>
      <c r="K87" t="str">
        <f t="shared" si="110"/>
        <v>55-64</v>
      </c>
      <c r="P87">
        <f>$P78-Q78</f>
        <v>-2.696108596187841</v>
      </c>
      <c r="Q87">
        <f>$P78-R78</f>
        <v>1.2994598337125041</v>
      </c>
      <c r="T87" t="str">
        <f t="shared" si="112"/>
        <v>55-64</v>
      </c>
      <c r="Y87">
        <f>SQRT((($AS78-1)*$AH78^2+(AT78-1)*AI78^2)/($AS78+AT78-2))</f>
        <v>2.2383369096077192</v>
      </c>
      <c r="Z87">
        <f>SQRT((($AS78-1)*$AH78^2+(AU78-1)*AJ78^2)/($AS78+AU78-2))</f>
        <v>2.0682208676718097</v>
      </c>
      <c r="AC87" t="str">
        <f t="shared" si="114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3.9955684299003451</v>
      </c>
      <c r="T88" t="str">
        <f t="shared" si="112"/>
        <v>65-74</v>
      </c>
      <c r="Z88">
        <f>SQRT((($AT78-1)*$AI78^2+(AU78-1)*AJ78^2)/($AT78+AU78-2))</f>
        <v>2.9216448608619836</v>
      </c>
      <c r="AC88" t="str">
        <f t="shared" si="114"/>
        <v>65-74</v>
      </c>
      <c r="AI88">
        <f>$AT78+AU78-2</f>
        <v>4072</v>
      </c>
    </row>
    <row r="90" spans="1:47" x14ac:dyDescent="0.35">
      <c r="K90" t="str">
        <f t="shared" ref="K90:AA90" si="122">K8</f>
        <v>Northern America</v>
      </c>
      <c r="L90">
        <f t="shared" si="122"/>
        <v>62.931574939035585</v>
      </c>
      <c r="M90">
        <f t="shared" si="122"/>
        <v>65.460145658847495</v>
      </c>
      <c r="N90">
        <f t="shared" si="122"/>
        <v>70.054722411943814</v>
      </c>
      <c r="O90">
        <f t="shared" si="122"/>
        <v>75.73350568072226</v>
      </c>
      <c r="P90">
        <f t="shared" si="122"/>
        <v>88.063311832900283</v>
      </c>
      <c r="Q90">
        <f t="shared" si="122"/>
        <v>109.58625879461758</v>
      </c>
      <c r="R90">
        <f t="shared" si="122"/>
        <v>126.49082433440461</v>
      </c>
      <c r="S90">
        <f t="shared" si="122"/>
        <v>0</v>
      </c>
      <c r="T90" t="str">
        <f t="shared" si="122"/>
        <v>Northern America</v>
      </c>
      <c r="U90">
        <f t="shared" si="122"/>
        <v>3.6845369998527793</v>
      </c>
      <c r="V90">
        <f t="shared" si="122"/>
        <v>3.3930714708686964</v>
      </c>
      <c r="W90">
        <f t="shared" si="122"/>
        <v>3.7235399120859474</v>
      </c>
      <c r="X90">
        <f t="shared" si="122"/>
        <v>2.7505767241425487</v>
      </c>
      <c r="Y90">
        <f t="shared" si="122"/>
        <v>0.75525736707847635</v>
      </c>
      <c r="Z90">
        <f t="shared" si="122"/>
        <v>0.72113009038877407</v>
      </c>
      <c r="AA90">
        <f t="shared" si="122"/>
        <v>0.46750810538536491</v>
      </c>
      <c r="AC90" t="str">
        <f t="shared" ref="AC90:AK90" si="123">AC8</f>
        <v>Northern America</v>
      </c>
      <c r="AD90">
        <f t="shared" si="123"/>
        <v>2.6053610981286375</v>
      </c>
      <c r="AE90">
        <f t="shared" si="123"/>
        <v>2.399263846101868</v>
      </c>
      <c r="AF90">
        <f t="shared" si="123"/>
        <v>2.632940321854734</v>
      </c>
      <c r="AG90">
        <f t="shared" si="123"/>
        <v>1.9449514538150758</v>
      </c>
      <c r="AH90">
        <f t="shared" si="123"/>
        <v>0.53404760580228816</v>
      </c>
      <c r="AI90">
        <f t="shared" si="123"/>
        <v>0.5099159770315701</v>
      </c>
      <c r="AJ90">
        <f t="shared" si="123"/>
        <v>0.33057815157766662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1591</v>
      </c>
      <c r="AP90">
        <f t="shared" si="124"/>
        <v>945</v>
      </c>
      <c r="AQ90">
        <f t="shared" si="124"/>
        <v>801</v>
      </c>
      <c r="AR90">
        <f t="shared" si="124"/>
        <v>1100</v>
      </c>
      <c r="AS90">
        <f t="shared" si="124"/>
        <v>2555</v>
      </c>
      <c r="AT90">
        <f t="shared" si="124"/>
        <v>3484</v>
      </c>
      <c r="AU90">
        <f t="shared" si="124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&gt;0.999</v>
      </c>
      <c r="C95" t="str">
        <f t="shared" ref="C95:G100" si="130">IF(_xlfn.T.DIST.2T(ABS(M95/V95),AE95)*6&lt;0.001,"&lt;0.001",IF(_xlfn.T.DIST.2T(ABS(M95/V95),AE95)*6&gt;0.999, "&gt;0.999",FIXED(_xlfn.T.DIST.2T(ABS(M95/V95),AE95)*6,3)))</f>
        <v>0.039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-2.5285707198119098</v>
      </c>
      <c r="M95">
        <f t="shared" ref="M95:Q95" si="131">$L90-N90</f>
        <v>-7.1231474729082294</v>
      </c>
      <c r="N95">
        <f t="shared" si="131"/>
        <v>-12.801930741686675</v>
      </c>
      <c r="O95">
        <f t="shared" si="131"/>
        <v>-25.131736893864698</v>
      </c>
      <c r="P95">
        <f t="shared" si="131"/>
        <v>-46.654683855581993</v>
      </c>
      <c r="Q95">
        <f t="shared" si="131"/>
        <v>-63.559249395369022</v>
      </c>
      <c r="T95" t="str">
        <f>K95</f>
        <v>18-24</v>
      </c>
      <c r="U95">
        <f>SQRT((($AO90-1)*$AD90^2+(AP90-1)*AE90^2)/($AO90+AP90-2))</f>
        <v>2.530545525909131</v>
      </c>
      <c r="V95">
        <f t="shared" ref="V95:Z95" si="132">SQRT((($AO90-1)*$AD90^2+(AQ90-1)*AF90^2)/($AO90+AQ90-2))</f>
        <v>2.6146250280267664</v>
      </c>
      <c r="W95">
        <f t="shared" si="132"/>
        <v>2.3579075156837201</v>
      </c>
      <c r="X95">
        <f t="shared" si="132"/>
        <v>1.6673961230917487</v>
      </c>
      <c r="Y95">
        <f t="shared" si="132"/>
        <v>1.5185560358432375</v>
      </c>
      <c r="Z95">
        <f t="shared" si="132"/>
        <v>1.6969679220095717</v>
      </c>
      <c r="AC95" t="str">
        <f>T95</f>
        <v>18-24</v>
      </c>
      <c r="AD95">
        <f>$AO90+AP90-2</f>
        <v>2534</v>
      </c>
      <c r="AE95">
        <f t="shared" ref="AE95:AI95" si="133">$AO90+AQ90-2</f>
        <v>2390</v>
      </c>
      <c r="AF95">
        <f t="shared" si="133"/>
        <v>2689</v>
      </c>
      <c r="AG95">
        <f t="shared" si="133"/>
        <v>4144</v>
      </c>
      <c r="AH95">
        <f t="shared" si="133"/>
        <v>5073</v>
      </c>
      <c r="AI95">
        <f t="shared" si="133"/>
        <v>3833</v>
      </c>
    </row>
    <row r="96" spans="1:47" x14ac:dyDescent="0.35">
      <c r="A96" t="str">
        <f t="shared" ref="A96:A100" si="134">A84</f>
        <v>25-34</v>
      </c>
      <c r="C96" t="str">
        <f t="shared" si="130"/>
        <v>0.404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-4.5945767530963195</v>
      </c>
      <c r="N96">
        <f t="shared" ref="N96:Q96" si="136">$M90-O90</f>
        <v>-10.273360021874765</v>
      </c>
      <c r="O96">
        <f t="shared" si="136"/>
        <v>-22.603166174052788</v>
      </c>
      <c r="P96">
        <f t="shared" si="136"/>
        <v>-44.126113135770083</v>
      </c>
      <c r="Q96">
        <f t="shared" si="136"/>
        <v>-61.030678675557112</v>
      </c>
      <c r="T96" t="str">
        <f t="shared" ref="T96:T100" si="137">K96</f>
        <v>25-34</v>
      </c>
      <c r="V96">
        <f>SQRT((($AP90-1)*$AE90^2+(AQ90-1)*AF90^2)/($AP90+AQ90-2))</f>
        <v>2.5091580701921004</v>
      </c>
      <c r="W96">
        <f t="shared" ref="W96:Z96" si="138">SQRT((($AP90-1)*$AE90^2+(AR90-1)*AG90^2)/($AP90+AR90-2))</f>
        <v>2.1667448069430408</v>
      </c>
      <c r="X96">
        <f t="shared" si="138"/>
        <v>1.327300869006347</v>
      </c>
      <c r="Y96">
        <f t="shared" si="138"/>
        <v>1.1966875702784143</v>
      </c>
      <c r="Z96">
        <f t="shared" si="138"/>
        <v>1.3349145741360722</v>
      </c>
      <c r="AC96" t="str">
        <f t="shared" ref="AC96:AC100" si="139">T96</f>
        <v>25-34</v>
      </c>
      <c r="AE96">
        <f>$AP90+AQ90-2</f>
        <v>1744</v>
      </c>
      <c r="AF96">
        <f t="shared" ref="AF96:AI96" si="140">$AP90+AR90-2</f>
        <v>2043</v>
      </c>
      <c r="AG96">
        <f t="shared" si="140"/>
        <v>3498</v>
      </c>
      <c r="AH96">
        <f t="shared" si="140"/>
        <v>4427</v>
      </c>
      <c r="AI96">
        <f t="shared" si="140"/>
        <v>3187</v>
      </c>
    </row>
    <row r="97" spans="1:47" x14ac:dyDescent="0.35">
      <c r="A97" t="str">
        <f t="shared" si="134"/>
        <v>35-44</v>
      </c>
      <c r="D97" t="str">
        <f t="shared" si="130"/>
        <v>0.072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-5.6787832687784459</v>
      </c>
      <c r="O97">
        <f t="shared" ref="O97:Q97" si="141">$N90-P90</f>
        <v>-18.008589420956469</v>
      </c>
      <c r="P97">
        <f t="shared" si="141"/>
        <v>-39.531536382673764</v>
      </c>
      <c r="Q97">
        <f t="shared" si="141"/>
        <v>-56.436101922460793</v>
      </c>
      <c r="T97" t="str">
        <f t="shared" si="137"/>
        <v>35-44</v>
      </c>
      <c r="W97">
        <f>SQRT((($AQ90-1)*$AF90^2+(AR90-1)*AG90^2)/($AQ90+AR90-2))</f>
        <v>2.260454819634854</v>
      </c>
      <c r="X97">
        <f t="shared" ref="X97:Z97" si="142">SQRT((($AQ90-1)*$AF90^2+(AS90-1)*AH90^2)/($AQ90+AS90-2))</f>
        <v>1.3677342943890729</v>
      </c>
      <c r="Y97">
        <f t="shared" si="142"/>
        <v>1.2273185837341845</v>
      </c>
      <c r="Z97">
        <f t="shared" si="142"/>
        <v>1.379515305934732</v>
      </c>
      <c r="AC97" t="str">
        <f t="shared" si="139"/>
        <v>35-44</v>
      </c>
      <c r="AF97">
        <f>$AQ90+AR90-2</f>
        <v>1899</v>
      </c>
      <c r="AG97">
        <f t="shared" ref="AG97:AI97" si="143">$AQ90+AS90-2</f>
        <v>3354</v>
      </c>
      <c r="AH97">
        <f t="shared" si="143"/>
        <v>4283</v>
      </c>
      <c r="AI97">
        <f t="shared" si="143"/>
        <v>3043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-12.329806152178023</v>
      </c>
      <c r="P98">
        <f t="shared" ref="P98:Q98" si="144">$O90-Q90</f>
        <v>-33.852753113895318</v>
      </c>
      <c r="Q98">
        <f t="shared" si="144"/>
        <v>-50.757318653682347</v>
      </c>
      <c r="T98" t="str">
        <f t="shared" si="137"/>
        <v>45-54</v>
      </c>
      <c r="X98">
        <f>SQRT((($AR90-1)*$AG90^2+(AS90-1)*AH90^2)/($AR90+AS90-2))</f>
        <v>1.1564876950047402</v>
      </c>
      <c r="Y98">
        <f t="shared" ref="Y98:Z98" si="145">SQRT((($AR90-1)*$AG90^2+(AT90-1)*AI90^2)/($AR90+AT90-2))</f>
        <v>1.0511749320911368</v>
      </c>
      <c r="Z98">
        <f t="shared" si="145"/>
        <v>1.1477420748854832</v>
      </c>
      <c r="AC98" t="str">
        <f t="shared" si="139"/>
        <v>45-54</v>
      </c>
      <c r="AG98">
        <f>$AR90+AS90-2</f>
        <v>3653</v>
      </c>
      <c r="AH98">
        <f t="shared" ref="AH98:AI98" si="146">$AR90+AT90-2</f>
        <v>4582</v>
      </c>
      <c r="AI98">
        <f t="shared" si="146"/>
        <v>3342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-21.522946961717295</v>
      </c>
      <c r="Q99">
        <f>$P90-R90</f>
        <v>-38.427512501504324</v>
      </c>
      <c r="T99" t="str">
        <f t="shared" si="137"/>
        <v>55-64</v>
      </c>
      <c r="Y99">
        <f>SQRT((($AS90-1)*$AH90^2+(AT90-1)*AI90^2)/($AS90+AT90-2))</f>
        <v>0.52026166986156497</v>
      </c>
      <c r="Z99">
        <f>SQRT((($AS90-1)*$AH90^2+(AU90-1)*AJ90^2)/($AS90+AU90-2))</f>
        <v>0.45049659130102815</v>
      </c>
      <c r="AC99" t="str">
        <f t="shared" si="139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-16.904565539787029</v>
      </c>
      <c r="T100" t="str">
        <f t="shared" si="137"/>
        <v>65-74</v>
      </c>
      <c r="Z100">
        <f>SQRT((($AT90-1)*$AI90^2+(AU90-1)*AJ90^2)/($AT90+AU90-2))</f>
        <v>0.44829578979295442</v>
      </c>
      <c r="AC100" t="str">
        <f t="shared" si="139"/>
        <v>65-74</v>
      </c>
      <c r="AI100">
        <f>$AT90+AU90-2</f>
        <v>5726</v>
      </c>
    </row>
    <row r="102" spans="1:47" x14ac:dyDescent="0.35">
      <c r="K102" t="str">
        <f t="shared" ref="K102:AA102" si="147">K9</f>
        <v>Oceania</v>
      </c>
      <c r="L102">
        <f t="shared" si="147"/>
        <v>43.88308965286312</v>
      </c>
      <c r="M102">
        <f t="shared" si="147"/>
        <v>45.053836428483407</v>
      </c>
      <c r="N102">
        <f t="shared" si="147"/>
        <v>54.835955560855624</v>
      </c>
      <c r="O102">
        <f t="shared" si="147"/>
        <v>61.063567988487563</v>
      </c>
      <c r="P102">
        <f t="shared" si="147"/>
        <v>70.084358416771863</v>
      </c>
      <c r="Q102">
        <f t="shared" si="147"/>
        <v>97.315233725513366</v>
      </c>
      <c r="R102">
        <f t="shared" si="147"/>
        <v>118.6559369881719</v>
      </c>
      <c r="S102">
        <f t="shared" si="147"/>
        <v>0</v>
      </c>
      <c r="T102" t="str">
        <f t="shared" si="147"/>
        <v>Oceania</v>
      </c>
      <c r="U102">
        <f t="shared" si="147"/>
        <v>3.3073841367937145</v>
      </c>
      <c r="V102">
        <f t="shared" si="147"/>
        <v>1.3638896170150663</v>
      </c>
      <c r="W102">
        <f t="shared" si="147"/>
        <v>6.6199675820587682</v>
      </c>
      <c r="X102">
        <f t="shared" si="147"/>
        <v>0.74764836455959083</v>
      </c>
      <c r="Y102">
        <f t="shared" si="147"/>
        <v>5.6309353971541816</v>
      </c>
      <c r="Z102">
        <f t="shared" si="147"/>
        <v>0.66901935950170854</v>
      </c>
      <c r="AA102">
        <f t="shared" si="147"/>
        <v>2.1487221590190932</v>
      </c>
      <c r="AC102" t="str">
        <f t="shared" ref="AC102:AK102" si="148">AC9</f>
        <v>Oceania</v>
      </c>
      <c r="AD102">
        <f t="shared" si="148"/>
        <v>2.3386737511156515</v>
      </c>
      <c r="AE102">
        <f t="shared" si="148"/>
        <v>0.96441559698127655</v>
      </c>
      <c r="AF102">
        <f t="shared" si="148"/>
        <v>4.6810239685088675</v>
      </c>
      <c r="AG102">
        <f t="shared" si="148"/>
        <v>0.52866722852311865</v>
      </c>
      <c r="AH102">
        <f t="shared" si="148"/>
        <v>3.9816726037510866</v>
      </c>
      <c r="AI102">
        <f t="shared" si="148"/>
        <v>0.47306812584873875</v>
      </c>
      <c r="AJ102">
        <f t="shared" si="148"/>
        <v>1.5193760095281998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472</v>
      </c>
      <c r="AP102">
        <f t="shared" si="149"/>
        <v>272</v>
      </c>
      <c r="AQ102">
        <f t="shared" si="149"/>
        <v>203</v>
      </c>
      <c r="AR102">
        <f t="shared" si="149"/>
        <v>365</v>
      </c>
      <c r="AS102">
        <f t="shared" si="149"/>
        <v>660</v>
      </c>
      <c r="AT102">
        <f t="shared" si="149"/>
        <v>717</v>
      </c>
      <c r="AU102">
        <f t="shared" si="149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&gt;0.999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0.004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-1.1707467756202874</v>
      </c>
      <c r="M107">
        <f t="shared" ref="M107:Q107" si="156">$L102-N102</f>
        <v>-10.952865907992503</v>
      </c>
      <c r="N107">
        <f t="shared" si="156"/>
        <v>-17.180478335624443</v>
      </c>
      <c r="O107">
        <f t="shared" si="156"/>
        <v>-26.201268763908743</v>
      </c>
      <c r="P107">
        <f t="shared" si="156"/>
        <v>-53.432144072650246</v>
      </c>
      <c r="Q107">
        <f t="shared" si="156"/>
        <v>-74.772847335308782</v>
      </c>
      <c r="T107" t="str">
        <f>K107</f>
        <v>18-24</v>
      </c>
      <c r="U107">
        <f>SQRT((($AO102-1)*$AD102^2+(AP102-1)*AE102^2)/($AO102+AP102-2))</f>
        <v>1.9523092318258726</v>
      </c>
      <c r="V107">
        <f t="shared" ref="V107:Z107" si="157">SQRT((($AO102-1)*$AD102^2+(AQ102-1)*AF102^2)/($AO102+AQ102-2))</f>
        <v>3.2256185819798739</v>
      </c>
      <c r="W107">
        <f t="shared" si="157"/>
        <v>1.7908011837569513</v>
      </c>
      <c r="X107">
        <f t="shared" si="157"/>
        <v>3.3949056479817976</v>
      </c>
      <c r="Y107">
        <f t="shared" si="157"/>
        <v>1.5183020257065356</v>
      </c>
      <c r="Z107">
        <f t="shared" si="157"/>
        <v>2.0005557861334315</v>
      </c>
      <c r="AC107" t="str">
        <f>T107</f>
        <v>18-24</v>
      </c>
      <c r="AD107">
        <f>$AO102+AP102-2</f>
        <v>742</v>
      </c>
      <c r="AE107">
        <f t="shared" ref="AE107:AI107" si="158">$AO102+AQ102-2</f>
        <v>673</v>
      </c>
      <c r="AF107">
        <f t="shared" si="158"/>
        <v>835</v>
      </c>
      <c r="AG107">
        <f t="shared" si="158"/>
        <v>1130</v>
      </c>
      <c r="AH107">
        <f t="shared" si="158"/>
        <v>1187</v>
      </c>
      <c r="AI107">
        <f t="shared" si="158"/>
        <v>879</v>
      </c>
    </row>
    <row r="108" spans="1:47" x14ac:dyDescent="0.35">
      <c r="A108" t="str">
        <f t="shared" ref="A108:A112" si="159">A96</f>
        <v>25-34</v>
      </c>
      <c r="C108" t="str">
        <f t="shared" si="155"/>
        <v>0.012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-9.7821191323722161</v>
      </c>
      <c r="N108">
        <f t="shared" ref="N108:Q108" si="161">$M102-O102</f>
        <v>-16.009731560004155</v>
      </c>
      <c r="O108">
        <f t="shared" si="161"/>
        <v>-25.030521988288456</v>
      </c>
      <c r="P108">
        <f t="shared" si="161"/>
        <v>-52.261397297029959</v>
      </c>
      <c r="Q108">
        <f t="shared" si="161"/>
        <v>-73.602100559688495</v>
      </c>
      <c r="T108" t="str">
        <f t="shared" ref="T108:T112" si="162">K108</f>
        <v>25-34</v>
      </c>
      <c r="V108">
        <f>SQRT((($AP102-1)*$AE102^2+(AQ102-1)*AF102^2)/($AP102+AQ102-2))</f>
        <v>3.1449403832722833</v>
      </c>
      <c r="W108">
        <f t="shared" ref="W108:Z108" si="163">SQRT((($AP102-1)*$AE102^2+(AR102-1)*AG102^2)/($AP102+AR102-2))</f>
        <v>0.74642498846495275</v>
      </c>
      <c r="X108">
        <f t="shared" si="163"/>
        <v>3.3919030291481573</v>
      </c>
      <c r="Y108">
        <f t="shared" si="163"/>
        <v>0.64631487416835887</v>
      </c>
      <c r="Z108">
        <f t="shared" si="163"/>
        <v>1.3260313285524656</v>
      </c>
      <c r="AC108" t="str">
        <f t="shared" ref="AC108:AC112" si="164">T108</f>
        <v>25-34</v>
      </c>
      <c r="AE108">
        <f>$AP102+AQ102-2</f>
        <v>473</v>
      </c>
      <c r="AF108">
        <f t="shared" ref="AF108:AI108" si="165">$AP102+AR102-2</f>
        <v>635</v>
      </c>
      <c r="AG108">
        <f t="shared" si="165"/>
        <v>930</v>
      </c>
      <c r="AH108">
        <f t="shared" si="165"/>
        <v>987</v>
      </c>
      <c r="AI108">
        <f t="shared" si="165"/>
        <v>679</v>
      </c>
    </row>
    <row r="109" spans="1:47" x14ac:dyDescent="0.35">
      <c r="A109" t="str">
        <f t="shared" si="159"/>
        <v>35-44</v>
      </c>
      <c r="D109" t="str">
        <f t="shared" si="155"/>
        <v>0.168</v>
      </c>
      <c r="E109" t="str">
        <f t="shared" si="155"/>
        <v>0.002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-6.2276124276319393</v>
      </c>
      <c r="O109">
        <f t="shared" ref="O109:Q109" si="166">$N102-P102</f>
        <v>-15.24840285591624</v>
      </c>
      <c r="P109">
        <f t="shared" si="166"/>
        <v>-42.479278164657742</v>
      </c>
      <c r="Q109">
        <f t="shared" si="166"/>
        <v>-63.819981427316279</v>
      </c>
      <c r="T109" t="str">
        <f t="shared" si="162"/>
        <v>35-44</v>
      </c>
      <c r="W109">
        <f>SQRT((($AQ102-1)*$AF102^2+(AR102-1)*AG102^2)/($AQ102+AR102-2))</f>
        <v>2.8284130886285204</v>
      </c>
      <c r="X109">
        <f t="shared" ref="X109:Z109" si="167">SQRT((($AQ102-1)*$AF102^2+(AS102-1)*AH102^2)/($AQ102+AS102-2))</f>
        <v>4.1563268272465628</v>
      </c>
      <c r="Y109">
        <f t="shared" si="167"/>
        <v>2.2352048447970212</v>
      </c>
      <c r="Z109">
        <f t="shared" si="167"/>
        <v>2.9665043900123038</v>
      </c>
      <c r="AC109" t="str">
        <f t="shared" si="164"/>
        <v>35-44</v>
      </c>
      <c r="AF109">
        <f>$AQ102+AR102-2</f>
        <v>566</v>
      </c>
      <c r="AG109">
        <f t="shared" ref="AG109:AI109" si="168">$AQ102+AS102-2</f>
        <v>861</v>
      </c>
      <c r="AH109">
        <f t="shared" si="168"/>
        <v>918</v>
      </c>
      <c r="AI109">
        <f t="shared" si="168"/>
        <v>610</v>
      </c>
    </row>
    <row r="110" spans="1:47" x14ac:dyDescent="0.35">
      <c r="A110" t="str">
        <f t="shared" si="159"/>
        <v>45-54</v>
      </c>
      <c r="E110" t="str">
        <f t="shared" si="155"/>
        <v>0.030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-9.0207904282843003</v>
      </c>
      <c r="P110">
        <f t="shared" ref="P110:Q110" si="169">$O102-Q102</f>
        <v>-36.251665737025803</v>
      </c>
      <c r="Q110">
        <f t="shared" si="169"/>
        <v>-57.592368999684339</v>
      </c>
      <c r="T110" t="str">
        <f t="shared" si="162"/>
        <v>45-54</v>
      </c>
      <c r="X110">
        <f>SQRT((($AR102-1)*$AG102^2+(AS102-1)*AH102^2)/($AR102+AS102-2))</f>
        <v>3.2112542399395072</v>
      </c>
      <c r="Y110">
        <f t="shared" ref="Y110:Z110" si="170">SQRT((($AR102-1)*$AG102^2+(AT102-1)*AI102^2)/($AR102+AT102-2))</f>
        <v>0.49250880931409075</v>
      </c>
      <c r="Z110">
        <f t="shared" si="170"/>
        <v>1.1626770415178831</v>
      </c>
      <c r="AC110" t="str">
        <f t="shared" si="164"/>
        <v>45-54</v>
      </c>
      <c r="AG110">
        <f>$AR102+AS102-2</f>
        <v>1023</v>
      </c>
      <c r="AH110">
        <f t="shared" ref="AH110:AI110" si="171">$AR102+AT102-2</f>
        <v>1080</v>
      </c>
      <c r="AI110">
        <f t="shared" si="171"/>
        <v>772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-27.230875308741503</v>
      </c>
      <c r="Q111">
        <f>$P102-R102</f>
        <v>-48.571578571400039</v>
      </c>
      <c r="T111" t="str">
        <f t="shared" si="162"/>
        <v>55-64</v>
      </c>
      <c r="Y111">
        <f>SQRT((($AS102-1)*$AH102^2+(AT102-1)*AI102^2)/($AS102+AT102-2))</f>
        <v>2.7775509725687693</v>
      </c>
      <c r="Z111">
        <f>SQRT((($AS102-1)*$AH102^2+(AU102-1)*AJ102^2)/($AS102+AU102-2))</f>
        <v>3.2671533817711631</v>
      </c>
      <c r="AC111" t="str">
        <f t="shared" si="164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-21.340703262658536</v>
      </c>
      <c r="T112" t="str">
        <f t="shared" si="162"/>
        <v>65-74</v>
      </c>
      <c r="Z112">
        <f>SQRT((($AT102-1)*$AI102^2+(AU102-1)*AJ102^2)/($AT102+AU102-2))</f>
        <v>0.99021256678168379</v>
      </c>
      <c r="AC112" t="str">
        <f t="shared" si="164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58.347820790268777</v>
      </c>
      <c r="M115">
        <f t="shared" si="174"/>
        <v>58.013550831511807</v>
      </c>
      <c r="N115">
        <f t="shared" si="174"/>
        <v>60.368991820752136</v>
      </c>
      <c r="O115">
        <f t="shared" si="174"/>
        <v>65.281062084356492</v>
      </c>
      <c r="P115">
        <f t="shared" si="174"/>
        <v>78.745586452280364</v>
      </c>
      <c r="Q115">
        <f t="shared" si="174"/>
        <v>105.7200859224248</v>
      </c>
      <c r="R115">
        <f t="shared" si="174"/>
        <v>123.22818835190014</v>
      </c>
      <c r="S115">
        <f t="shared" si="174"/>
        <v>0</v>
      </c>
      <c r="T115" t="str">
        <f t="shared" si="174"/>
        <v>Anglosphere (core)</v>
      </c>
      <c r="U115">
        <f t="shared" si="174"/>
        <v>8.2840113799122239</v>
      </c>
      <c r="V115">
        <f t="shared" si="174"/>
        <v>11.571555272748226</v>
      </c>
      <c r="W115">
        <f t="shared" si="174"/>
        <v>11.272475341879922</v>
      </c>
      <c r="X115">
        <f t="shared" si="174"/>
        <v>9.6965791646344552</v>
      </c>
      <c r="Y115">
        <f t="shared" si="174"/>
        <v>9.7083921527049597</v>
      </c>
      <c r="Z115">
        <f t="shared" si="174"/>
        <v>4.3181881271850839</v>
      </c>
      <c r="AA115">
        <f t="shared" si="174"/>
        <v>4.6016982640101949</v>
      </c>
      <c r="AC115" t="str">
        <f t="shared" ref="AC115:AK115" si="175">AC14</f>
        <v>Anglosphere (core)</v>
      </c>
      <c r="AD115">
        <f t="shared" si="175"/>
        <v>2.9288403110812311</v>
      </c>
      <c r="AE115">
        <f t="shared" si="175"/>
        <v>4.0911626011176097</v>
      </c>
      <c r="AF115">
        <f t="shared" si="175"/>
        <v>3.9854218775007189</v>
      </c>
      <c r="AG115">
        <f t="shared" si="175"/>
        <v>3.4282584408126056</v>
      </c>
      <c r="AH115">
        <f t="shared" si="175"/>
        <v>3.4324349627979704</v>
      </c>
      <c r="AI115">
        <f t="shared" si="175"/>
        <v>1.5267100535859053</v>
      </c>
      <c r="AJ115">
        <f t="shared" si="175"/>
        <v>1.626946023727986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2931</v>
      </c>
      <c r="AP115">
        <f t="shared" si="176"/>
        <v>1742</v>
      </c>
      <c r="AQ115">
        <f t="shared" si="176"/>
        <v>1598</v>
      </c>
      <c r="AR115">
        <f t="shared" si="176"/>
        <v>2560</v>
      </c>
      <c r="AS115">
        <f t="shared" si="176"/>
        <v>4612</v>
      </c>
      <c r="AT115">
        <f t="shared" si="176"/>
        <v>5167</v>
      </c>
      <c r="AU115">
        <f t="shared" si="176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&gt;0.999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&gt;0.999</v>
      </c>
      <c r="D120" t="str">
        <f t="shared" si="182"/>
        <v>0.173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0.33426995875696974</v>
      </c>
      <c r="M120">
        <f t="shared" ref="M120:Q120" si="183">$L115-N115</f>
        <v>-2.0211710304833588</v>
      </c>
      <c r="N120">
        <f t="shared" si="183"/>
        <v>-6.9332412940877148</v>
      </c>
      <c r="O120">
        <f t="shared" si="183"/>
        <v>-20.397765662011587</v>
      </c>
      <c r="P120">
        <f t="shared" si="183"/>
        <v>-47.372265132156024</v>
      </c>
      <c r="Q120">
        <f t="shared" si="183"/>
        <v>-64.880367561631374</v>
      </c>
      <c r="T120" t="str">
        <f>K120</f>
        <v>18-24</v>
      </c>
      <c r="U120">
        <f>SQRT((($AO115-1)*$AD115^2+(AP115-1)*AE115^2)/($AO115+AP115-2))</f>
        <v>3.4087182420640709</v>
      </c>
      <c r="V120">
        <f t="shared" ref="V120:Z120" si="184">SQRT((($AO115-1)*$AD115^2+(AQ115-1)*AF115^2)/($AO115+AQ115-2))</f>
        <v>3.3399516344097648</v>
      </c>
      <c r="W120">
        <f t="shared" si="184"/>
        <v>3.1714723900541322</v>
      </c>
      <c r="X120">
        <f t="shared" si="184"/>
        <v>3.2460609687544904</v>
      </c>
      <c r="Y120">
        <f t="shared" si="184"/>
        <v>2.142842071931462</v>
      </c>
      <c r="Z120">
        <f t="shared" si="184"/>
        <v>2.3574138050555149</v>
      </c>
      <c r="AC120" t="str">
        <f>T120</f>
        <v>18-24</v>
      </c>
      <c r="AD120">
        <f>$AO115+AP115-2</f>
        <v>4671</v>
      </c>
      <c r="AE120">
        <f t="shared" ref="AE120:AI120" si="185">$AO115+AQ115-2</f>
        <v>4527</v>
      </c>
      <c r="AF120">
        <f t="shared" si="185"/>
        <v>5489</v>
      </c>
      <c r="AG120">
        <f t="shared" si="185"/>
        <v>7541</v>
      </c>
      <c r="AH120">
        <f t="shared" si="185"/>
        <v>8096</v>
      </c>
      <c r="AI120">
        <f t="shared" si="185"/>
        <v>5971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0.301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-2.3554409892403285</v>
      </c>
      <c r="N121">
        <f t="shared" ref="N121:Q121" si="188">$M115-O115</f>
        <v>-7.2675112528446846</v>
      </c>
      <c r="O121">
        <f t="shared" si="188"/>
        <v>-20.732035620768556</v>
      </c>
      <c r="P121">
        <f t="shared" si="188"/>
        <v>-47.706535090912993</v>
      </c>
      <c r="Q121">
        <f t="shared" si="188"/>
        <v>-65.214637520388337</v>
      </c>
      <c r="T121" t="str">
        <f t="shared" ref="T121:T125" si="189">K121</f>
        <v>25-34</v>
      </c>
      <c r="V121">
        <f>SQRT((($AP115-1)*$AE115^2+(AQ115-1)*AF115^2)/($AP115+AQ115-2))</f>
        <v>4.0409182881626391</v>
      </c>
      <c r="W121">
        <f t="shared" ref="W121:Z121" si="190">SQRT((($AP115-1)*$AE115^2+(AR115-1)*AG115^2)/($AP115+AR115-2))</f>
        <v>3.7109516030353045</v>
      </c>
      <c r="X121">
        <f t="shared" si="190"/>
        <v>3.6249117110041906</v>
      </c>
      <c r="Y121">
        <f t="shared" si="190"/>
        <v>2.4417736385182565</v>
      </c>
      <c r="Z121">
        <f t="shared" si="190"/>
        <v>2.7887255340211619</v>
      </c>
      <c r="AC121" t="str">
        <f t="shared" ref="AC121:AC125" si="191">T121</f>
        <v>25-34</v>
      </c>
      <c r="AE121">
        <f>$AP115+AQ115-2</f>
        <v>3338</v>
      </c>
      <c r="AF121">
        <f t="shared" ref="AF121:AI121" si="192">$AP115+AR115-2</f>
        <v>4300</v>
      </c>
      <c r="AG121">
        <f t="shared" si="192"/>
        <v>6352</v>
      </c>
      <c r="AH121">
        <f t="shared" si="192"/>
        <v>6907</v>
      </c>
      <c r="AI121">
        <f t="shared" si="192"/>
        <v>4782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-4.9120702636043561</v>
      </c>
      <c r="O122">
        <f t="shared" ref="O122:Q122" si="193">$N115-P115</f>
        <v>-18.376594631528228</v>
      </c>
      <c r="P122">
        <f t="shared" si="193"/>
        <v>-45.351094101672665</v>
      </c>
      <c r="Q122">
        <f t="shared" si="193"/>
        <v>-62.859196531148008</v>
      </c>
      <c r="T122" t="str">
        <f t="shared" si="189"/>
        <v>35-44</v>
      </c>
      <c r="W122">
        <f>SQRT((($AQ115-1)*$AF115^2+(AR115-1)*AG115^2)/($AQ115+AR115-2))</f>
        <v>3.6524249182101673</v>
      </c>
      <c r="X122">
        <f t="shared" ref="X122:Z122" si="194">SQRT((($AQ115-1)*$AF115^2+(AS115-1)*AH115^2)/($AQ115+AS115-2))</f>
        <v>3.5828533696701381</v>
      </c>
      <c r="Y122">
        <f t="shared" si="194"/>
        <v>2.3518415861615671</v>
      </c>
      <c r="Z122">
        <f t="shared" si="194"/>
        <v>2.6841602711900285</v>
      </c>
      <c r="AC122" t="str">
        <f t="shared" si="191"/>
        <v>35-44</v>
      </c>
      <c r="AF122">
        <f>$AQ115+AR115-2</f>
        <v>4156</v>
      </c>
      <c r="AG122">
        <f t="shared" ref="AG122:AI122" si="195">$AQ115+AS115-2</f>
        <v>6208</v>
      </c>
      <c r="AH122">
        <f t="shared" si="195"/>
        <v>6763</v>
      </c>
      <c r="AI122">
        <f t="shared" si="195"/>
        <v>4638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-13.464524367923872</v>
      </c>
      <c r="P123">
        <f t="shared" ref="P123:Q123" si="196">$O115-Q115</f>
        <v>-40.439023838068309</v>
      </c>
      <c r="Q123">
        <f t="shared" si="196"/>
        <v>-57.947126267543652</v>
      </c>
      <c r="T123" t="str">
        <f t="shared" si="189"/>
        <v>45-54</v>
      </c>
      <c r="X123">
        <f>SQRT((($AR115-1)*$AG115^2+(AS115-1)*AH115^2)/($AR115+AS115-2))</f>
        <v>3.4309449298363863</v>
      </c>
      <c r="Y123">
        <f t="shared" ref="Y123:Z123" si="197">SQRT((($AR115-1)*$AG115^2+(AT115-1)*AI115^2)/($AR115+AT115-2))</f>
        <v>2.3349588110807855</v>
      </c>
      <c r="Z123">
        <f t="shared" si="197"/>
        <v>2.6092281091449649</v>
      </c>
      <c r="AC123" t="str">
        <f t="shared" si="191"/>
        <v>45-54</v>
      </c>
      <c r="AG123">
        <f>$AR115+AS115-2</f>
        <v>7170</v>
      </c>
      <c r="AH123">
        <f t="shared" ref="AH123:AI123" si="198">$AR115+AT115-2</f>
        <v>7725</v>
      </c>
      <c r="AI123">
        <f t="shared" si="198"/>
        <v>5600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-26.974499470144437</v>
      </c>
      <c r="Q124">
        <f>$P115-R115</f>
        <v>-44.48260189961978</v>
      </c>
      <c r="T124" t="str">
        <f t="shared" si="189"/>
        <v>55-64</v>
      </c>
      <c r="Y124">
        <f>SQRT((($AS115-1)*$AH115^2+(AT115-1)*AI115^2)/($AS115+AT115-2))</f>
        <v>2.6053763941892036</v>
      </c>
      <c r="Z124">
        <f>SQRT((($AS115-1)*$AH115^2+(AU115-1)*AJ115^2)/($AS115+AU115-2))</f>
        <v>2.8550628137757119</v>
      </c>
      <c r="AC124" t="str">
        <f t="shared" si="191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-17.508102429475343</v>
      </c>
      <c r="T125" t="str">
        <f t="shared" si="189"/>
        <v>65-74</v>
      </c>
      <c r="Z125">
        <f>SQRT((($AT115-1)*$AI115^2+(AU115-1)*AJ115^2)/($AT115+AU115-2))</f>
        <v>1.5646002893284776</v>
      </c>
      <c r="AC125" t="str">
        <f t="shared" si="191"/>
        <v>65-74</v>
      </c>
      <c r="AI125">
        <f>$AT115+AU115-2</f>
        <v>8207</v>
      </c>
    </row>
    <row r="127" spans="1:47" x14ac:dyDescent="0.35">
      <c r="K127" t="str">
        <f t="shared" ref="K127:AA127" si="199">K15</f>
        <v>Anglosphere (other)</v>
      </c>
      <c r="L127">
        <f t="shared" si="199"/>
        <v>54.557748481955009</v>
      </c>
      <c r="M127">
        <f t="shared" si="199"/>
        <v>66.681895448879331</v>
      </c>
      <c r="N127">
        <f t="shared" si="199"/>
        <v>89.819595866681169</v>
      </c>
      <c r="O127">
        <f t="shared" si="199"/>
        <v>108.37055384195452</v>
      </c>
      <c r="P127">
        <f t="shared" si="199"/>
        <v>117.76061470026968</v>
      </c>
      <c r="Q127">
        <f t="shared" si="199"/>
        <v>120.25252552292685</v>
      </c>
      <c r="R127">
        <f t="shared" si="199"/>
        <v>119.68702136017863</v>
      </c>
      <c r="S127">
        <f t="shared" si="199"/>
        <v>0</v>
      </c>
      <c r="T127" t="str">
        <f t="shared" si="199"/>
        <v>Anglosphere (other)</v>
      </c>
      <c r="U127">
        <f t="shared" si="199"/>
        <v>10.59332774842359</v>
      </c>
      <c r="V127">
        <f t="shared" si="199"/>
        <v>12.781004993966175</v>
      </c>
      <c r="W127">
        <f t="shared" si="199"/>
        <v>9.0312083792438909</v>
      </c>
      <c r="X127">
        <f t="shared" si="199"/>
        <v>7.5058607998731883</v>
      </c>
      <c r="Y127">
        <f t="shared" si="199"/>
        <v>6.6257940419487271</v>
      </c>
      <c r="Z127">
        <f t="shared" si="199"/>
        <v>4.3602964816755927</v>
      </c>
      <c r="AA127">
        <f t="shared" si="199"/>
        <v>8.3084829253569925</v>
      </c>
      <c r="AC127" t="str">
        <f t="shared" ref="AC127:AK127" si="200">AC15</f>
        <v>Anglosphere (other)</v>
      </c>
      <c r="AD127">
        <f t="shared" si="200"/>
        <v>2.7351854633707648</v>
      </c>
      <c r="AE127">
        <f t="shared" si="200"/>
        <v>3.3000412992949881</v>
      </c>
      <c r="AF127">
        <f t="shared" si="200"/>
        <v>2.3318479765960309</v>
      </c>
      <c r="AG127">
        <f t="shared" si="200"/>
        <v>1.9380049251239959</v>
      </c>
      <c r="AH127">
        <f t="shared" si="200"/>
        <v>1.7107726653245163</v>
      </c>
      <c r="AI127">
        <f t="shared" si="200"/>
        <v>1.125823710537091</v>
      </c>
      <c r="AJ127">
        <f t="shared" si="200"/>
        <v>2.1452410668104207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4738</v>
      </c>
      <c r="AP127">
        <f t="shared" si="201"/>
        <v>4589</v>
      </c>
      <c r="AQ127">
        <f t="shared" si="201"/>
        <v>5612</v>
      </c>
      <c r="AR127">
        <f t="shared" si="201"/>
        <v>7512</v>
      </c>
      <c r="AS127">
        <f t="shared" si="201"/>
        <v>8522</v>
      </c>
      <c r="AT127">
        <f t="shared" si="201"/>
        <v>5655</v>
      </c>
      <c r="AU127">
        <f t="shared" si="201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-12.124146966924322</v>
      </c>
      <c r="M132">
        <f t="shared" ref="M132:Q132" si="208">$L127-N127</f>
        <v>-35.26184738472616</v>
      </c>
      <c r="N132">
        <f t="shared" si="208"/>
        <v>-53.812805359999508</v>
      </c>
      <c r="O132">
        <f t="shared" si="208"/>
        <v>-63.202866218314675</v>
      </c>
      <c r="P132">
        <f t="shared" si="208"/>
        <v>-65.694777040971843</v>
      </c>
      <c r="Q132">
        <f t="shared" si="208"/>
        <v>-65.129272878223617</v>
      </c>
      <c r="T132" t="str">
        <f>K132</f>
        <v>18-24</v>
      </c>
      <c r="U132">
        <f>SQRT((($AO127-1)*$AD127^2+(AP127-1)*AE127^2)/($AO127+AP127-2))</f>
        <v>3.0263047337594351</v>
      </c>
      <c r="V132">
        <f t="shared" ref="V132:Z132" si="209">SQRT((($AO127-1)*$AD127^2+(AQ127-1)*AF127^2)/($AO127+AQ127-2))</f>
        <v>2.5244940054127696</v>
      </c>
      <c r="W132">
        <f t="shared" si="209"/>
        <v>2.2796224647391283</v>
      </c>
      <c r="X132">
        <f t="shared" si="209"/>
        <v>2.1340187506803954</v>
      </c>
      <c r="Y132">
        <f t="shared" si="209"/>
        <v>2.0248898267938769</v>
      </c>
      <c r="Z132">
        <f t="shared" si="209"/>
        <v>2.6137509804125312</v>
      </c>
      <c r="AC132" t="str">
        <f>T132</f>
        <v>18-24</v>
      </c>
      <c r="AD132">
        <f>$AO127+AP127-2</f>
        <v>9325</v>
      </c>
      <c r="AE132">
        <f t="shared" ref="AE132:AI132" si="210">$AO127+AQ127-2</f>
        <v>10348</v>
      </c>
      <c r="AF132">
        <f t="shared" si="210"/>
        <v>12248</v>
      </c>
      <c r="AG132">
        <f t="shared" si="210"/>
        <v>13258</v>
      </c>
      <c r="AH132">
        <f t="shared" si="210"/>
        <v>10391</v>
      </c>
      <c r="AI132">
        <f t="shared" si="210"/>
        <v>6117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-23.137700417801838</v>
      </c>
      <c r="N133">
        <f t="shared" ref="N133:Q133" si="213">$M127-O127</f>
        <v>-41.688658393075187</v>
      </c>
      <c r="O133">
        <f t="shared" si="213"/>
        <v>-51.078719251390353</v>
      </c>
      <c r="P133">
        <f t="shared" si="213"/>
        <v>-53.570630074047514</v>
      </c>
      <c r="Q133">
        <f t="shared" si="213"/>
        <v>-53.005125911299302</v>
      </c>
      <c r="T133" t="str">
        <f t="shared" ref="T133:T137" si="214">K133</f>
        <v>25-34</v>
      </c>
      <c r="V133">
        <f>SQRT((($AP127-1)*$AE127^2+(AQ127-1)*AF127^2)/($AP127+AQ127-2))</f>
        <v>2.8089904263604932</v>
      </c>
      <c r="W133">
        <f t="shared" ref="W133:Z133" si="215">SQRT((($AP127-1)*$AE127^2+(AR127-1)*AG127^2)/($AP127+AR127-2))</f>
        <v>2.5419020586550563</v>
      </c>
      <c r="X133">
        <f t="shared" si="215"/>
        <v>2.390373883348377</v>
      </c>
      <c r="Y133">
        <f t="shared" si="215"/>
        <v>2.3618000948191922</v>
      </c>
      <c r="Z133">
        <f t="shared" si="215"/>
        <v>3.0718444959251285</v>
      </c>
      <c r="AC133" t="str">
        <f t="shared" ref="AC133:AC137" si="216">T133</f>
        <v>25-34</v>
      </c>
      <c r="AE133">
        <f>$AP127+AQ127-2</f>
        <v>10199</v>
      </c>
      <c r="AF133">
        <f t="shared" ref="AF133:AI133" si="217">$AP127+AR127-2</f>
        <v>12099</v>
      </c>
      <c r="AG133">
        <f t="shared" si="217"/>
        <v>13109</v>
      </c>
      <c r="AH133">
        <f t="shared" si="217"/>
        <v>10242</v>
      </c>
      <c r="AI133">
        <f t="shared" si="217"/>
        <v>5968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-18.550957975273349</v>
      </c>
      <c r="O134">
        <f t="shared" ref="O134:Q134" si="218">$N127-P127</f>
        <v>-27.941018833588515</v>
      </c>
      <c r="P134">
        <f t="shared" si="218"/>
        <v>-30.432929656245676</v>
      </c>
      <c r="Q134">
        <f t="shared" si="218"/>
        <v>-29.867425493497464</v>
      </c>
      <c r="T134" t="str">
        <f t="shared" si="214"/>
        <v>35-44</v>
      </c>
      <c r="W134">
        <f>SQRT((($AQ127-1)*$AF127^2+(AR127-1)*AG127^2)/($AQ127+AR127-2))</f>
        <v>2.1154057870979814</v>
      </c>
      <c r="X134">
        <f t="shared" ref="X134:Z134" si="219">SQRT((($AQ127-1)*$AF127^2+(AS127-1)*AH127^2)/($AQ127+AS127-2))</f>
        <v>1.9808143363223152</v>
      </c>
      <c r="Y134">
        <f t="shared" si="219"/>
        <v>1.8288078675047317</v>
      </c>
      <c r="Z134">
        <f t="shared" si="219"/>
        <v>2.2962140181324067</v>
      </c>
      <c r="AC134" t="str">
        <f t="shared" si="216"/>
        <v>35-44</v>
      </c>
      <c r="AF134">
        <f>$AQ127+AR127-2</f>
        <v>13122</v>
      </c>
      <c r="AG134">
        <f t="shared" ref="AG134:AI134" si="220">$AQ127+AS127-2</f>
        <v>14132</v>
      </c>
      <c r="AH134">
        <f t="shared" si="220"/>
        <v>11265</v>
      </c>
      <c r="AI134">
        <f t="shared" si="220"/>
        <v>6991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-9.3900608583151666</v>
      </c>
      <c r="P135">
        <f t="shared" ref="P135:Q135" si="221">$O127-Q127</f>
        <v>-11.881971680972327</v>
      </c>
      <c r="Q135">
        <f t="shared" si="221"/>
        <v>-11.316467518224115</v>
      </c>
      <c r="T135" t="str">
        <f t="shared" si="214"/>
        <v>45-54</v>
      </c>
      <c r="X135">
        <f>SQRT((($AR127-1)*$AG127^2+(AS127-1)*AH127^2)/($AR127+AS127-2))</f>
        <v>1.8207652884318057</v>
      </c>
      <c r="Y135">
        <f t="shared" ref="Y135:Z135" si="222">SQRT((($AR127-1)*$AG127^2+(AT127-1)*AI127^2)/($AR127+AT127-2))</f>
        <v>1.6392594663371984</v>
      </c>
      <c r="Z135">
        <f t="shared" si="222"/>
        <v>1.9715993122017559</v>
      </c>
      <c r="AC135" t="str">
        <f t="shared" si="216"/>
        <v>45-54</v>
      </c>
      <c r="AG135">
        <f>$AR127+AS127-2</f>
        <v>16032</v>
      </c>
      <c r="AH135">
        <f t="shared" ref="AH135:AI135" si="223">$AR127+AT127-2</f>
        <v>13165</v>
      </c>
      <c r="AI135">
        <f t="shared" si="223"/>
        <v>8891</v>
      </c>
    </row>
    <row r="136" spans="1:47" x14ac:dyDescent="0.35">
      <c r="A136" t="str">
        <f t="shared" si="211"/>
        <v>55-64</v>
      </c>
      <c r="F136" t="str">
        <f t="shared" si="207"/>
        <v>0.587</v>
      </c>
      <c r="G136" t="str">
        <f t="shared" si="207"/>
        <v>&gt;0.999</v>
      </c>
      <c r="K136" t="str">
        <f t="shared" si="212"/>
        <v>55-64</v>
      </c>
      <c r="P136">
        <f>$P127-Q127</f>
        <v>-2.4919108226571609</v>
      </c>
      <c r="Q136">
        <f>$P127-R127</f>
        <v>-1.9264066599089489</v>
      </c>
      <c r="T136" t="str">
        <f t="shared" si="214"/>
        <v>55-64</v>
      </c>
      <c r="Y136">
        <f>SQRT((($AS127-1)*$AH127^2+(AT127-1)*AI127^2)/($AS127+AT127-2))</f>
        <v>1.5049619161341348</v>
      </c>
      <c r="Z136">
        <f>SQRT((($AS127-1)*$AH127^2+(AU127-1)*AJ127^2)/($AS127+AU127-2))</f>
        <v>1.7777087613114702</v>
      </c>
      <c r="AC136" t="str">
        <f t="shared" si="216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0.56550416274821202</v>
      </c>
      <c r="T137" t="str">
        <f t="shared" si="214"/>
        <v>65-74</v>
      </c>
      <c r="Z137">
        <f>SQRT((($AT127-1)*$AI127^2+(AU127-1)*AJ127^2)/($AT127+AU127-2))</f>
        <v>1.3862503742293335</v>
      </c>
      <c r="AC137" t="str">
        <f t="shared" si="216"/>
        <v>65-74</v>
      </c>
      <c r="AI137">
        <f>$AT127+AU127-2</f>
        <v>7034</v>
      </c>
    </row>
    <row r="139" spans="1:47" x14ac:dyDescent="0.35">
      <c r="K139" t="str">
        <f t="shared" ref="K139:AA139" si="224">K16</f>
        <v>Arabsphere</v>
      </c>
      <c r="L139">
        <f t="shared" si="224"/>
        <v>64.4686183260457</v>
      </c>
      <c r="M139">
        <f t="shared" si="224"/>
        <v>74.482234529836319</v>
      </c>
      <c r="N139">
        <f t="shared" si="224"/>
        <v>86.845354119146222</v>
      </c>
      <c r="O139">
        <f t="shared" si="224"/>
        <v>99.512439230926972</v>
      </c>
      <c r="P139">
        <f t="shared" si="224"/>
        <v>106.93927777983981</v>
      </c>
      <c r="Q139">
        <f t="shared" si="224"/>
        <v>109.36260035050522</v>
      </c>
      <c r="R139">
        <f t="shared" si="224"/>
        <v>102.86733838597245</v>
      </c>
      <c r="S139">
        <f t="shared" si="224"/>
        <v>0</v>
      </c>
      <c r="T139" t="str">
        <f t="shared" si="224"/>
        <v>Arabsphere</v>
      </c>
      <c r="U139">
        <f t="shared" si="224"/>
        <v>4.791829516351644</v>
      </c>
      <c r="V139">
        <f t="shared" si="224"/>
        <v>6.3564417097948169</v>
      </c>
      <c r="W139">
        <f t="shared" si="224"/>
        <v>4.2830877538349998</v>
      </c>
      <c r="X139">
        <f t="shared" si="224"/>
        <v>7.817656612452156</v>
      </c>
      <c r="Y139">
        <f t="shared" si="224"/>
        <v>8.7218064431326816</v>
      </c>
      <c r="Z139">
        <f t="shared" si="224"/>
        <v>12.210794226801728</v>
      </c>
      <c r="AA139">
        <f t="shared" si="224"/>
        <v>15.383445908660036</v>
      </c>
      <c r="AC139" t="str">
        <f t="shared" ref="AC139:AK139" si="225">AC16</f>
        <v>Arabsphere</v>
      </c>
      <c r="AD139">
        <f t="shared" si="225"/>
        <v>1.444790960462599</v>
      </c>
      <c r="AE139">
        <f t="shared" si="225"/>
        <v>1.9165392866504141</v>
      </c>
      <c r="AF139">
        <f t="shared" si="225"/>
        <v>1.2913995476033442</v>
      </c>
      <c r="AG139">
        <f t="shared" si="225"/>
        <v>2.3571121566676942</v>
      </c>
      <c r="AH139">
        <f t="shared" si="225"/>
        <v>2.6297235878159371</v>
      </c>
      <c r="AI139">
        <f t="shared" si="225"/>
        <v>3.6816929856853826</v>
      </c>
      <c r="AJ139">
        <f t="shared" si="225"/>
        <v>4.6382834601593839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5569</v>
      </c>
      <c r="AP139">
        <f t="shared" si="226"/>
        <v>7934</v>
      </c>
      <c r="AQ139">
        <f t="shared" si="226"/>
        <v>11916</v>
      </c>
      <c r="AR139">
        <f t="shared" si="226"/>
        <v>10030</v>
      </c>
      <c r="AS139">
        <f t="shared" si="226"/>
        <v>6402</v>
      </c>
      <c r="AT139">
        <f t="shared" si="226"/>
        <v>2046</v>
      </c>
      <c r="AU139">
        <f t="shared" si="22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-10.013616203790619</v>
      </c>
      <c r="M144">
        <f t="shared" ref="M144:Q144" si="233">$L139-N139</f>
        <v>-22.376735793100522</v>
      </c>
      <c r="N144">
        <f t="shared" si="233"/>
        <v>-35.043820904881272</v>
      </c>
      <c r="O144">
        <f t="shared" si="233"/>
        <v>-42.470659453794113</v>
      </c>
      <c r="P144">
        <f t="shared" si="233"/>
        <v>-44.893982024459518</v>
      </c>
      <c r="Q144">
        <f t="shared" si="233"/>
        <v>-38.398720059926745</v>
      </c>
      <c r="T144" t="str">
        <f>K144</f>
        <v>18-24</v>
      </c>
      <c r="U144">
        <f>SQRT((($AO139-1)*$AD139^2+(AP139-1)*AE139^2)/($AO139+AP139-2))</f>
        <v>1.7375722524849686</v>
      </c>
      <c r="V144">
        <f t="shared" ref="V144:Z144" si="234">SQRT((($AO139-1)*$AD139^2+(AQ139-1)*AF139^2)/($AO139+AQ139-2))</f>
        <v>1.3421556452411825</v>
      </c>
      <c r="W144">
        <f t="shared" si="234"/>
        <v>2.0779152122836315</v>
      </c>
      <c r="X144">
        <f t="shared" si="234"/>
        <v>2.1608887662804777</v>
      </c>
      <c r="Y144">
        <f t="shared" si="234"/>
        <v>2.2732793845553103</v>
      </c>
      <c r="Z144">
        <f t="shared" si="234"/>
        <v>1.6915244859968335</v>
      </c>
      <c r="AC144" t="str">
        <f>T144</f>
        <v>18-24</v>
      </c>
      <c r="AD144">
        <f>$AO139+AP139-2</f>
        <v>13501</v>
      </c>
      <c r="AE144">
        <f t="shared" ref="AE144:AI144" si="235">$AO139+AQ139-2</f>
        <v>17483</v>
      </c>
      <c r="AF144">
        <f t="shared" si="235"/>
        <v>15597</v>
      </c>
      <c r="AG144">
        <f t="shared" si="235"/>
        <v>11969</v>
      </c>
      <c r="AH144">
        <f t="shared" si="235"/>
        <v>7613</v>
      </c>
      <c r="AI144">
        <f t="shared" si="235"/>
        <v>5799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-12.363119589309903</v>
      </c>
      <c r="N145">
        <f t="shared" ref="N145:Q145" si="238">$M139-O139</f>
        <v>-25.030204701090653</v>
      </c>
      <c r="O145">
        <f t="shared" si="238"/>
        <v>-32.457043250003494</v>
      </c>
      <c r="P145">
        <f t="shared" si="238"/>
        <v>-34.880365820668899</v>
      </c>
      <c r="Q145">
        <f t="shared" si="238"/>
        <v>-28.385103856136126</v>
      </c>
      <c r="T145" t="str">
        <f t="shared" ref="T145:T149" si="239">K145</f>
        <v>25-34</v>
      </c>
      <c r="V145">
        <f>SQRT((($AP139-1)*$AE139^2+(AQ139-1)*AF139^2)/($AP139+AQ139-2))</f>
        <v>1.5713848579506424</v>
      </c>
      <c r="W145">
        <f t="shared" ref="W145:Z145" si="240">SQRT((($AP139-1)*$AE139^2+(AR139-1)*AG139^2)/($AP139+AR139-2))</f>
        <v>2.1735699187222792</v>
      </c>
      <c r="X145">
        <f t="shared" si="240"/>
        <v>2.2629663633796646</v>
      </c>
      <c r="Y145">
        <f t="shared" si="240"/>
        <v>2.3871309865875214</v>
      </c>
      <c r="Z145">
        <f t="shared" si="240"/>
        <v>2.0439961806839855</v>
      </c>
      <c r="AC145" t="str">
        <f t="shared" ref="AC145:AC149" si="241">T145</f>
        <v>25-34</v>
      </c>
      <c r="AE145">
        <f>$AP139+AQ139-2</f>
        <v>19848</v>
      </c>
      <c r="AF145">
        <f t="shared" ref="AF145:AI145" si="242">$AP139+AR139-2</f>
        <v>17962</v>
      </c>
      <c r="AG145">
        <f t="shared" si="242"/>
        <v>14334</v>
      </c>
      <c r="AH145">
        <f t="shared" si="242"/>
        <v>9978</v>
      </c>
      <c r="AI145">
        <f t="shared" si="242"/>
        <v>8164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-12.66708511178075</v>
      </c>
      <c r="O146">
        <f t="shared" ref="O146:Q146" si="243">$N139-P139</f>
        <v>-20.093923660693591</v>
      </c>
      <c r="P146">
        <f t="shared" si="243"/>
        <v>-22.517246231358996</v>
      </c>
      <c r="Q146">
        <f t="shared" si="243"/>
        <v>-16.021984266826223</v>
      </c>
      <c r="T146" t="str">
        <f t="shared" si="239"/>
        <v>35-44</v>
      </c>
      <c r="W146">
        <f>SQRT((($AQ139-1)*$AF139^2+(AR139-1)*AG139^2)/($AQ139+AR139-2))</f>
        <v>1.8560050539072974</v>
      </c>
      <c r="X146">
        <f t="shared" ref="X146:Z146" si="244">SQRT((($AQ139-1)*$AF139^2+(AS139-1)*AH139^2)/($AQ139+AS139-2))</f>
        <v>1.8712746890632523</v>
      </c>
      <c r="Y146">
        <f t="shared" si="244"/>
        <v>1.8463642978191737</v>
      </c>
      <c r="Z146">
        <f t="shared" si="244"/>
        <v>1.4300892688791931</v>
      </c>
      <c r="AC146" t="str">
        <f t="shared" si="241"/>
        <v>35-44</v>
      </c>
      <c r="AF146">
        <f>$AQ139+AR139-2</f>
        <v>21944</v>
      </c>
      <c r="AG146">
        <f t="shared" ref="AG146:AI146" si="245">$AQ139+AS139-2</f>
        <v>18316</v>
      </c>
      <c r="AH146">
        <f t="shared" si="245"/>
        <v>13960</v>
      </c>
      <c r="AI146">
        <f t="shared" si="245"/>
        <v>12146</v>
      </c>
    </row>
    <row r="147" spans="1:47" x14ac:dyDescent="0.35">
      <c r="A147" t="str">
        <f t="shared" si="236"/>
        <v>45-54</v>
      </c>
      <c r="E147" t="str">
        <f t="shared" si="232"/>
        <v>0.016</v>
      </c>
      <c r="F147" t="str">
        <f t="shared" si="232"/>
        <v>0.001</v>
      </c>
      <c r="G147" t="str">
        <f t="shared" si="232"/>
        <v>&gt;0.999</v>
      </c>
      <c r="K147" t="str">
        <f t="shared" si="237"/>
        <v>45-54</v>
      </c>
      <c r="O147">
        <f>$O139-P139</f>
        <v>-7.4268385489128406</v>
      </c>
      <c r="P147">
        <f t="shared" ref="P147:Q147" si="246">$O139-Q139</f>
        <v>-9.8501611195782459</v>
      </c>
      <c r="Q147">
        <f t="shared" si="246"/>
        <v>-3.354899155045473</v>
      </c>
      <c r="T147" t="str">
        <f t="shared" si="239"/>
        <v>45-54</v>
      </c>
      <c r="X147">
        <f>SQRT((($AR139-1)*$AG139^2+(AS139-1)*AH139^2)/($AR139+AS139-2))</f>
        <v>2.466904138392398</v>
      </c>
      <c r="Y147">
        <f t="shared" ref="Y147:Z147" si="247">SQRT((($AR139-1)*$AG139^2+(AT139-1)*AI139^2)/($AR139+AT139-2))</f>
        <v>2.6288336948862434</v>
      </c>
      <c r="Z147">
        <f t="shared" si="247"/>
        <v>2.432130583018449</v>
      </c>
      <c r="AC147" t="str">
        <f t="shared" si="241"/>
        <v>45-54</v>
      </c>
      <c r="AG147">
        <f>$AR139+AS139-2</f>
        <v>16430</v>
      </c>
      <c r="AH147">
        <f t="shared" ref="AH147:AI147" si="248">$AR139+AT139-2</f>
        <v>12074</v>
      </c>
      <c r="AI147">
        <f t="shared" si="248"/>
        <v>10260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0.811</v>
      </c>
      <c r="K148" t="str">
        <f t="shared" si="237"/>
        <v>55-64</v>
      </c>
      <c r="P148">
        <f>$P139-Q139</f>
        <v>-2.4233225706654054</v>
      </c>
      <c r="Q148">
        <f>$P139-R139</f>
        <v>4.0719393938673676</v>
      </c>
      <c r="T148" t="str">
        <f t="shared" si="239"/>
        <v>55-64</v>
      </c>
      <c r="Y148">
        <f>SQRT((($AS139-1)*$AH139^2+(AT139-1)*AI139^2)/($AS139+AT139-2))</f>
        <v>2.9194219704580444</v>
      </c>
      <c r="Z148">
        <f>SQRT((($AS139-1)*$AH139^2+(AU139-1)*AJ139^2)/($AS139+AU139-2))</f>
        <v>2.7246869145372576</v>
      </c>
      <c r="AC148" t="str">
        <f t="shared" si="241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236"/>
        <v>65-74</v>
      </c>
      <c r="G149" t="str">
        <f t="shared" si="232"/>
        <v>0.520</v>
      </c>
      <c r="K149" t="str">
        <f t="shared" si="237"/>
        <v>65-74</v>
      </c>
      <c r="Q149">
        <f>Q139-R139</f>
        <v>6.4952619645327729</v>
      </c>
      <c r="T149" t="str">
        <f t="shared" si="239"/>
        <v>65-74</v>
      </c>
      <c r="Z149">
        <f>SQRT((($AT139-1)*$AI139^2+(AU139-1)*AJ139^2)/($AT139+AU139-2))</f>
        <v>3.7898065283057081</v>
      </c>
      <c r="AC149" t="str">
        <f t="shared" si="241"/>
        <v>65-74</v>
      </c>
      <c r="AI149">
        <f>$AT139+AU139-2</f>
        <v>2276</v>
      </c>
    </row>
    <row r="151" spans="1:47" x14ac:dyDescent="0.35">
      <c r="K151" t="str">
        <f t="shared" ref="K151:AA151" si="249">K17</f>
        <v>Francosphere</v>
      </c>
      <c r="L151">
        <f t="shared" si="249"/>
        <v>69.718745728277526</v>
      </c>
      <c r="M151">
        <f t="shared" si="249"/>
        <v>82.153404313541245</v>
      </c>
      <c r="N151">
        <f t="shared" si="249"/>
        <v>87.324120815809508</v>
      </c>
      <c r="O151">
        <f t="shared" si="249"/>
        <v>91.800870612761045</v>
      </c>
      <c r="P151">
        <f t="shared" si="249"/>
        <v>107.85341081708694</v>
      </c>
      <c r="Q151">
        <f t="shared" si="249"/>
        <v>113.74087258663536</v>
      </c>
      <c r="R151">
        <f t="shared" si="249"/>
        <v>115.52976277090728</v>
      </c>
      <c r="S151">
        <f t="shared" si="249"/>
        <v>0</v>
      </c>
      <c r="T151" t="str">
        <f t="shared" si="249"/>
        <v>Francosphere</v>
      </c>
      <c r="U151">
        <f t="shared" si="249"/>
        <v>17.129516121151539</v>
      </c>
      <c r="V151">
        <f t="shared" si="249"/>
        <v>15.421881436796985</v>
      </c>
      <c r="W151">
        <f t="shared" si="249"/>
        <v>11.448239449606259</v>
      </c>
      <c r="X151">
        <f t="shared" si="249"/>
        <v>11.566520219299116</v>
      </c>
      <c r="Y151">
        <f t="shared" si="249"/>
        <v>5.9446648559008919</v>
      </c>
      <c r="Z151">
        <f t="shared" si="249"/>
        <v>3.6295944050539091</v>
      </c>
      <c r="AA151">
        <f t="shared" si="249"/>
        <v>5.0950447028136718</v>
      </c>
      <c r="AC151" t="str">
        <f t="shared" ref="AC151:AK151" si="250">AC17</f>
        <v>Francosphere</v>
      </c>
      <c r="AD151">
        <f t="shared" si="250"/>
        <v>5.7098387070505128</v>
      </c>
      <c r="AE151">
        <f t="shared" si="250"/>
        <v>5.1406271455989954</v>
      </c>
      <c r="AF151">
        <f t="shared" si="250"/>
        <v>3.8160798165354195</v>
      </c>
      <c r="AG151">
        <f t="shared" si="250"/>
        <v>3.8555067397663723</v>
      </c>
      <c r="AH151">
        <f t="shared" si="250"/>
        <v>1.981554951966964</v>
      </c>
      <c r="AI151">
        <f t="shared" si="250"/>
        <v>1.2098648016846363</v>
      </c>
      <c r="AJ151">
        <f t="shared" si="250"/>
        <v>1.6983482342712239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1132</v>
      </c>
      <c r="AP151">
        <f t="shared" si="251"/>
        <v>1091</v>
      </c>
      <c r="AQ151">
        <f t="shared" si="251"/>
        <v>1145</v>
      </c>
      <c r="AR151">
        <f t="shared" si="251"/>
        <v>1645</v>
      </c>
      <c r="AS151">
        <f t="shared" si="251"/>
        <v>3434</v>
      </c>
      <c r="AT151">
        <f t="shared" si="251"/>
        <v>3744</v>
      </c>
      <c r="AU151">
        <f t="shared" si="251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0.134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0.002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-12.434658585263719</v>
      </c>
      <c r="M156">
        <f t="shared" ref="M156:Q156" si="258">$L151-N151</f>
        <v>-17.605375087531982</v>
      </c>
      <c r="N156">
        <f t="shared" si="258"/>
        <v>-22.08212488448352</v>
      </c>
      <c r="O156">
        <f t="shared" si="258"/>
        <v>-38.134665088809413</v>
      </c>
      <c r="P156">
        <f t="shared" si="258"/>
        <v>-44.022126858357836</v>
      </c>
      <c r="Q156">
        <f t="shared" si="258"/>
        <v>-45.811017042629757</v>
      </c>
      <c r="T156" t="str">
        <f>K156</f>
        <v>18-24</v>
      </c>
      <c r="U156">
        <f>SQRT((($AO151-1)*$AD151^2+(AP151-1)*AE151^2)/($AO151+AP151-2))</f>
        <v>5.4379370768679793</v>
      </c>
      <c r="V156">
        <f t="shared" ref="V156:Z156" si="259">SQRT((($AO151-1)*$AD151^2+(AQ151-1)*AF151^2)/($AO151+AQ151-2))</f>
        <v>4.850857588915404</v>
      </c>
      <c r="W156">
        <f t="shared" si="259"/>
        <v>4.7004351892358383</v>
      </c>
      <c r="X156">
        <f t="shared" si="259"/>
        <v>3.3215439704117196</v>
      </c>
      <c r="Y156">
        <f t="shared" si="259"/>
        <v>2.9477760407575322</v>
      </c>
      <c r="Z156">
        <f t="shared" si="259"/>
        <v>4.1649626180573645</v>
      </c>
      <c r="AC156" t="str">
        <f>T156</f>
        <v>18-24</v>
      </c>
      <c r="AD156">
        <f>$AO151+AP151-2</f>
        <v>2221</v>
      </c>
      <c r="AE156">
        <f t="shared" ref="AE156:AI156" si="260">$AO151+AQ151-2</f>
        <v>2275</v>
      </c>
      <c r="AF156">
        <f t="shared" si="260"/>
        <v>2775</v>
      </c>
      <c r="AG156">
        <f t="shared" si="260"/>
        <v>4564</v>
      </c>
      <c r="AH156">
        <f t="shared" si="260"/>
        <v>4874</v>
      </c>
      <c r="AI156">
        <f t="shared" si="260"/>
        <v>2324</v>
      </c>
    </row>
    <row r="157" spans="1:47" x14ac:dyDescent="0.35">
      <c r="A157" t="str">
        <f t="shared" ref="A157:A161" si="261">A145</f>
        <v>25-34</v>
      </c>
      <c r="C157" t="str">
        <f t="shared" si="257"/>
        <v>&gt;0.999</v>
      </c>
      <c r="D157" t="str">
        <f t="shared" si="257"/>
        <v>0.173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-5.1707165022682631</v>
      </c>
      <c r="N157">
        <f t="shared" ref="N157:Q157" si="263">$M151-O151</f>
        <v>-9.6474662992198006</v>
      </c>
      <c r="O157">
        <f t="shared" si="263"/>
        <v>-25.700006503545694</v>
      </c>
      <c r="P157">
        <f t="shared" si="263"/>
        <v>-31.587468273094117</v>
      </c>
      <c r="Q157">
        <f t="shared" si="263"/>
        <v>-33.376358457366038</v>
      </c>
      <c r="T157" t="str">
        <f t="shared" ref="T157:T161" si="264">K157</f>
        <v>25-34</v>
      </c>
      <c r="V157">
        <f>SQRT((($AP151-1)*$AE151^2+(AQ151-1)*AF151^2)/($AP151+AQ151-2))</f>
        <v>4.5111942666143037</v>
      </c>
      <c r="W157">
        <f t="shared" ref="W157:Z157" si="265">SQRT((($AP151-1)*$AE151^2+(AR151-1)*AG151^2)/($AP151+AR151-2))</f>
        <v>4.4129531144712857</v>
      </c>
      <c r="X157">
        <f t="shared" si="265"/>
        <v>3.0575680850372309</v>
      </c>
      <c r="Y157">
        <f t="shared" si="265"/>
        <v>2.6633783828455422</v>
      </c>
      <c r="Z157">
        <f t="shared" si="265"/>
        <v>3.7582127957332605</v>
      </c>
      <c r="AC157" t="str">
        <f t="shared" ref="AC157:AC161" si="266">T157</f>
        <v>25-34</v>
      </c>
      <c r="AE157">
        <f>$AP151+AQ151-2</f>
        <v>2234</v>
      </c>
      <c r="AF157">
        <f t="shared" ref="AF157:AI157" si="267">$AP151+AR151-2</f>
        <v>2734</v>
      </c>
      <c r="AG157">
        <f t="shared" si="267"/>
        <v>4523</v>
      </c>
      <c r="AH157">
        <f t="shared" si="267"/>
        <v>4833</v>
      </c>
      <c r="AI157">
        <f t="shared" si="267"/>
        <v>2283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-4.4767497969515375</v>
      </c>
      <c r="O158">
        <f t="shared" ref="O158:Q158" si="268">$N151-P151</f>
        <v>-20.529290001277431</v>
      </c>
      <c r="P158">
        <f t="shared" si="268"/>
        <v>-26.416751770825854</v>
      </c>
      <c r="Q158">
        <f t="shared" si="268"/>
        <v>-28.205641955097775</v>
      </c>
      <c r="T158" t="str">
        <f t="shared" si="264"/>
        <v>35-44</v>
      </c>
      <c r="W158">
        <f>SQRT((($AQ151-1)*$AF151^2+(AR151-1)*AG151^2)/($AQ151+AR151-2))</f>
        <v>3.8393776733173137</v>
      </c>
      <c r="X158">
        <f t="shared" ref="X158:Z158" si="269">SQRT((($AQ151-1)*$AF151^2+(AS151-1)*AH151^2)/($AQ151+AS151-2))</f>
        <v>2.5661167879215694</v>
      </c>
      <c r="Y158">
        <f t="shared" si="269"/>
        <v>2.1283917735355247</v>
      </c>
      <c r="Z158">
        <f t="shared" si="269"/>
        <v>2.9327458989571924</v>
      </c>
      <c r="AC158" t="str">
        <f t="shared" si="266"/>
        <v>35-44</v>
      </c>
      <c r="AF158">
        <f>$AQ151+AR151-2</f>
        <v>2788</v>
      </c>
      <c r="AG158">
        <f t="shared" ref="AG158:AI158" si="270">$AQ151+AS151-2</f>
        <v>4577</v>
      </c>
      <c r="AH158">
        <f t="shared" si="270"/>
        <v>4887</v>
      </c>
      <c r="AI158">
        <f t="shared" si="270"/>
        <v>2337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-16.052540204325894</v>
      </c>
      <c r="P159">
        <f t="shared" ref="P159:Q159" si="271">$O151-Q151</f>
        <v>-21.940001973874317</v>
      </c>
      <c r="Q159">
        <f t="shared" si="271"/>
        <v>-23.728892158146238</v>
      </c>
      <c r="T159" t="str">
        <f t="shared" si="264"/>
        <v>45-54</v>
      </c>
      <c r="X159">
        <f>SQRT((($AR151-1)*$AG151^2+(AS151-1)*AH151^2)/($AR151+AS151-2))</f>
        <v>2.7328648259005708</v>
      </c>
      <c r="Y159">
        <f t="shared" ref="Y159:Z159" si="272">SQRT((($AR151-1)*$AG151^2+(AT151-1)*AI151^2)/($AR151+AT151-2))</f>
        <v>2.3565922570420446</v>
      </c>
      <c r="Z159">
        <f t="shared" si="272"/>
        <v>3.1347946641775688</v>
      </c>
      <c r="AC159" t="str">
        <f t="shared" si="266"/>
        <v>45-54</v>
      </c>
      <c r="AG159">
        <f>$AR151+AS151-2</f>
        <v>5077</v>
      </c>
      <c r="AH159">
        <f t="shared" ref="AH159:AI159" si="273">$AR151+AT151-2</f>
        <v>5387</v>
      </c>
      <c r="AI159">
        <f t="shared" si="273"/>
        <v>2837</v>
      </c>
    </row>
    <row r="160" spans="1:47" x14ac:dyDescent="0.35">
      <c r="A160" t="str">
        <f t="shared" si="261"/>
        <v>55-64</v>
      </c>
      <c r="F160" t="str">
        <f t="shared" si="257"/>
        <v>0.002</v>
      </c>
      <c r="G160" t="str">
        <f t="shared" si="257"/>
        <v>&lt;0.001</v>
      </c>
      <c r="K160" t="str">
        <f t="shared" si="262"/>
        <v>55-64</v>
      </c>
      <c r="P160">
        <f>$P151-Q151</f>
        <v>-5.8874617695484233</v>
      </c>
      <c r="Q160">
        <f>$P151-R151</f>
        <v>-7.676351953820344</v>
      </c>
      <c r="T160" t="str">
        <f t="shared" si="264"/>
        <v>55-64</v>
      </c>
      <c r="Y160">
        <f>SQRT((($AS151-1)*$AH151^2+(AT151-1)*AI151^2)/($AS151+AT151-2))</f>
        <v>1.6254140330504863</v>
      </c>
      <c r="Z160">
        <f>SQRT((($AS151-1)*$AH151^2+(AU151-1)*AJ151^2)/($AS151+AU151-2))</f>
        <v>1.912535950212817</v>
      </c>
      <c r="AC160" t="str">
        <f t="shared" si="266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-1.7888901842719207</v>
      </c>
      <c r="T161" t="str">
        <f t="shared" si="264"/>
        <v>65-74</v>
      </c>
      <c r="Z161">
        <f>SQRT((($AT151-1)*$AI151^2+(AU151-1)*AJ151^2)/($AT151+AU151-2))</f>
        <v>1.3442939541456471</v>
      </c>
      <c r="AC161" t="str">
        <f t="shared" si="266"/>
        <v>65-74</v>
      </c>
      <c r="AI161">
        <f>$AT151+AU151-2</f>
        <v>4936</v>
      </c>
    </row>
    <row r="163" spans="1:47" x14ac:dyDescent="0.35">
      <c r="K163" t="str">
        <f t="shared" ref="K163:AA163" si="274">K18</f>
        <v>Germanosphere</v>
      </c>
      <c r="L163">
        <f t="shared" si="274"/>
        <v>55.808696716994916</v>
      </c>
      <c r="M163">
        <f t="shared" si="274"/>
        <v>57.039253689800226</v>
      </c>
      <c r="N163">
        <f t="shared" si="274"/>
        <v>65.66496244696971</v>
      </c>
      <c r="O163">
        <f t="shared" si="274"/>
        <v>72.731740788584915</v>
      </c>
      <c r="P163">
        <f t="shared" si="274"/>
        <v>88.182115238364631</v>
      </c>
      <c r="Q163">
        <f t="shared" si="274"/>
        <v>109.26917064159875</v>
      </c>
      <c r="R163">
        <f t="shared" si="274"/>
        <v>110.1595726127531</v>
      </c>
      <c r="S163">
        <f t="shared" si="274"/>
        <v>0</v>
      </c>
      <c r="T163" t="str">
        <f t="shared" si="274"/>
        <v>Germanosphere</v>
      </c>
      <c r="U163">
        <f t="shared" si="274"/>
        <v>7.7747909000987905</v>
      </c>
      <c r="V163">
        <f t="shared" si="274"/>
        <v>3.5685544362417363</v>
      </c>
      <c r="W163">
        <f t="shared" si="274"/>
        <v>5.4518116714869951</v>
      </c>
      <c r="X163">
        <f t="shared" si="274"/>
        <v>5.0457101233473551</v>
      </c>
      <c r="Y163">
        <f t="shared" si="274"/>
        <v>5.483196917051381</v>
      </c>
      <c r="Z163">
        <f t="shared" si="274"/>
        <v>3.9465026978745321</v>
      </c>
      <c r="AA163">
        <f t="shared" si="274"/>
        <v>4.4752707102688074</v>
      </c>
      <c r="AC163" t="str">
        <f t="shared" ref="AC163:AK163" si="275">AC18</f>
        <v>Germanosphere</v>
      </c>
      <c r="AD163">
        <f t="shared" si="275"/>
        <v>4.4887776190650897</v>
      </c>
      <c r="AE163">
        <f t="shared" si="275"/>
        <v>2.0603058643819998</v>
      </c>
      <c r="AF163">
        <f t="shared" si="275"/>
        <v>3.1476049361041603</v>
      </c>
      <c r="AG163">
        <f t="shared" si="275"/>
        <v>2.9131420979674156</v>
      </c>
      <c r="AH163">
        <f t="shared" si="275"/>
        <v>3.1657252160793412</v>
      </c>
      <c r="AI163">
        <f t="shared" si="275"/>
        <v>2.2785143949754456</v>
      </c>
      <c r="AJ163">
        <f t="shared" si="275"/>
        <v>2.583798749270144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106</v>
      </c>
      <c r="AP163">
        <f t="shared" si="276"/>
        <v>159</v>
      </c>
      <c r="AQ163">
        <f t="shared" si="276"/>
        <v>327</v>
      </c>
      <c r="AR163">
        <f t="shared" si="276"/>
        <v>564</v>
      </c>
      <c r="AS163">
        <f t="shared" si="276"/>
        <v>1002</v>
      </c>
      <c r="AT163">
        <f t="shared" si="276"/>
        <v>641</v>
      </c>
      <c r="AU163">
        <f t="shared" si="276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&gt;0.999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0.032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-1.2305569728053101</v>
      </c>
      <c r="M168">
        <f t="shared" ref="M168:Q168" si="283">$L163-N163</f>
        <v>-9.856265729974794</v>
      </c>
      <c r="N168">
        <f t="shared" si="283"/>
        <v>-16.923044071589999</v>
      </c>
      <c r="O168">
        <f t="shared" si="283"/>
        <v>-32.373418521369715</v>
      </c>
      <c r="P168">
        <f t="shared" si="283"/>
        <v>-53.460473924603832</v>
      </c>
      <c r="Q168">
        <f t="shared" si="283"/>
        <v>-54.350875895758179</v>
      </c>
      <c r="T168" t="str">
        <f>K168</f>
        <v>18-24</v>
      </c>
      <c r="U168">
        <f>SQRT((($AO163-1)*$AD163^2+(AP163-1)*AE163^2)/($AO163+AP163-2))</f>
        <v>3.2549149698136373</v>
      </c>
      <c r="V168">
        <f t="shared" ref="V168:Z168" si="284">SQRT((($AO163-1)*$AD163^2+(AQ163-1)*AF163^2)/($AO163+AQ163-2))</f>
        <v>3.5217178238628795</v>
      </c>
      <c r="W168">
        <f t="shared" si="284"/>
        <v>3.2124149885091229</v>
      </c>
      <c r="X168">
        <f t="shared" si="284"/>
        <v>3.3141016082730239</v>
      </c>
      <c r="Y168">
        <f t="shared" si="284"/>
        <v>2.7018015110229689</v>
      </c>
      <c r="Z168">
        <f t="shared" si="284"/>
        <v>3.3636734745600978</v>
      </c>
      <c r="AC168" t="str">
        <f>T168</f>
        <v>18-24</v>
      </c>
      <c r="AD168">
        <f>$AO163+AP163-2</f>
        <v>263</v>
      </c>
      <c r="AE168">
        <f t="shared" ref="AE168:AI168" si="285">$AO163+AQ163-2</f>
        <v>431</v>
      </c>
      <c r="AF168">
        <f t="shared" si="285"/>
        <v>668</v>
      </c>
      <c r="AG168">
        <f t="shared" si="285"/>
        <v>1106</v>
      </c>
      <c r="AH168">
        <f t="shared" si="285"/>
        <v>745</v>
      </c>
      <c r="AI168">
        <f t="shared" si="285"/>
        <v>305</v>
      </c>
    </row>
    <row r="169" spans="1:47" x14ac:dyDescent="0.35">
      <c r="A169" t="str">
        <f t="shared" ref="A169:A173" si="286">A157</f>
        <v>25-34</v>
      </c>
      <c r="C169" t="str">
        <f t="shared" si="282"/>
        <v>0.015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-8.6257087571694839</v>
      </c>
      <c r="N169">
        <f t="shared" ref="N169:Q169" si="288">$M163-O163</f>
        <v>-15.692487098784689</v>
      </c>
      <c r="O169">
        <f t="shared" si="288"/>
        <v>-31.142861548564404</v>
      </c>
      <c r="P169">
        <f t="shared" si="288"/>
        <v>-52.229916951798522</v>
      </c>
      <c r="Q169">
        <f t="shared" si="288"/>
        <v>-53.120318922952869</v>
      </c>
      <c r="T169" t="str">
        <f t="shared" ref="T169:T173" si="289">K169</f>
        <v>25-34</v>
      </c>
      <c r="V169">
        <f>SQRT((($AP163-1)*$AE163^2+(AQ163-1)*AF163^2)/($AP163+AQ163-2))</f>
        <v>2.838819525379138</v>
      </c>
      <c r="W169">
        <f t="shared" ref="W169:Z169" si="290">SQRT((($AP163-1)*$AE163^2+(AR163-1)*AG163^2)/($AP163+AR163-2))</f>
        <v>2.748982756091344</v>
      </c>
      <c r="X169">
        <f t="shared" si="290"/>
        <v>3.038795155428474</v>
      </c>
      <c r="Y169">
        <f t="shared" si="290"/>
        <v>2.2370008069597245</v>
      </c>
      <c r="Z169">
        <f t="shared" si="290"/>
        <v>2.3670757928198758</v>
      </c>
      <c r="AC169" t="str">
        <f t="shared" ref="AC169:AC173" si="291">T169</f>
        <v>25-34</v>
      </c>
      <c r="AE169">
        <f>$AP163+AQ163-2</f>
        <v>484</v>
      </c>
      <c r="AF169">
        <f t="shared" ref="AF169:AI169" si="292">$AP163+AR163-2</f>
        <v>721</v>
      </c>
      <c r="AG169">
        <f t="shared" si="292"/>
        <v>1159</v>
      </c>
      <c r="AH169">
        <f t="shared" si="292"/>
        <v>798</v>
      </c>
      <c r="AI169">
        <f t="shared" si="292"/>
        <v>358</v>
      </c>
    </row>
    <row r="170" spans="1:47" x14ac:dyDescent="0.35">
      <c r="A170" t="str">
        <f t="shared" si="286"/>
        <v>35-44</v>
      </c>
      <c r="D170" t="str">
        <f t="shared" si="282"/>
        <v>0.113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-7.0667783416152048</v>
      </c>
      <c r="O170">
        <f t="shared" ref="O170:Q170" si="293">$N163-P163</f>
        <v>-22.517152791394921</v>
      </c>
      <c r="P170">
        <f t="shared" si="293"/>
        <v>-43.604208194629038</v>
      </c>
      <c r="Q170">
        <f t="shared" si="293"/>
        <v>-44.494610165783385</v>
      </c>
      <c r="T170" t="str">
        <f t="shared" si="289"/>
        <v>35-44</v>
      </c>
      <c r="W170">
        <f>SQRT((($AQ163-1)*$AF163^2+(AR163-1)*AG163^2)/($AQ163+AR163-2))</f>
        <v>3.001248209192017</v>
      </c>
      <c r="X170">
        <f t="shared" ref="X170:Z170" si="294">SQRT((($AQ163-1)*$AF163^2+(AS163-1)*AH163^2)/($AQ163+AS163-2))</f>
        <v>3.1612832865537346</v>
      </c>
      <c r="Y170">
        <f t="shared" si="294"/>
        <v>2.6044355600682243</v>
      </c>
      <c r="Z170">
        <f t="shared" si="294"/>
        <v>2.9459713689017848</v>
      </c>
      <c r="AC170" t="str">
        <f t="shared" si="291"/>
        <v>35-44</v>
      </c>
      <c r="AF170">
        <f>$AQ163+AR163-2</f>
        <v>889</v>
      </c>
      <c r="AG170">
        <f t="shared" ref="AG170:AI170" si="295">$AQ163+AS163-2</f>
        <v>1327</v>
      </c>
      <c r="AH170">
        <f t="shared" si="295"/>
        <v>966</v>
      </c>
      <c r="AI170">
        <f t="shared" si="295"/>
        <v>526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-15.450374449779716</v>
      </c>
      <c r="P171">
        <f t="shared" ref="P171:Q171" si="296">$O163-Q163</f>
        <v>-36.537429853013833</v>
      </c>
      <c r="Q171">
        <f t="shared" si="296"/>
        <v>-37.42783182416818</v>
      </c>
      <c r="T171" t="str">
        <f t="shared" si="289"/>
        <v>45-54</v>
      </c>
      <c r="X171">
        <f>SQRT((($AR163-1)*$AG163^2+(AS163-1)*AH163^2)/($AR163+AS163-2))</f>
        <v>3.0771910046141078</v>
      </c>
      <c r="Y171">
        <f t="shared" ref="Y171:Z171" si="297">SQRT((($AR163-1)*$AG163^2+(AT163-1)*AI163^2)/($AR163+AT163-2))</f>
        <v>2.5949120989428098</v>
      </c>
      <c r="Z171">
        <f t="shared" si="297"/>
        <v>2.8305218689119931</v>
      </c>
      <c r="AC171" t="str">
        <f t="shared" si="291"/>
        <v>45-54</v>
      </c>
      <c r="AG171">
        <f>$AR163+AS163-2</f>
        <v>1564</v>
      </c>
      <c r="AH171">
        <f t="shared" ref="AH171:AI171" si="298">$AR163+AT163-2</f>
        <v>1203</v>
      </c>
      <c r="AI171">
        <f t="shared" si="298"/>
        <v>763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-21.087055403234118</v>
      </c>
      <c r="Q172">
        <f>$P163-R163</f>
        <v>-21.977457374388464</v>
      </c>
      <c r="T172" t="str">
        <f t="shared" si="289"/>
        <v>55-64</v>
      </c>
      <c r="Y172">
        <f>SQRT((($AS163-1)*$AH163^2+(AT163-1)*AI163^2)/($AS163+AT163-2))</f>
        <v>2.8527203287411029</v>
      </c>
      <c r="Z172">
        <f>SQRT((($AS163-1)*$AH163^2+(AU163-1)*AJ163^2)/($AS163+AU163-2))</f>
        <v>3.076466656750918</v>
      </c>
      <c r="AC172" t="str">
        <f t="shared" si="291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-0.89040197115434694</v>
      </c>
      <c r="T173" t="str">
        <f t="shared" si="289"/>
        <v>65-74</v>
      </c>
      <c r="Z173">
        <f>SQRT((($AT163-1)*$AI163^2+(AU163-1)*AJ163^2)/($AT163+AU163-2))</f>
        <v>2.3547937474479075</v>
      </c>
      <c r="AC173" t="str">
        <f t="shared" si="291"/>
        <v>65-74</v>
      </c>
      <c r="AI173">
        <f>$AT163+AU163-2</f>
        <v>840</v>
      </c>
    </row>
    <row r="175" spans="1:47" x14ac:dyDescent="0.35">
      <c r="K175" t="str">
        <f t="shared" ref="K175:AA175" si="299">K19</f>
        <v>Hispanosphere</v>
      </c>
      <c r="L175">
        <f t="shared" si="299"/>
        <v>58.287700353257804</v>
      </c>
      <c r="M175">
        <f t="shared" si="299"/>
        <v>72.200799322387368</v>
      </c>
      <c r="N175">
        <f t="shared" si="299"/>
        <v>95.422936163359438</v>
      </c>
      <c r="O175">
        <f t="shared" si="299"/>
        <v>114.2959289813876</v>
      </c>
      <c r="P175">
        <f t="shared" si="299"/>
        <v>128.1017714847589</v>
      </c>
      <c r="Q175">
        <f t="shared" si="299"/>
        <v>133.24266298426812</v>
      </c>
      <c r="R175">
        <f t="shared" si="299"/>
        <v>128.98860555198493</v>
      </c>
      <c r="S175">
        <f t="shared" si="299"/>
        <v>0</v>
      </c>
      <c r="T175" t="str">
        <f t="shared" si="299"/>
        <v>Hispanosphere</v>
      </c>
      <c r="U175">
        <f t="shared" si="299"/>
        <v>6.6222588190229716</v>
      </c>
      <c r="V175">
        <f t="shared" si="299"/>
        <v>10.27702957110049</v>
      </c>
      <c r="W175">
        <f t="shared" si="299"/>
        <v>15.393862769258456</v>
      </c>
      <c r="X175">
        <f t="shared" si="299"/>
        <v>14.692079695288866</v>
      </c>
      <c r="Y175">
        <f t="shared" si="299"/>
        <v>11.544658670942889</v>
      </c>
      <c r="Z175">
        <f t="shared" si="299"/>
        <v>9.6056779510617325</v>
      </c>
      <c r="AA175">
        <f t="shared" si="299"/>
        <v>7.7455946716211965</v>
      </c>
      <c r="AC175" t="str">
        <f t="shared" ref="AC175:AK175" si="300">AC19</f>
        <v>Hispanosphere</v>
      </c>
      <c r="AD175">
        <f t="shared" si="300"/>
        <v>1.4807820883932841</v>
      </c>
      <c r="AE175">
        <f t="shared" si="300"/>
        <v>2.2980136727756202</v>
      </c>
      <c r="AF175">
        <f t="shared" si="300"/>
        <v>3.4421723588365065</v>
      </c>
      <c r="AG175">
        <f t="shared" si="300"/>
        <v>3.2852488929510302</v>
      </c>
      <c r="AH175">
        <f t="shared" si="300"/>
        <v>2.5814641565260676</v>
      </c>
      <c r="AI175">
        <f t="shared" si="300"/>
        <v>2.1478948868544929</v>
      </c>
      <c r="AJ175">
        <f t="shared" si="300"/>
        <v>1.7319676211905155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7421</v>
      </c>
      <c r="AP175">
        <f t="shared" si="301"/>
        <v>5923</v>
      </c>
      <c r="AQ175">
        <f t="shared" si="301"/>
        <v>7205</v>
      </c>
      <c r="AR175">
        <f t="shared" si="301"/>
        <v>9130</v>
      </c>
      <c r="AS175">
        <f t="shared" si="301"/>
        <v>11905</v>
      </c>
      <c r="AT175">
        <f t="shared" si="301"/>
        <v>7341</v>
      </c>
      <c r="AU175">
        <f t="shared" si="301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-13.913098969129564</v>
      </c>
      <c r="M180">
        <f t="shared" ref="M180:Q180" si="308">$L175-N175</f>
        <v>-37.135235810101634</v>
      </c>
      <c r="N180">
        <f t="shared" si="308"/>
        <v>-56.0082286281298</v>
      </c>
      <c r="O180">
        <f t="shared" si="308"/>
        <v>-69.814071131501095</v>
      </c>
      <c r="P180">
        <f t="shared" si="308"/>
        <v>-74.954962631010318</v>
      </c>
      <c r="Q180">
        <f t="shared" si="308"/>
        <v>-70.700905198727128</v>
      </c>
      <c r="T180" t="str">
        <f>K180</f>
        <v>18-24</v>
      </c>
      <c r="U180">
        <f>SQRT((($AO175-1)*$AD175^2+(AP175-1)*AE175^2)/($AO175+AP175-2))</f>
        <v>1.8877041630571838</v>
      </c>
      <c r="V180">
        <f t="shared" ref="V180:Z180" si="309">SQRT((($AO175-1)*$AD175^2+(AQ175-1)*AF175^2)/($AO175+AQ175-2))</f>
        <v>2.6361569694161764</v>
      </c>
      <c r="W180">
        <f t="shared" si="309"/>
        <v>2.6337905108359605</v>
      </c>
      <c r="X180">
        <f t="shared" si="309"/>
        <v>2.2242069762058114</v>
      </c>
      <c r="Y180">
        <f t="shared" si="309"/>
        <v>1.8429660215723938</v>
      </c>
      <c r="Z180">
        <f t="shared" si="309"/>
        <v>1.5303321115298651</v>
      </c>
      <c r="AC180" t="str">
        <f>T180</f>
        <v>18-24</v>
      </c>
      <c r="AD180">
        <f>$AO175+AP175-2</f>
        <v>13342</v>
      </c>
      <c r="AE180">
        <f t="shared" ref="AE180:AI180" si="310">$AO175+AQ175-2</f>
        <v>14624</v>
      </c>
      <c r="AF180">
        <f t="shared" si="310"/>
        <v>16549</v>
      </c>
      <c r="AG180">
        <f t="shared" si="310"/>
        <v>19324</v>
      </c>
      <c r="AH180">
        <f t="shared" si="310"/>
        <v>14760</v>
      </c>
      <c r="AI180">
        <f t="shared" si="310"/>
        <v>9103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-23.22213684097207</v>
      </c>
      <c r="N181">
        <f t="shared" ref="N181:Q181" si="313">$M175-O175</f>
        <v>-42.095129659000236</v>
      </c>
      <c r="O181">
        <f t="shared" si="313"/>
        <v>-55.900972162371531</v>
      </c>
      <c r="P181">
        <f t="shared" si="313"/>
        <v>-61.041863661880754</v>
      </c>
      <c r="Q181">
        <f t="shared" si="313"/>
        <v>-56.787806229597564</v>
      </c>
      <c r="T181" t="str">
        <f t="shared" ref="T181:T185" si="314">K181</f>
        <v>25-34</v>
      </c>
      <c r="V181">
        <f>SQRT((($AP175-1)*$AE175^2+(AQ175-1)*AF175^2)/($AP175+AQ175-2))</f>
        <v>2.9808450848770418</v>
      </c>
      <c r="W181">
        <f t="shared" ref="W181:Z181" si="315">SQRT((($AP175-1)*$AE175^2+(AR175-1)*AG175^2)/($AP175+AR175-2))</f>
        <v>2.9366816414763877</v>
      </c>
      <c r="X181">
        <f t="shared" si="315"/>
        <v>2.4908791303171607</v>
      </c>
      <c r="Y181">
        <f t="shared" si="315"/>
        <v>2.2161856850594157</v>
      </c>
      <c r="Z181">
        <f t="shared" si="315"/>
        <v>2.1854160220668257</v>
      </c>
      <c r="AC181" t="str">
        <f t="shared" ref="AC181:AC185" si="316">T181</f>
        <v>25-34</v>
      </c>
      <c r="AE181">
        <f>$AP175+AQ175-2</f>
        <v>13126</v>
      </c>
      <c r="AF181">
        <f t="shared" ref="AF181:AI181" si="317">$AP175+AR175-2</f>
        <v>15051</v>
      </c>
      <c r="AG181">
        <f t="shared" si="317"/>
        <v>17826</v>
      </c>
      <c r="AH181">
        <f t="shared" si="317"/>
        <v>13262</v>
      </c>
      <c r="AI181">
        <f t="shared" si="317"/>
        <v>7605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-18.872992818028166</v>
      </c>
      <c r="O182">
        <f t="shared" ref="O182:Q182" si="318">$N175-P175</f>
        <v>-32.678835321399461</v>
      </c>
      <c r="P182">
        <f t="shared" si="318"/>
        <v>-37.819726820908684</v>
      </c>
      <c r="Q182">
        <f t="shared" si="318"/>
        <v>-33.565669388625494</v>
      </c>
      <c r="T182" t="str">
        <f t="shared" si="314"/>
        <v>35-44</v>
      </c>
      <c r="W182">
        <f>SQRT((($AQ175-1)*$AF175^2+(AR175-1)*AG175^2)/($AQ175+AR175-2))</f>
        <v>3.3553679127349119</v>
      </c>
      <c r="X182">
        <f t="shared" ref="X182:Z182" si="319">SQRT((($AQ175-1)*$AF175^2+(AS175-1)*AH175^2)/($AQ175+AS175-2))</f>
        <v>2.9357496393333453</v>
      </c>
      <c r="Y182">
        <f t="shared" si="319"/>
        <v>2.8630707343827346</v>
      </c>
      <c r="Z182">
        <f t="shared" si="319"/>
        <v>3.1894791812224419</v>
      </c>
      <c r="AC182" t="str">
        <f t="shared" si="316"/>
        <v>35-44</v>
      </c>
      <c r="AF182">
        <f>$AQ175+AR175-2</f>
        <v>16333</v>
      </c>
      <c r="AG182">
        <f t="shared" ref="AG182:AI182" si="320">$AQ175+AS175-2</f>
        <v>19108</v>
      </c>
      <c r="AH182">
        <f t="shared" si="320"/>
        <v>14544</v>
      </c>
      <c r="AI182">
        <f t="shared" si="320"/>
        <v>8887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-13.805842503371295</v>
      </c>
      <c r="P183">
        <f t="shared" ref="P183:Q183" si="321">$O175-Q175</f>
        <v>-18.946734002880518</v>
      </c>
      <c r="Q183">
        <f t="shared" si="321"/>
        <v>-14.692676570597328</v>
      </c>
      <c r="T183" t="str">
        <f t="shared" si="314"/>
        <v>45-54</v>
      </c>
      <c r="X183">
        <f>SQRT((($AR175-1)*$AG175^2+(AS175-1)*AH175^2)/($AR175+AS175-2))</f>
        <v>2.9079261048129257</v>
      </c>
      <c r="Y183">
        <f t="shared" ref="Y183:Z183" si="322">SQRT((($AR175-1)*$AG175^2+(AT175-1)*AI175^2)/($AR175+AT175-2))</f>
        <v>2.8352752512345023</v>
      </c>
      <c r="Z183">
        <f t="shared" si="322"/>
        <v>3.0951212997947644</v>
      </c>
      <c r="AC183" t="str">
        <f t="shared" si="316"/>
        <v>45-54</v>
      </c>
      <c r="AG183">
        <f>$AR175+AS175-2</f>
        <v>21033</v>
      </c>
      <c r="AH183">
        <f t="shared" ref="AH183:AI183" si="323">$AR175+AT175-2</f>
        <v>16469</v>
      </c>
      <c r="AI183">
        <f t="shared" si="323"/>
        <v>10812</v>
      </c>
    </row>
    <row r="184" spans="1:47" x14ac:dyDescent="0.35">
      <c r="A184" t="str">
        <f t="shared" si="311"/>
        <v>55-64</v>
      </c>
      <c r="F184" t="str">
        <f t="shared" si="307"/>
        <v>0.204</v>
      </c>
      <c r="G184" t="str">
        <f t="shared" si="307"/>
        <v>&gt;0.999</v>
      </c>
      <c r="K184" t="str">
        <f t="shared" si="312"/>
        <v>55-64</v>
      </c>
      <c r="P184">
        <f>$P175-Q175</f>
        <v>-5.1408914995092232</v>
      </c>
      <c r="Q184">
        <f>$P175-R175</f>
        <v>-0.88683406722603308</v>
      </c>
      <c r="T184" t="str">
        <f t="shared" si="314"/>
        <v>55-64</v>
      </c>
      <c r="Y184">
        <f>SQRT((($AS175-1)*$AH175^2+(AT175-1)*AI175^2)/($AS175+AT175-2))</f>
        <v>2.4252543420468813</v>
      </c>
      <c r="Z184">
        <f>SQRT((($AS175-1)*$AH175^2+(AU175-1)*AJ175^2)/($AS175+AU175-2))</f>
        <v>2.492001799633552</v>
      </c>
      <c r="AC184" t="str">
        <f t="shared" si="316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311"/>
        <v>65-74</v>
      </c>
      <c r="G185" t="str">
        <f t="shared" si="307"/>
        <v>0.243</v>
      </c>
      <c r="K185" t="str">
        <f t="shared" si="312"/>
        <v>65-74</v>
      </c>
      <c r="Q185">
        <f>Q175-R175</f>
        <v>4.2540574322831901</v>
      </c>
      <c r="T185" t="str">
        <f t="shared" si="314"/>
        <v>65-74</v>
      </c>
      <c r="Z185">
        <f>SQRT((($AT175-1)*$AI175^2+(AU175-1)*AJ175^2)/($AT175+AU175-2))</f>
        <v>2.0766444507707575</v>
      </c>
      <c r="AC185" t="str">
        <f t="shared" si="316"/>
        <v>65-74</v>
      </c>
      <c r="AI185">
        <f>$AT175+AU175-2</f>
        <v>9023</v>
      </c>
    </row>
    <row r="187" spans="1:47" x14ac:dyDescent="0.35">
      <c r="K187" t="str">
        <f t="shared" ref="K187:AA187" si="324">K20</f>
        <v>Lusosphone (Portuguese)</v>
      </c>
      <c r="L187">
        <f t="shared" si="324"/>
        <v>55.995120033413578</v>
      </c>
      <c r="M187">
        <f t="shared" si="324"/>
        <v>70.169943330436766</v>
      </c>
      <c r="N187">
        <f t="shared" si="324"/>
        <v>87.301208385719804</v>
      </c>
      <c r="O187">
        <f t="shared" si="324"/>
        <v>101.5322026001528</v>
      </c>
      <c r="P187">
        <f t="shared" si="324"/>
        <v>117.68936418117489</v>
      </c>
      <c r="Q187">
        <f t="shared" si="324"/>
        <v>125.2222870668476</v>
      </c>
      <c r="R187">
        <f t="shared" si="324"/>
        <v>125.11994095116093</v>
      </c>
      <c r="S187">
        <f t="shared" si="324"/>
        <v>0</v>
      </c>
      <c r="T187" t="str">
        <f t="shared" si="324"/>
        <v>Lusosphone (Portuguese)</v>
      </c>
      <c r="U187">
        <f t="shared" si="324"/>
        <v>9.0201403751248641</v>
      </c>
      <c r="V187">
        <f t="shared" si="324"/>
        <v>8.0729045875659828</v>
      </c>
      <c r="W187">
        <f t="shared" si="324"/>
        <v>5.8538701166846572</v>
      </c>
      <c r="X187">
        <f t="shared" si="324"/>
        <v>4.5195737172865806</v>
      </c>
      <c r="Y187">
        <f t="shared" si="324"/>
        <v>2.839744768069286</v>
      </c>
      <c r="Z187">
        <f t="shared" si="324"/>
        <v>0.50448466380815327</v>
      </c>
      <c r="AA187">
        <f t="shared" si="324"/>
        <v>4.6834701319707017</v>
      </c>
      <c r="AC187" t="str">
        <f t="shared" ref="AC187:AK187" si="325">AC20</f>
        <v>Lusosphone (Portuguese)</v>
      </c>
      <c r="AD187">
        <f t="shared" si="325"/>
        <v>4.5100701875624321</v>
      </c>
      <c r="AE187">
        <f t="shared" si="325"/>
        <v>4.0364522937829914</v>
      </c>
      <c r="AF187">
        <f t="shared" si="325"/>
        <v>2.9269350583423286</v>
      </c>
      <c r="AG187">
        <f t="shared" si="325"/>
        <v>2.2597868586432903</v>
      </c>
      <c r="AH187">
        <f t="shared" si="325"/>
        <v>1.419872384034643</v>
      </c>
      <c r="AI187">
        <f t="shared" si="325"/>
        <v>0.25224233190407663</v>
      </c>
      <c r="AJ187">
        <f t="shared" si="325"/>
        <v>2.3417350659853509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2248</v>
      </c>
      <c r="AP187">
        <f t="shared" si="326"/>
        <v>2182</v>
      </c>
      <c r="AQ187">
        <f t="shared" si="326"/>
        <v>2414</v>
      </c>
      <c r="AR187">
        <f t="shared" si="326"/>
        <v>2521</v>
      </c>
      <c r="AS187">
        <f t="shared" si="326"/>
        <v>3085</v>
      </c>
      <c r="AT187">
        <f t="shared" si="326"/>
        <v>1467</v>
      </c>
      <c r="AU187">
        <f t="shared" si="326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0.006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-14.174823297023188</v>
      </c>
      <c r="M192">
        <f t="shared" ref="M192:Q192" si="333">$L187-N187</f>
        <v>-31.306088352306226</v>
      </c>
      <c r="N192">
        <f t="shared" si="333"/>
        <v>-45.537082566739223</v>
      </c>
      <c r="O192">
        <f t="shared" si="333"/>
        <v>-61.694244147761317</v>
      </c>
      <c r="P192">
        <f t="shared" si="333"/>
        <v>-69.227167033434029</v>
      </c>
      <c r="Q192">
        <f t="shared" si="333"/>
        <v>-69.124820917747343</v>
      </c>
      <c r="T192" t="str">
        <f>K192</f>
        <v>18-24</v>
      </c>
      <c r="U192">
        <f>SQRT((($AO187-1)*$AD187^2+(AP187-1)*AE187^2)/($AO187+AP187-2))</f>
        <v>4.2833405812541603</v>
      </c>
      <c r="V192">
        <f t="shared" ref="V192:Z192" si="334">SQRT((($AO187-1)*$AD187^2+(AQ187-1)*AF187^2)/($AO187+AQ187-2))</f>
        <v>3.7741404617630847</v>
      </c>
      <c r="W192">
        <f t="shared" si="334"/>
        <v>3.5053482353107586</v>
      </c>
      <c r="X192">
        <f t="shared" si="334"/>
        <v>3.1208716775097547</v>
      </c>
      <c r="Y192">
        <f t="shared" si="334"/>
        <v>3.5120853742392208</v>
      </c>
      <c r="Z192">
        <f t="shared" si="334"/>
        <v>4.3087249648574497</v>
      </c>
      <c r="AC192" t="str">
        <f>T192</f>
        <v>18-24</v>
      </c>
      <c r="AD192">
        <f>$AO187+AP187-2</f>
        <v>4428</v>
      </c>
      <c r="AE192">
        <f t="shared" ref="AE192:AI192" si="335">$AO187+AQ187-2</f>
        <v>4660</v>
      </c>
      <c r="AF192">
        <f t="shared" si="335"/>
        <v>4767</v>
      </c>
      <c r="AG192">
        <f t="shared" si="335"/>
        <v>5331</v>
      </c>
      <c r="AH192">
        <f t="shared" si="335"/>
        <v>3713</v>
      </c>
      <c r="AI192">
        <f t="shared" si="335"/>
        <v>2552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-17.131265055283038</v>
      </c>
      <c r="N193">
        <f t="shared" ref="N193:Q193" si="338">$M187-O187</f>
        <v>-31.362259269716034</v>
      </c>
      <c r="O193">
        <f t="shared" si="338"/>
        <v>-47.519420850738129</v>
      </c>
      <c r="P193">
        <f t="shared" si="338"/>
        <v>-55.052343736410833</v>
      </c>
      <c r="Q193">
        <f t="shared" si="338"/>
        <v>-54.949997620724162</v>
      </c>
      <c r="T193" t="str">
        <f t="shared" ref="T193:T197" si="339">K193</f>
        <v>25-34</v>
      </c>
      <c r="V193">
        <f>SQRT((($AP187-1)*$AE187^2+(AQ187-1)*AF187^2)/($AP187+AQ187-2))</f>
        <v>3.4978370457405754</v>
      </c>
      <c r="W193">
        <f t="shared" ref="W193:Z193" si="340">SQRT((($AP187-1)*$AE187^2+(AR187-1)*AG187^2)/($AP187+AR187-2))</f>
        <v>3.2088092031806519</v>
      </c>
      <c r="X193">
        <f t="shared" si="340"/>
        <v>2.8160568495387093</v>
      </c>
      <c r="Y193">
        <f t="shared" si="340"/>
        <v>3.1255684942337982</v>
      </c>
      <c r="Z193">
        <f t="shared" si="340"/>
        <v>3.8686942683470105</v>
      </c>
      <c r="AC193" t="str">
        <f t="shared" ref="AC193:AC197" si="341">T193</f>
        <v>25-34</v>
      </c>
      <c r="AE193">
        <f>$AP187+AQ187-2</f>
        <v>4594</v>
      </c>
      <c r="AF193">
        <f t="shared" ref="AF193:AI193" si="342">$AP187+AR187-2</f>
        <v>4701</v>
      </c>
      <c r="AG193">
        <f t="shared" si="342"/>
        <v>5265</v>
      </c>
      <c r="AH193">
        <f t="shared" si="342"/>
        <v>3647</v>
      </c>
      <c r="AI193">
        <f t="shared" si="342"/>
        <v>2486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-14.230994214432997</v>
      </c>
      <c r="O194">
        <f t="shared" ref="O194:Q194" si="343">$N187-P187</f>
        <v>-30.388155795455091</v>
      </c>
      <c r="P194">
        <f t="shared" si="343"/>
        <v>-37.921078681127796</v>
      </c>
      <c r="Q194">
        <f t="shared" si="343"/>
        <v>-37.818732565441124</v>
      </c>
      <c r="T194" t="str">
        <f t="shared" si="339"/>
        <v>35-44</v>
      </c>
      <c r="W194">
        <f>SQRT((($AQ187-1)*$AF187^2+(AR187-1)*AG187^2)/($AQ187+AR187-2))</f>
        <v>2.6075399369082533</v>
      </c>
      <c r="X194">
        <f t="shared" ref="X194:Z194" si="344">SQRT((($AQ187-1)*$AF187^2+(AS187-1)*AH187^2)/($AQ187+AS187-2))</f>
        <v>2.2117119024710887</v>
      </c>
      <c r="Y194">
        <f t="shared" si="344"/>
        <v>2.3137128643447862</v>
      </c>
      <c r="Z194">
        <f t="shared" si="344"/>
        <v>2.8672225378745382</v>
      </c>
      <c r="AC194" t="str">
        <f t="shared" si="341"/>
        <v>35-44</v>
      </c>
      <c r="AF194">
        <f>$AQ187+AR187-2</f>
        <v>4933</v>
      </c>
      <c r="AG194">
        <f t="shared" ref="AG194:AI194" si="345">$AQ187+AS187-2</f>
        <v>5497</v>
      </c>
      <c r="AH194">
        <f t="shared" si="345"/>
        <v>3879</v>
      </c>
      <c r="AI194">
        <f t="shared" si="345"/>
        <v>2718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-16.157161581022095</v>
      </c>
      <c r="P195">
        <f t="shared" ref="P195:Q195" si="346">$O187-Q187</f>
        <v>-23.690084466694799</v>
      </c>
      <c r="Q195">
        <f t="shared" si="346"/>
        <v>-23.587738351008127</v>
      </c>
      <c r="T195" t="str">
        <f t="shared" si="339"/>
        <v>45-54</v>
      </c>
      <c r="X195">
        <f>SQRT((($AR187-1)*$AG187^2+(AS187-1)*AH187^2)/($AR187+AS187-2))</f>
        <v>1.8454848864112099</v>
      </c>
      <c r="Y195">
        <f t="shared" ref="Y195:Z195" si="347">SQRT((($AR187-1)*$AG187^2+(AT187-1)*AI187^2)/($AR187+AT187-2))</f>
        <v>1.8032974444755503</v>
      </c>
      <c r="Z195">
        <f t="shared" si="347"/>
        <v>2.2687769033913807</v>
      </c>
      <c r="AC195" t="str">
        <f t="shared" si="341"/>
        <v>45-54</v>
      </c>
      <c r="AG195">
        <f>$AR187+AS187-2</f>
        <v>5604</v>
      </c>
      <c r="AH195">
        <f t="shared" ref="AH195:AI195" si="348">$AR187+AT187-2</f>
        <v>3986</v>
      </c>
      <c r="AI195">
        <f t="shared" si="348"/>
        <v>2825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-7.5329228856727042</v>
      </c>
      <c r="Q196">
        <f>$P187-R187</f>
        <v>-7.4305767699860326</v>
      </c>
      <c r="T196" t="str">
        <f t="shared" si="339"/>
        <v>55-64</v>
      </c>
      <c r="Y196">
        <f>SQRT((($AS187-1)*$AH187^2+(AT187-1)*AI187^2)/($AS187+AT187-2))</f>
        <v>1.1776989968379283</v>
      </c>
      <c r="Z196">
        <f>SQRT((($AS187-1)*$AH187^2+(AU187-1)*AJ187^2)/($AS187+AU187-2))</f>
        <v>1.525817503069723</v>
      </c>
      <c r="AC196" t="str">
        <f t="shared" si="341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336"/>
        <v>65-74</v>
      </c>
      <c r="G197" t="str">
        <f t="shared" si="332"/>
        <v>&gt;0.999</v>
      </c>
      <c r="K197" t="str">
        <f t="shared" si="337"/>
        <v>65-74</v>
      </c>
      <c r="Q197">
        <f>Q187-R187</f>
        <v>0.10234611568667162</v>
      </c>
      <c r="T197" t="str">
        <f t="shared" si="339"/>
        <v>65-74</v>
      </c>
      <c r="Z197">
        <f>SQRT((($AT187-1)*$AI187^2+(AU187-1)*AJ187^2)/($AT187+AU187-2))</f>
        <v>0.99853408980729874</v>
      </c>
      <c r="AC197" t="str">
        <f t="shared" si="341"/>
        <v>65-74</v>
      </c>
      <c r="AI197">
        <f>$AT187+AU187-2</f>
        <v>1771</v>
      </c>
    </row>
    <row r="199" spans="1:47" x14ac:dyDescent="0.35">
      <c r="K199" t="str">
        <f t="shared" ref="K199:AA199" si="349">K21</f>
        <v>Swahili</v>
      </c>
      <c r="L199">
        <f t="shared" si="349"/>
        <v>112.08865940545883</v>
      </c>
      <c r="M199">
        <f t="shared" si="349"/>
        <v>111.12503015477552</v>
      </c>
      <c r="N199">
        <f t="shared" si="349"/>
        <v>119.22532692297834</v>
      </c>
      <c r="O199">
        <f t="shared" si="349"/>
        <v>126.4472690447173</v>
      </c>
      <c r="P199">
        <f t="shared" si="349"/>
        <v>117.51567399188885</v>
      </c>
      <c r="Q199">
        <f t="shared" si="349"/>
        <v>136.91003043180274</v>
      </c>
      <c r="R199">
        <f t="shared" si="349"/>
        <v>91.026469776718642</v>
      </c>
      <c r="S199">
        <f t="shared" si="349"/>
        <v>0</v>
      </c>
      <c r="T199" t="str">
        <f t="shared" si="349"/>
        <v>Swahili</v>
      </c>
      <c r="U199">
        <f t="shared" si="349"/>
        <v>1.8160178481063778</v>
      </c>
      <c r="V199">
        <f t="shared" si="349"/>
        <v>8.8135321964779703</v>
      </c>
      <c r="W199">
        <f t="shared" si="349"/>
        <v>7.719184961048672</v>
      </c>
      <c r="X199">
        <f t="shared" si="349"/>
        <v>3.9275949297610659</v>
      </c>
      <c r="Y199">
        <f t="shared" si="349"/>
        <v>13.741319819837125</v>
      </c>
      <c r="Z199">
        <f t="shared" si="349"/>
        <v>4.6404096546852642</v>
      </c>
      <c r="AA199">
        <f t="shared" si="349"/>
        <v>38.082844555940788</v>
      </c>
      <c r="AC199" t="str">
        <f t="shared" ref="AC199:AK199" si="350">AC21</f>
        <v>Swahili</v>
      </c>
      <c r="AD199">
        <f t="shared" si="350"/>
        <v>1.2841185351518214</v>
      </c>
      <c r="AE199">
        <f t="shared" si="350"/>
        <v>6.2321083823355394</v>
      </c>
      <c r="AF199">
        <f t="shared" si="350"/>
        <v>5.4582880311907314</v>
      </c>
      <c r="AG199">
        <f t="shared" si="350"/>
        <v>2.7772290085879514</v>
      </c>
      <c r="AH199">
        <f t="shared" si="350"/>
        <v>9.7165804270599381</v>
      </c>
      <c r="AI199">
        <f t="shared" si="350"/>
        <v>3.2812651343114756</v>
      </c>
      <c r="AJ199">
        <f t="shared" si="350"/>
        <v>26.928637632378923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250</v>
      </c>
      <c r="AP199">
        <f t="shared" si="351"/>
        <v>602</v>
      </c>
      <c r="AQ199">
        <f t="shared" si="351"/>
        <v>293</v>
      </c>
      <c r="AR199">
        <f t="shared" si="351"/>
        <v>95</v>
      </c>
      <c r="AS199">
        <f t="shared" si="351"/>
        <v>40</v>
      </c>
      <c r="AT199">
        <f t="shared" si="351"/>
        <v>13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&gt;0.999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0.495</v>
      </c>
      <c r="D204" t="str">
        <f t="shared" si="357"/>
        <v>&lt;0.001</v>
      </c>
      <c r="E204" t="str">
        <f t="shared" si="357"/>
        <v>0.906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0.96362925068331151</v>
      </c>
      <c r="M204">
        <f t="shared" ref="M204:Q204" si="358">$L199-N199</f>
        <v>-7.1366675175195127</v>
      </c>
      <c r="N204">
        <f t="shared" si="358"/>
        <v>-14.358609639258475</v>
      </c>
      <c r="O204">
        <f t="shared" si="358"/>
        <v>-5.427014586430019</v>
      </c>
      <c r="P204">
        <f t="shared" si="358"/>
        <v>-24.821371026343911</v>
      </c>
      <c r="Q204">
        <f t="shared" si="358"/>
        <v>21.062189628740185</v>
      </c>
      <c r="T204" t="str">
        <f>K204</f>
        <v>18-24</v>
      </c>
      <c r="U204">
        <f>SQRT((($AO199-1)*$AD199^2+(AP199-1)*AE199^2)/($AO199+AP199-2))</f>
        <v>5.2862680320934423</v>
      </c>
      <c r="V204">
        <f t="shared" ref="V204:Z204" si="359">SQRT((($AO199-1)*$AD199^2+(AQ199-1)*AF199^2)/($AO199+AQ199-2))</f>
        <v>4.1035849135588665</v>
      </c>
      <c r="W204">
        <f t="shared" si="359"/>
        <v>1.8195674633277854</v>
      </c>
      <c r="X204">
        <f t="shared" si="359"/>
        <v>3.7696967049811816</v>
      </c>
      <c r="Y204">
        <f t="shared" si="359"/>
        <v>1.4381122594152209</v>
      </c>
      <c r="Z204">
        <f t="shared" si="359"/>
        <v>2.1314245634352331</v>
      </c>
      <c r="AC204" t="str">
        <f>T204</f>
        <v>18-24</v>
      </c>
      <c r="AD204">
        <f>$AO199+AP199-2</f>
        <v>850</v>
      </c>
      <c r="AE204">
        <f t="shared" ref="AE204:AI204" si="360">$AO199+AQ199-2</f>
        <v>541</v>
      </c>
      <c r="AF204">
        <f t="shared" si="360"/>
        <v>343</v>
      </c>
      <c r="AG204">
        <f t="shared" si="360"/>
        <v>288</v>
      </c>
      <c r="AH204">
        <f t="shared" si="360"/>
        <v>261</v>
      </c>
      <c r="AI204">
        <f t="shared" si="360"/>
        <v>250</v>
      </c>
    </row>
    <row r="205" spans="1:47" x14ac:dyDescent="0.35">
      <c r="A205" t="str">
        <f t="shared" ref="A205:A209" si="361">A193</f>
        <v>25-34</v>
      </c>
      <c r="C205" t="str">
        <f t="shared" si="357"/>
        <v>&gt;0.999</v>
      </c>
      <c r="D205" t="str">
        <f t="shared" si="357"/>
        <v>0.057</v>
      </c>
      <c r="E205" t="str">
        <f t="shared" si="357"/>
        <v>&gt;0.999</v>
      </c>
      <c r="F205" t="str">
        <f t="shared" si="357"/>
        <v>&lt;0.001</v>
      </c>
      <c r="G205" t="str">
        <f t="shared" si="357"/>
        <v>0.009</v>
      </c>
      <c r="K205" t="str">
        <f t="shared" ref="K205:K209" si="362">A205</f>
        <v>25-34</v>
      </c>
      <c r="M205">
        <f>$M199-N199</f>
        <v>-8.1002967682028242</v>
      </c>
      <c r="N205">
        <f t="shared" ref="N205:Q205" si="363">$M199-O199</f>
        <v>-15.322238889941787</v>
      </c>
      <c r="O205">
        <f t="shared" si="363"/>
        <v>-6.3906438371133305</v>
      </c>
      <c r="P205">
        <f t="shared" si="363"/>
        <v>-25.785000277027223</v>
      </c>
      <c r="Q205">
        <f t="shared" si="363"/>
        <v>20.098560378056874</v>
      </c>
      <c r="T205" t="str">
        <f t="shared" ref="T205:T209" si="364">K205</f>
        <v>25-34</v>
      </c>
      <c r="V205">
        <f>SQRT((($AP199-1)*$AE199^2+(AQ199-1)*AF199^2)/($AP199+AQ199-2))</f>
        <v>5.9900882401074025</v>
      </c>
      <c r="W205">
        <f t="shared" ref="W205:Z205" si="365">SQRT((($AP199-1)*$AE199^2+(AR199-1)*AG199^2)/($AP199+AR199-2))</f>
        <v>5.88466684560471</v>
      </c>
      <c r="X205">
        <f t="shared" si="365"/>
        <v>6.4981258813864899</v>
      </c>
      <c r="Y205">
        <f t="shared" si="365"/>
        <v>6.1878616797715731</v>
      </c>
      <c r="Z205">
        <f t="shared" si="365"/>
        <v>6.3229129858368234</v>
      </c>
      <c r="AC205" t="str">
        <f t="shared" ref="AC205:AC209" si="366">T205</f>
        <v>25-34</v>
      </c>
      <c r="AE205">
        <f>$AP199+AQ199-2</f>
        <v>893</v>
      </c>
      <c r="AF205">
        <f t="shared" ref="AF205:AI205" si="367">$AP199+AR199-2</f>
        <v>695</v>
      </c>
      <c r="AG205">
        <f t="shared" si="367"/>
        <v>640</v>
      </c>
      <c r="AH205">
        <f t="shared" si="367"/>
        <v>613</v>
      </c>
      <c r="AI205">
        <f t="shared" si="367"/>
        <v>602</v>
      </c>
    </row>
    <row r="206" spans="1:47" x14ac:dyDescent="0.35">
      <c r="A206" t="str">
        <f t="shared" si="361"/>
        <v>35-44</v>
      </c>
      <c r="D206" t="str">
        <f t="shared" si="357"/>
        <v>0.868</v>
      </c>
      <c r="E206" t="str">
        <f t="shared" si="357"/>
        <v>&gt;0.999</v>
      </c>
      <c r="F206" t="str">
        <f t="shared" si="357"/>
        <v>0.007</v>
      </c>
      <c r="G206" t="str">
        <f t="shared" si="357"/>
        <v>&lt;0.001</v>
      </c>
      <c r="K206" t="str">
        <f t="shared" si="362"/>
        <v>35-44</v>
      </c>
      <c r="N206">
        <f>$N199-O199</f>
        <v>-7.2219421217389623</v>
      </c>
      <c r="O206">
        <f t="shared" ref="O206:Q206" si="368">$N199-P199</f>
        <v>1.7096529310894937</v>
      </c>
      <c r="P206">
        <f t="shared" si="368"/>
        <v>-17.684703508824398</v>
      </c>
      <c r="Q206">
        <f t="shared" si="368"/>
        <v>28.198857146259698</v>
      </c>
      <c r="T206" t="str">
        <f t="shared" si="364"/>
        <v>35-44</v>
      </c>
      <c r="W206">
        <f>SQRT((($AQ199-1)*$AF199^2+(AR199-1)*AG199^2)/($AQ199+AR199-2))</f>
        <v>4.9412484248264015</v>
      </c>
      <c r="X206">
        <f t="shared" ref="X206:Z206" si="369">SQRT((($AQ199-1)*$AF199^2+(AS199-1)*AH199^2)/($AQ199+AS199-2))</f>
        <v>6.1160960131206039</v>
      </c>
      <c r="Y206">
        <f t="shared" si="369"/>
        <v>5.3890512829987349</v>
      </c>
      <c r="Z206">
        <f t="shared" si="369"/>
        <v>5.6715205924365275</v>
      </c>
      <c r="AC206" t="str">
        <f t="shared" si="366"/>
        <v>35-44</v>
      </c>
      <c r="AF206">
        <f>$AQ199+AR199-2</f>
        <v>386</v>
      </c>
      <c r="AG206">
        <f t="shared" ref="AG206:AI206" si="370">$AQ199+AS199-2</f>
        <v>331</v>
      </c>
      <c r="AH206">
        <f t="shared" si="370"/>
        <v>304</v>
      </c>
      <c r="AI206">
        <f t="shared" si="370"/>
        <v>293</v>
      </c>
    </row>
    <row r="207" spans="1:47" x14ac:dyDescent="0.35">
      <c r="A207" t="str">
        <f t="shared" si="361"/>
        <v>45-54</v>
      </c>
      <c r="E207" t="str">
        <f t="shared" si="357"/>
        <v>0.739</v>
      </c>
      <c r="F207" t="str">
        <f t="shared" si="357"/>
        <v>0.002</v>
      </c>
      <c r="G207" t="str">
        <f t="shared" si="357"/>
        <v>&lt;0.001</v>
      </c>
      <c r="K207" t="str">
        <f t="shared" si="362"/>
        <v>45-54</v>
      </c>
      <c r="O207">
        <f>$O199-P199</f>
        <v>8.931595052828456</v>
      </c>
      <c r="P207">
        <f t="shared" ref="P207:Q207" si="371">$O199-Q199</f>
        <v>-10.462761387085436</v>
      </c>
      <c r="Q207">
        <f t="shared" si="371"/>
        <v>35.42079926799866</v>
      </c>
      <c r="T207" t="str">
        <f t="shared" si="364"/>
        <v>45-54</v>
      </c>
      <c r="X207">
        <f>SQRT((($AR199-1)*$AG199^2+(AS199-1)*AH199^2)/($AR199+AS199-2))</f>
        <v>5.7563874711154828</v>
      </c>
      <c r="Y207">
        <f t="shared" ref="Y207:Z207" si="372">SQRT((($AR199-1)*$AG199^2+(AT199-1)*AI199^2)/($AR199+AT199-2))</f>
        <v>2.838785452155459</v>
      </c>
      <c r="Z207">
        <f t="shared" si="372"/>
        <v>3.9070430541366559</v>
      </c>
      <c r="AC207" t="str">
        <f t="shared" si="366"/>
        <v>45-54</v>
      </c>
      <c r="AG207">
        <f>$AR199+AS199-2</f>
        <v>133</v>
      </c>
      <c r="AH207">
        <f t="shared" ref="AH207:AI207" si="373">$AR199+AT199-2</f>
        <v>106</v>
      </c>
      <c r="AI207">
        <f t="shared" si="373"/>
        <v>95</v>
      </c>
    </row>
    <row r="208" spans="1:47" x14ac:dyDescent="0.35">
      <c r="A208" t="str">
        <f t="shared" si="361"/>
        <v>55-64</v>
      </c>
      <c r="F208" t="str">
        <f t="shared" si="357"/>
        <v>0.175</v>
      </c>
      <c r="G208" t="str">
        <f t="shared" si="357"/>
        <v>0.094</v>
      </c>
      <c r="K208" t="str">
        <f t="shared" si="362"/>
        <v>55-64</v>
      </c>
      <c r="P208">
        <f>$P199-Q199</f>
        <v>-19.394356439913892</v>
      </c>
      <c r="Q208">
        <f>$P199-R199</f>
        <v>26.489204215170204</v>
      </c>
      <c r="T208" t="str">
        <f t="shared" si="364"/>
        <v>55-64</v>
      </c>
      <c r="Y208">
        <f>SQRT((($AS199-1)*$AH199^2+(AT199-1)*AI199^2)/($AS199+AT199-2))</f>
        <v>8.6446922207941732</v>
      </c>
      <c r="Z208">
        <f>SQRT((($AS199-1)*$AH199^2+(AU199-1)*AJ199^2)/($AS199+AU199-2))</f>
        <v>10.496686378759515</v>
      </c>
      <c r="AC208" t="str">
        <f t="shared" si="366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45.883560655084096</v>
      </c>
      <c r="T209" t="str">
        <f t="shared" si="364"/>
        <v>65-74</v>
      </c>
      <c r="Z209">
        <f>SQRT((($AT199-1)*$AI199^2+(AU199-1)*AJ199^2)/($AT199+AU199-2))</f>
        <v>8.1067490179277915</v>
      </c>
      <c r="AC209" t="str">
        <f t="shared" si="366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18F0F-EAD0-4042-B0D4-2791843FBDB4}">
  <dimension ref="A1:AV209"/>
  <sheetViews>
    <sheetView topLeftCell="A7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33.759026437000713</v>
      </c>
      <c r="M3">
        <v>43.187900187425022</v>
      </c>
      <c r="N3">
        <v>63.93370684507402</v>
      </c>
      <c r="O3">
        <v>85.922948683533733</v>
      </c>
      <c r="P3">
        <v>99.249597932972179</v>
      </c>
      <c r="Q3">
        <v>103.946592952922</v>
      </c>
      <c r="R3">
        <v>104.08576983411275</v>
      </c>
      <c r="T3" t="s">
        <v>16</v>
      </c>
      <c r="U3">
        <v>6.7905584122129916</v>
      </c>
      <c r="V3">
        <v>5.8504807536646615</v>
      </c>
      <c r="W3">
        <v>3.7857702041918482</v>
      </c>
      <c r="X3">
        <v>2.5104185429953692</v>
      </c>
      <c r="Y3">
        <v>2.9316782927382792</v>
      </c>
      <c r="Z3">
        <v>2.9373483544796097</v>
      </c>
      <c r="AA3">
        <v>5.1608743567892672</v>
      </c>
      <c r="AC3" t="s">
        <v>16</v>
      </c>
      <c r="AD3">
        <v>3.0368300429782575</v>
      </c>
      <c r="AE3">
        <v>2.6164145332496767</v>
      </c>
      <c r="AF3">
        <v>1.6930479047532463</v>
      </c>
      <c r="AG3">
        <v>1.1226933028227248</v>
      </c>
      <c r="AH3">
        <v>1.3110863901446641</v>
      </c>
      <c r="AI3">
        <v>1.3136221188427113</v>
      </c>
      <c r="AJ3">
        <v>2.3080131770232608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49.800730303939091</v>
      </c>
      <c r="M4">
        <v>51.776820417480728</v>
      </c>
      <c r="N4">
        <v>78.564074752029939</v>
      </c>
      <c r="O4">
        <v>100.70703742816006</v>
      </c>
      <c r="P4">
        <v>114.74145986926865</v>
      </c>
      <c r="Q4">
        <v>118.08089218430715</v>
      </c>
      <c r="R4">
        <v>101.25268360709984</v>
      </c>
      <c r="T4" t="s">
        <v>17</v>
      </c>
      <c r="U4">
        <v>5.4405140116219286</v>
      </c>
      <c r="V4">
        <v>4.045935912769365</v>
      </c>
      <c r="W4">
        <v>10.703456607015985</v>
      </c>
      <c r="X4">
        <v>7.0265296921550116</v>
      </c>
      <c r="Y4">
        <v>7.2732602088664073</v>
      </c>
      <c r="Z4">
        <v>1.7290787947560673</v>
      </c>
      <c r="AA4">
        <v>8.6774970595851642</v>
      </c>
      <c r="AC4" t="s">
        <v>17</v>
      </c>
      <c r="AD4">
        <v>3.1410822291398515</v>
      </c>
      <c r="AE4">
        <v>2.3359221883613674</v>
      </c>
      <c r="AF4">
        <v>6.1796435533201581</v>
      </c>
      <c r="AG4">
        <v>4.0567688092345948</v>
      </c>
      <c r="AH4">
        <v>4.1992187394752145</v>
      </c>
      <c r="AI4">
        <v>0.9982841076024892</v>
      </c>
      <c r="AJ4">
        <v>5.0099552632436808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37.440831499861524</v>
      </c>
      <c r="M5">
        <v>42.772234476278427</v>
      </c>
      <c r="N5">
        <v>49.533814034858231</v>
      </c>
      <c r="O5">
        <v>59.224325534710765</v>
      </c>
      <c r="P5">
        <v>75.926435730862124</v>
      </c>
      <c r="Q5">
        <v>98.111232403781543</v>
      </c>
      <c r="R5">
        <v>103.94446222223186</v>
      </c>
      <c r="T5" t="s">
        <v>18</v>
      </c>
      <c r="U5">
        <v>7.3839507135653815</v>
      </c>
      <c r="V5">
        <v>12.433956471791094</v>
      </c>
      <c r="W5">
        <v>15.591203266379607</v>
      </c>
      <c r="X5">
        <v>14.816786351005984</v>
      </c>
      <c r="Y5">
        <v>14.961577159236841</v>
      </c>
      <c r="Z5">
        <v>5.6447486010190469</v>
      </c>
      <c r="AA5">
        <v>7.9100340647081273</v>
      </c>
      <c r="AC5" t="s">
        <v>18</v>
      </c>
      <c r="AD5">
        <v>2.461316904521794</v>
      </c>
      <c r="AE5">
        <v>4.1446521572636978</v>
      </c>
      <c r="AF5">
        <v>5.1970677554598685</v>
      </c>
      <c r="AG5">
        <v>4.9389287836686613</v>
      </c>
      <c r="AH5">
        <v>4.9871923864122802</v>
      </c>
      <c r="AI5">
        <v>1.881582867006349</v>
      </c>
      <c r="AJ5">
        <v>2.6366780215693759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36.831003112946242</v>
      </c>
      <c r="M6">
        <v>50.474857168257685</v>
      </c>
      <c r="N6">
        <v>69.570360351251026</v>
      </c>
      <c r="O6">
        <v>88.534710045677969</v>
      </c>
      <c r="P6">
        <v>105.71841409242194</v>
      </c>
      <c r="Q6">
        <v>111.54573298309462</v>
      </c>
      <c r="R6">
        <v>108.76432338008051</v>
      </c>
      <c r="T6" t="s">
        <v>19</v>
      </c>
      <c r="U6">
        <v>6.6601313542774925</v>
      </c>
      <c r="V6">
        <v>9.2336433403856493</v>
      </c>
      <c r="W6">
        <v>11.060359170970735</v>
      </c>
      <c r="X6">
        <v>14.61857061352257</v>
      </c>
      <c r="Y6">
        <v>12.139677564373622</v>
      </c>
      <c r="Z6">
        <v>9.738623598590058</v>
      </c>
      <c r="AA6">
        <v>6.5667923653737086</v>
      </c>
      <c r="AC6" t="s">
        <v>19</v>
      </c>
      <c r="AD6">
        <v>1.4533598128250171</v>
      </c>
      <c r="AE6">
        <v>2.0149461689305777</v>
      </c>
      <c r="AF6">
        <v>2.4135682435415435</v>
      </c>
      <c r="AG6">
        <v>3.1900336375487721</v>
      </c>
      <c r="AH6">
        <v>2.6490948262428224</v>
      </c>
      <c r="AI6">
        <v>2.1251418954867707</v>
      </c>
      <c r="AJ6">
        <v>1.4329915755896727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45.060480868858924</v>
      </c>
      <c r="M7">
        <v>56.274764811147485</v>
      </c>
      <c r="N7">
        <v>70.453344958787767</v>
      </c>
      <c r="O7">
        <v>84.944657878175065</v>
      </c>
      <c r="P7">
        <v>95.283473652945929</v>
      </c>
      <c r="Q7">
        <v>98.860221524573149</v>
      </c>
      <c r="R7">
        <v>98.339074325839022</v>
      </c>
      <c r="T7" t="s">
        <v>20</v>
      </c>
      <c r="U7">
        <v>6.5478875728540977</v>
      </c>
      <c r="V7">
        <v>7.7625640984811604</v>
      </c>
      <c r="W7">
        <v>5.2488085219031149</v>
      </c>
      <c r="X7">
        <v>6.8612521126274837</v>
      </c>
      <c r="Y7">
        <v>5.1560857510305755</v>
      </c>
      <c r="Z7">
        <v>6.6685714230425583</v>
      </c>
      <c r="AA7">
        <v>11.939239331425084</v>
      </c>
      <c r="AC7" t="s">
        <v>20</v>
      </c>
      <c r="AD7">
        <v>1.9742623862352682</v>
      </c>
      <c r="AE7">
        <v>2.3405011387041301</v>
      </c>
      <c r="AF7">
        <v>1.5825753148702322</v>
      </c>
      <c r="AG7">
        <v>2.0687453499653339</v>
      </c>
      <c r="AH7">
        <v>1.554618347551477</v>
      </c>
      <c r="AI7">
        <v>2.0106499361744121</v>
      </c>
      <c r="AJ7">
        <v>3.5998161040536965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45.362147068446269</v>
      </c>
      <c r="M8">
        <v>50.293523289457731</v>
      </c>
      <c r="N8">
        <v>52.179757011387949</v>
      </c>
      <c r="O8">
        <v>62.03574046884426</v>
      </c>
      <c r="P8">
        <v>77.158136879687447</v>
      </c>
      <c r="Q8">
        <v>102.84391651153456</v>
      </c>
      <c r="R8">
        <v>123.61474336114517</v>
      </c>
      <c r="T8" t="s">
        <v>21</v>
      </c>
      <c r="U8">
        <v>2.6260439158282551</v>
      </c>
      <c r="V8">
        <v>3.2638129513641068</v>
      </c>
      <c r="W8">
        <v>3.3943430895732529</v>
      </c>
      <c r="X8">
        <v>1.6110821496998564</v>
      </c>
      <c r="Y8">
        <v>0.39443277153896966</v>
      </c>
      <c r="Z8">
        <v>0.78277916382915769</v>
      </c>
      <c r="AA8">
        <v>0.28569107443246183</v>
      </c>
      <c r="AC8" t="s">
        <v>21</v>
      </c>
      <c r="AD8">
        <v>1.8568934605758343</v>
      </c>
      <c r="AE8">
        <v>2.3078642704340391</v>
      </c>
      <c r="AF8">
        <v>2.4001630163109438</v>
      </c>
      <c r="AG8">
        <v>1.1392071131013688</v>
      </c>
      <c r="AH8">
        <v>0.27890608747740969</v>
      </c>
      <c r="AI8">
        <v>0.55350845491513279</v>
      </c>
      <c r="AJ8">
        <v>0.20201409605566445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35.620251084966917</v>
      </c>
      <c r="M9">
        <v>32.930423935395012</v>
      </c>
      <c r="N9">
        <v>43.808964307759339</v>
      </c>
      <c r="O9">
        <v>49.512382962168218</v>
      </c>
      <c r="P9">
        <v>60.179167311749517</v>
      </c>
      <c r="Q9">
        <v>86.075165252551443</v>
      </c>
      <c r="R9">
        <v>113.39840786177056</v>
      </c>
      <c r="T9" t="s">
        <v>22</v>
      </c>
      <c r="U9">
        <v>3.0626535164537381</v>
      </c>
      <c r="V9">
        <v>1.3942481069273118</v>
      </c>
      <c r="W9">
        <v>4.4530208938810345</v>
      </c>
      <c r="X9">
        <v>0.82519696834230016</v>
      </c>
      <c r="Y9">
        <v>6.7620643871996027</v>
      </c>
      <c r="Z9">
        <v>0.65139400765994526</v>
      </c>
      <c r="AA9">
        <v>2.2248661941583299</v>
      </c>
      <c r="AC9" t="s">
        <v>22</v>
      </c>
      <c r="AD9">
        <v>2.1656230699092633</v>
      </c>
      <c r="AE9">
        <v>0.98588229106480874</v>
      </c>
      <c r="AF9">
        <v>3.1487612708286608</v>
      </c>
      <c r="AG9">
        <v>0.58350237212942113</v>
      </c>
      <c r="AH9">
        <v>4.7815015830088949</v>
      </c>
      <c r="AI9">
        <v>0.46060512004062915</v>
      </c>
      <c r="AJ9">
        <v>1.5732179731220608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55.164010229117139</v>
      </c>
      <c r="M10">
        <v>75.715849476427309</v>
      </c>
      <c r="N10">
        <v>85.653984228711096</v>
      </c>
      <c r="O10">
        <v>94.208929867322496</v>
      </c>
      <c r="P10">
        <v>104.26395725279207</v>
      </c>
      <c r="Q10">
        <v>110.48088483462968</v>
      </c>
      <c r="R10">
        <v>110.95600747848941</v>
      </c>
      <c r="T10" t="s">
        <v>23</v>
      </c>
      <c r="U10">
        <v>19.139481628019166</v>
      </c>
      <c r="V10">
        <v>20.134399695929659</v>
      </c>
      <c r="W10">
        <v>19.849554798786354</v>
      </c>
      <c r="X10">
        <v>20.393037325388445</v>
      </c>
      <c r="Y10">
        <v>15.807778510111179</v>
      </c>
      <c r="Z10">
        <v>10.689844506086544</v>
      </c>
      <c r="AA10">
        <v>14.816283824580786</v>
      </c>
      <c r="AC10" t="s">
        <v>23</v>
      </c>
      <c r="AD10">
        <v>5.7707708401854632</v>
      </c>
      <c r="AE10">
        <v>6.0707499245858667</v>
      </c>
      <c r="AF10">
        <v>5.9848659566520741</v>
      </c>
      <c r="AG10">
        <v>6.1487321040023906</v>
      </c>
      <c r="AH10">
        <v>4.7662245533710985</v>
      </c>
      <c r="AI10">
        <v>3.2231093903573735</v>
      </c>
      <c r="AJ10">
        <v>4.4672776575951225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41.801398659999997</v>
      </c>
      <c r="M14">
        <v>43.752127989999998</v>
      </c>
      <c r="N14">
        <v>43.66766106</v>
      </c>
      <c r="O14">
        <v>52.115631559999997</v>
      </c>
      <c r="P14">
        <v>68.522669350000001</v>
      </c>
      <c r="Q14">
        <v>98.559618880000002</v>
      </c>
      <c r="R14">
        <v>119.8223328</v>
      </c>
      <c r="T14" t="s">
        <v>34</v>
      </c>
      <c r="U14">
        <v>6.9974463489999996</v>
      </c>
      <c r="V14">
        <v>10.205913020000001</v>
      </c>
      <c r="W14">
        <v>9.7769430810000006</v>
      </c>
      <c r="X14">
        <v>10.09846971</v>
      </c>
      <c r="Y14">
        <v>9.8341016670000005</v>
      </c>
      <c r="Z14">
        <v>5.6275769909999998</v>
      </c>
      <c r="AA14">
        <v>6.1679387969999997</v>
      </c>
      <c r="AC14" t="s">
        <v>34</v>
      </c>
      <c r="AD14">
        <v>2.4739708820000001</v>
      </c>
      <c r="AE14">
        <v>3.6083351530000001</v>
      </c>
      <c r="AF14">
        <v>3.4566713760000001</v>
      </c>
      <c r="AG14">
        <v>3.5703482050000002</v>
      </c>
      <c r="AH14">
        <v>3.4768799879999999</v>
      </c>
      <c r="AI14">
        <v>1.9896489260000001</v>
      </c>
      <c r="AJ14">
        <v>2.1806956749999999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37.088520549999998</v>
      </c>
      <c r="M15">
        <v>47.971535090000003</v>
      </c>
      <c r="N15">
        <v>67.70082232</v>
      </c>
      <c r="O15">
        <v>87.877981210000002</v>
      </c>
      <c r="P15">
        <v>101.13191879999999</v>
      </c>
      <c r="Q15">
        <v>105.9011388</v>
      </c>
      <c r="R15">
        <v>104.94585669999999</v>
      </c>
      <c r="T15" t="s">
        <v>35</v>
      </c>
      <c r="U15">
        <v>10.329802920000001</v>
      </c>
      <c r="V15">
        <v>13.773714849999999</v>
      </c>
      <c r="W15">
        <v>11.303517510000001</v>
      </c>
      <c r="X15">
        <v>9.1469278299999992</v>
      </c>
      <c r="Y15">
        <v>8.0636242189999994</v>
      </c>
      <c r="Z15">
        <v>6.1588060379999998</v>
      </c>
      <c r="AA15">
        <v>7.3830107729999996</v>
      </c>
      <c r="AC15" t="s">
        <v>35</v>
      </c>
      <c r="AD15">
        <v>2.667143646</v>
      </c>
      <c r="AE15">
        <v>3.5563578819999999</v>
      </c>
      <c r="AF15">
        <v>2.918555671</v>
      </c>
      <c r="AG15">
        <v>2.3617266099999998</v>
      </c>
      <c r="AH15">
        <v>2.0820188210000001</v>
      </c>
      <c r="AI15">
        <v>1.590196881</v>
      </c>
      <c r="AJ15">
        <v>1.906285185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44.406921259999997</v>
      </c>
      <c r="M16">
        <v>55.898542929999998</v>
      </c>
      <c r="N16">
        <v>70.199698280000007</v>
      </c>
      <c r="O16">
        <v>85.215870550000005</v>
      </c>
      <c r="P16">
        <v>94.237297299999994</v>
      </c>
      <c r="Q16">
        <v>98.148624299999994</v>
      </c>
      <c r="R16">
        <v>87.846123969999994</v>
      </c>
      <c r="T16" t="s">
        <v>36</v>
      </c>
      <c r="U16">
        <v>6.359679238</v>
      </c>
      <c r="V16">
        <v>7.8608462880000003</v>
      </c>
      <c r="W16">
        <v>5.1667722820000002</v>
      </c>
      <c r="X16">
        <v>7.1073431180000002</v>
      </c>
      <c r="Y16">
        <v>6.6414224180000003</v>
      </c>
      <c r="Z16">
        <v>8.8630604680000005</v>
      </c>
      <c r="AA16">
        <v>24.393505399999999</v>
      </c>
      <c r="AC16" t="s">
        <v>36</v>
      </c>
      <c r="AD16">
        <v>1.9175154379999999</v>
      </c>
      <c r="AE16">
        <v>2.3701343339999998</v>
      </c>
      <c r="AF16">
        <v>1.557840458</v>
      </c>
      <c r="AG16">
        <v>2.14294458</v>
      </c>
      <c r="AH16">
        <v>2.0024642030000002</v>
      </c>
      <c r="AI16">
        <v>2.6723132789999999</v>
      </c>
      <c r="AJ16">
        <v>7.3549186129999997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55.239468789999997</v>
      </c>
      <c r="M17">
        <v>69.935921780000001</v>
      </c>
      <c r="N17">
        <v>73.354831309999994</v>
      </c>
      <c r="O17">
        <v>77.430126090000002</v>
      </c>
      <c r="P17">
        <v>92.515317670000002</v>
      </c>
      <c r="Q17">
        <v>99.596711159999998</v>
      </c>
      <c r="R17">
        <v>102.1490589</v>
      </c>
      <c r="T17" t="s">
        <v>37</v>
      </c>
      <c r="U17">
        <v>19.73689976</v>
      </c>
      <c r="V17">
        <v>12.54853237</v>
      </c>
      <c r="W17">
        <v>10.57292528</v>
      </c>
      <c r="X17">
        <v>10.7312832</v>
      </c>
      <c r="Y17">
        <v>7.6847528240000003</v>
      </c>
      <c r="Z17">
        <v>3.8402151930000001</v>
      </c>
      <c r="AA17">
        <v>6.6844944379999998</v>
      </c>
      <c r="AC17" t="s">
        <v>37</v>
      </c>
      <c r="AD17">
        <v>6.5789665859999999</v>
      </c>
      <c r="AE17">
        <v>4.1828441219999997</v>
      </c>
      <c r="AF17">
        <v>3.5243084250000001</v>
      </c>
      <c r="AG17">
        <v>3.5770943989999999</v>
      </c>
      <c r="AH17">
        <v>2.561584275</v>
      </c>
      <c r="AI17">
        <v>1.280071731</v>
      </c>
      <c r="AJ17">
        <v>2.2281648129999998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39.751551990000003</v>
      </c>
      <c r="M18">
        <v>42.560823710000001</v>
      </c>
      <c r="N18">
        <v>51.295029370000002</v>
      </c>
      <c r="O18">
        <v>57.127328919999997</v>
      </c>
      <c r="P18">
        <v>73.323047239999994</v>
      </c>
      <c r="Q18">
        <v>97.354338400000003</v>
      </c>
      <c r="R18">
        <v>98.276841059999995</v>
      </c>
      <c r="T18" t="s">
        <v>38</v>
      </c>
      <c r="U18">
        <v>5.8539046189999997</v>
      </c>
      <c r="V18">
        <v>7.1539733139999999</v>
      </c>
      <c r="W18">
        <v>8.3638923730000005</v>
      </c>
      <c r="X18">
        <v>3.9040299919999999</v>
      </c>
      <c r="Y18">
        <v>5.2213948280000002</v>
      </c>
      <c r="Z18">
        <v>4.9095407059999996</v>
      </c>
      <c r="AA18">
        <v>6.2384734230000003</v>
      </c>
      <c r="AC18" t="s">
        <v>38</v>
      </c>
      <c r="AD18">
        <v>3.379753408</v>
      </c>
      <c r="AE18">
        <v>4.1303484189999997</v>
      </c>
      <c r="AF18">
        <v>4.828895513</v>
      </c>
      <c r="AG18">
        <v>2.2539927670000002</v>
      </c>
      <c r="AH18">
        <v>3.0145737100000001</v>
      </c>
      <c r="AI18">
        <v>2.8345246479999999</v>
      </c>
      <c r="AJ18">
        <v>3.6017843100000002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41.514167860000001</v>
      </c>
      <c r="M19">
        <v>52.980633519999998</v>
      </c>
      <c r="N19">
        <v>74.657233700000006</v>
      </c>
      <c r="O19">
        <v>95.714508550000005</v>
      </c>
      <c r="P19">
        <v>111.8408901</v>
      </c>
      <c r="Q19">
        <v>118.9377418</v>
      </c>
      <c r="R19">
        <v>114.1349013</v>
      </c>
      <c r="T19" t="s">
        <v>39</v>
      </c>
      <c r="U19">
        <v>7.1587586310000004</v>
      </c>
      <c r="V19">
        <v>9.0359625549999993</v>
      </c>
      <c r="W19">
        <v>11.611310019999999</v>
      </c>
      <c r="X19">
        <v>12.6599606</v>
      </c>
      <c r="Y19">
        <v>10.65846887</v>
      </c>
      <c r="Z19">
        <v>9.5725869340000003</v>
      </c>
      <c r="AA19">
        <v>5.2211062740000003</v>
      </c>
      <c r="AC19" t="s">
        <v>39</v>
      </c>
      <c r="AD19">
        <v>1.6007470930000001</v>
      </c>
      <c r="AE19">
        <v>2.0205026510000001</v>
      </c>
      <c r="AF19">
        <v>2.5963678520000002</v>
      </c>
      <c r="AG19">
        <v>2.8308532500000001</v>
      </c>
      <c r="AH19">
        <v>2.3833060920000002</v>
      </c>
      <c r="AI19">
        <v>2.14049551</v>
      </c>
      <c r="AJ19">
        <v>1.167474855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35.651672759999997</v>
      </c>
      <c r="M20">
        <v>47.411867460000003</v>
      </c>
      <c r="N20">
        <v>59.536729829999999</v>
      </c>
      <c r="O20">
        <v>73.749995459999994</v>
      </c>
      <c r="P20">
        <v>93.186034960000001</v>
      </c>
      <c r="Q20">
        <v>101.9078509</v>
      </c>
      <c r="R20">
        <v>101.4250432</v>
      </c>
      <c r="T20" t="s">
        <v>40</v>
      </c>
      <c r="U20">
        <v>12.778013290000001</v>
      </c>
      <c r="V20">
        <v>9.9305373400000008</v>
      </c>
      <c r="W20">
        <v>7.012826843</v>
      </c>
      <c r="X20">
        <v>6.2254921899999998</v>
      </c>
      <c r="Y20">
        <v>3.1090774350000001</v>
      </c>
      <c r="Z20">
        <v>3.1528792189999999</v>
      </c>
      <c r="AA20">
        <v>4.9051174230000001</v>
      </c>
      <c r="AC20" t="s">
        <v>40</v>
      </c>
      <c r="AD20">
        <v>6.3890066430000001</v>
      </c>
      <c r="AE20">
        <v>4.9652686700000004</v>
      </c>
      <c r="AF20">
        <v>3.506413421</v>
      </c>
      <c r="AG20">
        <v>3.1127460949999999</v>
      </c>
      <c r="AH20">
        <v>1.554538717</v>
      </c>
      <c r="AI20">
        <v>1.5764396089999999</v>
      </c>
      <c r="AJ20">
        <v>2.4525587120000001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91.557661409999994</v>
      </c>
      <c r="M21">
        <v>95.879842409999995</v>
      </c>
      <c r="N21">
        <v>108.97893089999999</v>
      </c>
      <c r="O21">
        <v>121.8851232</v>
      </c>
      <c r="P21">
        <v>116.0169171</v>
      </c>
      <c r="Q21">
        <v>135.8465214</v>
      </c>
      <c r="R21">
        <v>82.115249019999993</v>
      </c>
      <c r="T21" t="s">
        <v>41</v>
      </c>
      <c r="U21">
        <v>0.97971244199999996</v>
      </c>
      <c r="V21">
        <v>7.473532155</v>
      </c>
      <c r="W21">
        <v>13.67760953</v>
      </c>
      <c r="X21">
        <v>4.776538714</v>
      </c>
      <c r="Y21">
        <v>7.1595347460000003</v>
      </c>
      <c r="Z21">
        <v>15.774015350000001</v>
      </c>
      <c r="AA21">
        <v>34.354647300000003</v>
      </c>
      <c r="AC21" t="s">
        <v>41</v>
      </c>
      <c r="AD21">
        <v>0.69276131100000005</v>
      </c>
      <c r="AE21">
        <v>5.2845852659999997</v>
      </c>
      <c r="AF21">
        <v>9.6715304520000007</v>
      </c>
      <c r="AG21">
        <v>3.3775229150000001</v>
      </c>
      <c r="AH21">
        <v>5.0625555689999997</v>
      </c>
      <c r="AI21">
        <v>11.15391322</v>
      </c>
      <c r="AJ21">
        <v>24.29240407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33.759026437000713</v>
      </c>
      <c r="M30">
        <f t="shared" si="0"/>
        <v>43.187900187425022</v>
      </c>
      <c r="N30">
        <f t="shared" si="0"/>
        <v>63.93370684507402</v>
      </c>
      <c r="O30">
        <f t="shared" si="0"/>
        <v>85.922948683533733</v>
      </c>
      <c r="P30">
        <f t="shared" si="0"/>
        <v>99.249597932972179</v>
      </c>
      <c r="Q30">
        <f t="shared" si="0"/>
        <v>103.946592952922</v>
      </c>
      <c r="R30">
        <f t="shared" si="0"/>
        <v>104.08576983411275</v>
      </c>
      <c r="S30">
        <f t="shared" si="0"/>
        <v>0</v>
      </c>
      <c r="T30" t="str">
        <f t="shared" si="0"/>
        <v>Central and Southern Asia</v>
      </c>
      <c r="U30">
        <f t="shared" si="0"/>
        <v>6.7905584122129916</v>
      </c>
      <c r="V30">
        <f t="shared" si="0"/>
        <v>5.8504807536646615</v>
      </c>
      <c r="W30">
        <f t="shared" si="0"/>
        <v>3.7857702041918482</v>
      </c>
      <c r="X30">
        <f t="shared" si="0"/>
        <v>2.5104185429953692</v>
      </c>
      <c r="Y30">
        <f t="shared" si="0"/>
        <v>2.9316782927382792</v>
      </c>
      <c r="Z30">
        <f t="shared" si="0"/>
        <v>2.9373483544796097</v>
      </c>
      <c r="AA30">
        <f t="shared" si="0"/>
        <v>5.1608743567892672</v>
      </c>
      <c r="AB30">
        <f t="shared" si="0"/>
        <v>0</v>
      </c>
      <c r="AC30" t="str">
        <f t="shared" si="0"/>
        <v>Central and Southern Asia</v>
      </c>
      <c r="AD30">
        <f t="shared" si="0"/>
        <v>3.0368300429782575</v>
      </c>
      <c r="AE30">
        <f t="shared" si="0"/>
        <v>2.6164145332496767</v>
      </c>
      <c r="AF30">
        <f t="shared" si="0"/>
        <v>1.6930479047532463</v>
      </c>
      <c r="AG30">
        <f t="shared" si="0"/>
        <v>1.1226933028227248</v>
      </c>
      <c r="AH30">
        <f t="shared" si="0"/>
        <v>1.3110863901446641</v>
      </c>
      <c r="AI30">
        <f t="shared" si="0"/>
        <v>1.3136221188427113</v>
      </c>
      <c r="AJ30">
        <f t="shared" si="0"/>
        <v>2.3080131770232608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0.006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-9.4288737504243088</v>
      </c>
      <c r="M35">
        <f t="shared" ref="M35:Q35" si="7">$L30-N30</f>
        <v>-30.174680408073307</v>
      </c>
      <c r="N35">
        <f t="shared" si="7"/>
        <v>-52.163922246533019</v>
      </c>
      <c r="O35">
        <f t="shared" si="7"/>
        <v>-65.490571495971466</v>
      </c>
      <c r="P35">
        <f t="shared" si="7"/>
        <v>-70.18756651592129</v>
      </c>
      <c r="Q35">
        <f t="shared" si="7"/>
        <v>-70.32674339711204</v>
      </c>
      <c r="T35" t="str">
        <f>K35</f>
        <v>18-24</v>
      </c>
      <c r="U35">
        <f>SQRT((($AO30-1)*$AD30^2+(AP30-1)*AE30^2)/($AO30+AP30-2))</f>
        <v>2.8645642063361199</v>
      </c>
      <c r="V35">
        <f t="shared" ref="V35:Z35" si="8">SQRT((($AO30-1)*$AD30^2+(AQ30-1)*AF30^2)/($AO30+AQ30-2))</f>
        <v>2.5065262955550915</v>
      </c>
      <c r="W35">
        <f t="shared" si="8"/>
        <v>2.1739168993877724</v>
      </c>
      <c r="X35">
        <f t="shared" si="8"/>
        <v>2.1493470732874429</v>
      </c>
      <c r="Y35">
        <f t="shared" si="8"/>
        <v>2.2913855823003364</v>
      </c>
      <c r="Z35">
        <f t="shared" si="8"/>
        <v>2.8952427608029589</v>
      </c>
      <c r="AC35" t="str">
        <f>T35</f>
        <v>18-24</v>
      </c>
      <c r="AD35">
        <f>$AO30+AP30-2</f>
        <v>6338</v>
      </c>
      <c r="AE35">
        <f t="shared" ref="AE35:AI35" si="9">$AO30+AQ30-2</f>
        <v>6748</v>
      </c>
      <c r="AF35">
        <f t="shared" si="9"/>
        <v>8333</v>
      </c>
      <c r="AG35">
        <f t="shared" si="9"/>
        <v>9382</v>
      </c>
      <c r="AH35">
        <f t="shared" si="9"/>
        <v>7714</v>
      </c>
      <c r="AI35">
        <f t="shared" si="9"/>
        <v>4624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-20.745806657648998</v>
      </c>
      <c r="N36">
        <f t="shared" ref="N36:Q36" si="11">$M30-O30</f>
        <v>-42.73504849610871</v>
      </c>
      <c r="O36">
        <f t="shared" si="11"/>
        <v>-56.061697745547157</v>
      </c>
      <c r="P36">
        <f t="shared" si="11"/>
        <v>-60.758692765496981</v>
      </c>
      <c r="Q36">
        <f t="shared" si="11"/>
        <v>-60.897869646687731</v>
      </c>
      <c r="T36" t="str">
        <f t="shared" ref="T36:T40" si="12">K36</f>
        <v>25-34</v>
      </c>
      <c r="V36">
        <f>SQRT((($AP30-1)*$AE30^2+(AQ30-1)*AF30^2)/($AP30+AQ30-2))</f>
        <v>2.1716687582728209</v>
      </c>
      <c r="W36">
        <f t="shared" ref="W36:Z36" si="13">SQRT((($AP30-1)*$AE30^2+(AR30-1)*AG30^2)/($AP30+AR30-2))</f>
        <v>1.8171104583232693</v>
      </c>
      <c r="X36">
        <f t="shared" si="13"/>
        <v>1.8332001452740738</v>
      </c>
      <c r="Y36">
        <f t="shared" si="13"/>
        <v>1.9409883786427509</v>
      </c>
      <c r="Z36">
        <f t="shared" si="13"/>
        <v>2.5371794945560695</v>
      </c>
      <c r="AC36" t="str">
        <f t="shared" ref="AC36:AC40" si="14">T36</f>
        <v>25-34</v>
      </c>
      <c r="AE36">
        <f>$AP30+AQ30-2</f>
        <v>5832</v>
      </c>
      <c r="AF36">
        <f t="shared" ref="AF36:AI36" si="15">$AP30+AR30-2</f>
        <v>7417</v>
      </c>
      <c r="AG36">
        <f t="shared" si="15"/>
        <v>8466</v>
      </c>
      <c r="AH36">
        <f t="shared" si="15"/>
        <v>6798</v>
      </c>
      <c r="AI36">
        <f t="shared" si="15"/>
        <v>3708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-21.989241838459712</v>
      </c>
      <c r="O37">
        <f t="shared" ref="O37:Q37" si="16">$N30-P30</f>
        <v>-35.315891087898159</v>
      </c>
      <c r="P37">
        <f t="shared" si="16"/>
        <v>-40.012886107847983</v>
      </c>
      <c r="Q37">
        <f t="shared" si="16"/>
        <v>-40.152062989038733</v>
      </c>
      <c r="T37" t="str">
        <f t="shared" si="12"/>
        <v>35-44</v>
      </c>
      <c r="W37">
        <f>SQRT((($AQ30-1)*$AF30^2+(AR30-1)*AG30^2)/($AQ30+AR30-2))</f>
        <v>1.37870150377513</v>
      </c>
      <c r="X37">
        <f t="shared" ref="X37:Z37" si="17">SQRT((($AQ30-1)*$AF30^2+(AS30-1)*AH30^2)/($AQ30+AS30-2))</f>
        <v>1.4568532536866672</v>
      </c>
      <c r="Y37">
        <f t="shared" si="17"/>
        <v>1.4898197424627324</v>
      </c>
      <c r="Z37">
        <f t="shared" si="17"/>
        <v>1.8606775094462811</v>
      </c>
      <c r="AC37" t="str">
        <f t="shared" si="14"/>
        <v>35-44</v>
      </c>
      <c r="AF37">
        <f>$AQ30+AR30-2</f>
        <v>7827</v>
      </c>
      <c r="AG37">
        <f t="shared" ref="AG37:AI37" si="18">$AQ30+AS30-2</f>
        <v>8876</v>
      </c>
      <c r="AH37">
        <f t="shared" si="18"/>
        <v>7208</v>
      </c>
      <c r="AI37">
        <f t="shared" si="18"/>
        <v>4118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-13.326649249438447</v>
      </c>
      <c r="P38">
        <f t="shared" ref="P38:Q38" si="19">$O30-Q30</f>
        <v>-18.023644269388271</v>
      </c>
      <c r="Q38">
        <f t="shared" si="19"/>
        <v>-18.16282115057902</v>
      </c>
      <c r="T38" t="str">
        <f t="shared" si="12"/>
        <v>45-54</v>
      </c>
      <c r="X38">
        <f>SQRT((($AR30-1)*$AG30^2+(AS30-1)*AH30^2)/($AR30+AS30-2))</f>
        <v>1.2299117059980818</v>
      </c>
      <c r="Y38">
        <f t="shared" ref="Y38:Z38" si="20">SQRT((($AR30-1)*$AG30^2+(AT30-1)*AI30^2)/($AR30+AT30-2))</f>
        <v>1.2151743290131549</v>
      </c>
      <c r="Z38">
        <f t="shared" si="20"/>
        <v>1.4040456486027806</v>
      </c>
      <c r="AC38" t="str">
        <f t="shared" si="14"/>
        <v>45-54</v>
      </c>
      <c r="AG38">
        <f>$AR30+AS30-2</f>
        <v>10461</v>
      </c>
      <c r="AH38">
        <f t="shared" ref="AH38:AI38" si="21">$AR30+AT30-2</f>
        <v>8793</v>
      </c>
      <c r="AI38">
        <f t="shared" si="21"/>
        <v>5703</v>
      </c>
    </row>
    <row r="39" spans="1:47" x14ac:dyDescent="0.35">
      <c r="A39" t="str">
        <f t="shared" si="10"/>
        <v>55-64</v>
      </c>
      <c r="F39" t="str">
        <f t="shared" si="6"/>
        <v>0.002</v>
      </c>
      <c r="G39" t="str">
        <f t="shared" si="6"/>
        <v>0.008</v>
      </c>
      <c r="K39" t="str">
        <f>O34</f>
        <v>55-64</v>
      </c>
      <c r="P39">
        <f>$P30-Q30</f>
        <v>-4.6969950199498243</v>
      </c>
      <c r="Q39">
        <f>$P30-R30</f>
        <v>-4.8361719011405739</v>
      </c>
      <c r="T39" t="str">
        <f t="shared" si="12"/>
        <v>55-64</v>
      </c>
      <c r="Y39">
        <f>SQRT((($AS30-1)*$AH30^2+(AT30-1)*AI30^2)/($AS30+AT30-2))</f>
        <v>1.3121399746461548</v>
      </c>
      <c r="Z39">
        <f>SQRT((($AS30-1)*$AH30^2+(AU30-1)*AJ30^2)/($AS30+AU30-2))</f>
        <v>1.5005669861666235</v>
      </c>
      <c r="AC39" t="str">
        <f t="shared" si="14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-0.13917688119074967</v>
      </c>
      <c r="T40" t="str">
        <f t="shared" si="12"/>
        <v>65-74</v>
      </c>
      <c r="Z40">
        <f>SQRT((($AT30-1)*$AI30^2+(AU30-1)*AJ30^2)/($AT30+AU30-2))</f>
        <v>1.5594363782961491</v>
      </c>
      <c r="AC40" t="str">
        <f t="shared" si="14"/>
        <v>65-74</v>
      </c>
      <c r="AI40">
        <f>$AT30+AU30-2</f>
        <v>5084</v>
      </c>
    </row>
    <row r="42" spans="1:47" x14ac:dyDescent="0.35">
      <c r="K42" t="str">
        <f t="shared" ref="K42:AA42" si="22">K4</f>
        <v>Eastern and South-Eastern Asia</v>
      </c>
      <c r="L42">
        <f t="shared" si="22"/>
        <v>49.800730303939091</v>
      </c>
      <c r="M42">
        <f t="shared" si="22"/>
        <v>51.776820417480728</v>
      </c>
      <c r="N42">
        <f t="shared" si="22"/>
        <v>78.564074752029939</v>
      </c>
      <c r="O42">
        <f t="shared" si="22"/>
        <v>100.70703742816006</v>
      </c>
      <c r="P42">
        <f t="shared" si="22"/>
        <v>114.74145986926865</v>
      </c>
      <c r="Q42">
        <f t="shared" si="22"/>
        <v>118.08089218430715</v>
      </c>
      <c r="R42">
        <f t="shared" si="22"/>
        <v>101.25268360709984</v>
      </c>
      <c r="S42">
        <f t="shared" si="22"/>
        <v>0</v>
      </c>
      <c r="T42" t="str">
        <f t="shared" si="22"/>
        <v>Eastern and South-Eastern Asia</v>
      </c>
      <c r="U42">
        <f t="shared" si="22"/>
        <v>5.4405140116219286</v>
      </c>
      <c r="V42">
        <f t="shared" si="22"/>
        <v>4.045935912769365</v>
      </c>
      <c r="W42">
        <f t="shared" si="22"/>
        <v>10.703456607015985</v>
      </c>
      <c r="X42">
        <f t="shared" si="22"/>
        <v>7.0265296921550116</v>
      </c>
      <c r="Y42">
        <f t="shared" si="22"/>
        <v>7.2732602088664073</v>
      </c>
      <c r="Z42">
        <f t="shared" si="22"/>
        <v>1.7290787947560673</v>
      </c>
      <c r="AA42">
        <f t="shared" si="22"/>
        <v>8.6774970595851642</v>
      </c>
      <c r="AC42" t="str">
        <f t="shared" ref="AC42:AK42" si="23">AC4</f>
        <v>Eastern and South-Eastern Asia</v>
      </c>
      <c r="AD42">
        <f t="shared" si="23"/>
        <v>3.1410822291398515</v>
      </c>
      <c r="AE42">
        <f t="shared" si="23"/>
        <v>2.3359221883613674</v>
      </c>
      <c r="AF42">
        <f t="shared" si="23"/>
        <v>6.1796435533201581</v>
      </c>
      <c r="AG42">
        <f t="shared" si="23"/>
        <v>4.0567688092345948</v>
      </c>
      <c r="AH42">
        <f t="shared" si="23"/>
        <v>4.1992187394752145</v>
      </c>
      <c r="AI42">
        <f t="shared" si="23"/>
        <v>0.9982841076024892</v>
      </c>
      <c r="AJ42">
        <f t="shared" si="23"/>
        <v>5.0099552632436808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341</v>
      </c>
      <c r="AP42">
        <f t="shared" si="24"/>
        <v>389</v>
      </c>
      <c r="AQ42">
        <f t="shared" si="24"/>
        <v>599</v>
      </c>
      <c r="AR42">
        <f t="shared" si="24"/>
        <v>1145</v>
      </c>
      <c r="AS42">
        <f t="shared" si="24"/>
        <v>1315</v>
      </c>
      <c r="AT42">
        <f t="shared" si="24"/>
        <v>793</v>
      </c>
      <c r="AU42">
        <f t="shared" si="24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&gt;0.999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-1.9760901135416375</v>
      </c>
      <c r="M47">
        <f t="shared" ref="M47:Q47" si="31">$L42-N42</f>
        <v>-28.763344448090848</v>
      </c>
      <c r="N47">
        <f t="shared" si="31"/>
        <v>-50.906307124220973</v>
      </c>
      <c r="O47">
        <f t="shared" si="31"/>
        <v>-64.940729565329562</v>
      </c>
      <c r="P47">
        <f t="shared" si="31"/>
        <v>-68.280161880368055</v>
      </c>
      <c r="Q47">
        <f t="shared" si="31"/>
        <v>-51.451953303160749</v>
      </c>
      <c r="T47" t="str">
        <f>K47</f>
        <v>18-24</v>
      </c>
      <c r="U47">
        <f>SQRT((($AO42-1)*$AD42^2+(AP42-1)*AE42^2)/($AO42+AP42-2))</f>
        <v>2.7415478934375943</v>
      </c>
      <c r="V47">
        <f t="shared" ref="V47:Z47" si="32">SQRT((($AO42-1)*$AD42^2+(AQ42-1)*AF42^2)/($AO42+AQ42-2))</f>
        <v>5.2841433003457974</v>
      </c>
      <c r="W47">
        <f t="shared" si="32"/>
        <v>3.8661752904024831</v>
      </c>
      <c r="X47">
        <f t="shared" si="32"/>
        <v>4.0046007953435412</v>
      </c>
      <c r="Y47">
        <f t="shared" si="32"/>
        <v>1.9132833812556493</v>
      </c>
      <c r="Z47">
        <f t="shared" si="32"/>
        <v>3.8145990830089009</v>
      </c>
      <c r="AC47" t="str">
        <f>T47</f>
        <v>18-24</v>
      </c>
      <c r="AD47">
        <f>$AO42+AP42-2</f>
        <v>728</v>
      </c>
      <c r="AE47">
        <f t="shared" ref="AE47:AI47" si="33">$AO42+AQ42-2</f>
        <v>938</v>
      </c>
      <c r="AF47">
        <f t="shared" si="33"/>
        <v>1484</v>
      </c>
      <c r="AG47">
        <f t="shared" si="33"/>
        <v>1654</v>
      </c>
      <c r="AH47">
        <f t="shared" si="33"/>
        <v>1132</v>
      </c>
      <c r="AI47">
        <f t="shared" si="33"/>
        <v>491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-26.78725433454921</v>
      </c>
      <c r="N48">
        <f t="shared" ref="N48:Q48" si="36">$M42-O42</f>
        <v>-48.930217010679335</v>
      </c>
      <c r="O48">
        <f t="shared" si="36"/>
        <v>-62.964639451787924</v>
      </c>
      <c r="P48">
        <f t="shared" si="36"/>
        <v>-66.304071766826411</v>
      </c>
      <c r="Q48">
        <f t="shared" si="36"/>
        <v>-49.475863189619112</v>
      </c>
      <c r="T48" t="str">
        <f t="shared" ref="T48:T52" si="37">K48</f>
        <v>25-34</v>
      </c>
      <c r="V48">
        <f>SQRT((($AP42-1)*$AE42^2+(AQ42-1)*AF42^2)/($AP42+AQ42-2))</f>
        <v>5.0306923373080954</v>
      </c>
      <c r="W48">
        <f t="shared" ref="W48:Z48" si="38">SQRT((($AP42-1)*$AE42^2+(AR42-1)*AG42^2)/($AP42+AR42-2))</f>
        <v>3.6974666285323083</v>
      </c>
      <c r="X48">
        <f t="shared" si="38"/>
        <v>3.8545433200798769</v>
      </c>
      <c r="Y48">
        <f t="shared" si="38"/>
        <v>1.569416105583366</v>
      </c>
      <c r="Z48">
        <f t="shared" si="38"/>
        <v>3.3105167808628302</v>
      </c>
      <c r="AC48" t="str">
        <f t="shared" ref="AC48:AC52" si="39">T48</f>
        <v>25-34</v>
      </c>
      <c r="AE48">
        <f>$AP42+AQ42-2</f>
        <v>986</v>
      </c>
      <c r="AF48">
        <f t="shared" ref="AF48:AI48" si="40">$AP42+AR42-2</f>
        <v>1532</v>
      </c>
      <c r="AG48">
        <f t="shared" si="40"/>
        <v>1702</v>
      </c>
      <c r="AH48">
        <f t="shared" si="40"/>
        <v>1180</v>
      </c>
      <c r="AI48">
        <f t="shared" si="40"/>
        <v>539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-22.142962676130125</v>
      </c>
      <c r="O49">
        <f t="shared" ref="O49:Q49" si="41">$N42-P42</f>
        <v>-36.177385117238714</v>
      </c>
      <c r="P49">
        <f t="shared" si="41"/>
        <v>-39.516817432277207</v>
      </c>
      <c r="Q49">
        <f t="shared" si="41"/>
        <v>-22.688608855069901</v>
      </c>
      <c r="T49" t="str">
        <f t="shared" si="37"/>
        <v>35-44</v>
      </c>
      <c r="W49">
        <f>SQRT((($AQ42-1)*$AF42^2+(AR42-1)*AG42^2)/($AQ42+AR42-2))</f>
        <v>4.8905151756972218</v>
      </c>
      <c r="X49">
        <f t="shared" ref="X49:Z49" si="42">SQRT((($AQ42-1)*$AF42^2+(AS42-1)*AH42^2)/($AQ42+AS42-2))</f>
        <v>4.905314673903125</v>
      </c>
      <c r="Y49">
        <f t="shared" si="42"/>
        <v>4.1227309030081942</v>
      </c>
      <c r="Z49">
        <f t="shared" si="42"/>
        <v>5.9623281188984363</v>
      </c>
      <c r="AC49" t="str">
        <f t="shared" si="39"/>
        <v>35-44</v>
      </c>
      <c r="AF49">
        <f>$AQ42+AR42-2</f>
        <v>1742</v>
      </c>
      <c r="AG49">
        <f t="shared" ref="AG49:AI49" si="43">$AQ42+AS42-2</f>
        <v>1912</v>
      </c>
      <c r="AH49">
        <f t="shared" si="43"/>
        <v>1390</v>
      </c>
      <c r="AI49">
        <f t="shared" si="43"/>
        <v>749</v>
      </c>
    </row>
    <row r="50" spans="1:47" x14ac:dyDescent="0.35">
      <c r="A50" t="str">
        <f t="shared" si="34"/>
        <v>45-54</v>
      </c>
      <c r="E50" t="str">
        <f t="shared" si="30"/>
        <v>0.004</v>
      </c>
      <c r="F50" t="str">
        <f t="shared" si="30"/>
        <v>&lt;0.001</v>
      </c>
      <c r="G50" t="str">
        <f t="shared" si="30"/>
        <v>&gt;0.999</v>
      </c>
      <c r="K50" t="str">
        <f t="shared" si="35"/>
        <v>45-54</v>
      </c>
      <c r="O50">
        <f>$O42-P42</f>
        <v>-14.034422441108589</v>
      </c>
      <c r="P50">
        <f t="shared" ref="P50:Q50" si="44">$O42-Q42</f>
        <v>-17.373854756147082</v>
      </c>
      <c r="Q50">
        <f t="shared" si="44"/>
        <v>-0.54564617893977641</v>
      </c>
      <c r="T50" t="str">
        <f t="shared" si="37"/>
        <v>45-54</v>
      </c>
      <c r="X50">
        <f>SQRT((($AR42-1)*$AG42^2+(AS42-1)*AH42^2)/($AR42+AS42-2))</f>
        <v>4.1335305791140318</v>
      </c>
      <c r="Y50">
        <f t="shared" ref="Y50:Z50" si="45">SQRT((($AR42-1)*$AG42^2+(AT42-1)*AI42^2)/($AR42+AT42-2))</f>
        <v>3.1831587489755293</v>
      </c>
      <c r="Z50">
        <f t="shared" si="45"/>
        <v>4.1791246539609856</v>
      </c>
      <c r="AC50" t="str">
        <f t="shared" si="39"/>
        <v>45-54</v>
      </c>
      <c r="AG50">
        <f>$AR42+AS42-2</f>
        <v>2458</v>
      </c>
      <c r="AH50">
        <f t="shared" ref="AH50:AI50" si="46">$AR42+AT42-2</f>
        <v>1936</v>
      </c>
      <c r="AI50">
        <f t="shared" si="46"/>
        <v>1295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0.010</v>
      </c>
      <c r="K51" t="str">
        <f t="shared" si="35"/>
        <v>55-64</v>
      </c>
      <c r="P51">
        <f>$P42-Q42</f>
        <v>-3.3394323150384935</v>
      </c>
      <c r="Q51">
        <f>$P42-R42</f>
        <v>13.488776262168813</v>
      </c>
      <c r="T51" t="str">
        <f t="shared" si="37"/>
        <v>55-64</v>
      </c>
      <c r="Y51">
        <f>SQRT((($AS42-1)*$AH42^2+(AT42-1)*AI42^2)/($AS42+AT42-2))</f>
        <v>3.372956939856429</v>
      </c>
      <c r="Z51">
        <f>SQRT((($AS42-1)*$AH42^2+(AU42-1)*AJ42^2)/($AS42+AU42-2))</f>
        <v>4.2898709952639678</v>
      </c>
      <c r="AC51" t="str">
        <f t="shared" si="39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34"/>
        <v>65-74</v>
      </c>
      <c r="G52" t="str">
        <f t="shared" si="30"/>
        <v>&lt;0.001</v>
      </c>
      <c r="K52" t="str">
        <f t="shared" si="35"/>
        <v>65-74</v>
      </c>
      <c r="Q52">
        <f>Q42-R42</f>
        <v>16.828208577207306</v>
      </c>
      <c r="T52" t="str">
        <f t="shared" si="37"/>
        <v>65-74</v>
      </c>
      <c r="Z52">
        <f>SQRT((($AT42-1)*$AI42^2+(AU42-1)*AJ42^2)/($AT42+AU42-2))</f>
        <v>2.203663144039794</v>
      </c>
      <c r="AC52" t="str">
        <f t="shared" si="39"/>
        <v>65-74</v>
      </c>
      <c r="AI52">
        <f>$AT42+AU42-2</f>
        <v>943</v>
      </c>
    </row>
    <row r="54" spans="1:47" x14ac:dyDescent="0.35">
      <c r="K54" t="str">
        <f t="shared" ref="K54:AA54" si="47">K5</f>
        <v>Europe</v>
      </c>
      <c r="L54">
        <f t="shared" si="47"/>
        <v>37.440831499861524</v>
      </c>
      <c r="M54">
        <f t="shared" si="47"/>
        <v>42.772234476278427</v>
      </c>
      <c r="N54">
        <f t="shared" si="47"/>
        <v>49.533814034858231</v>
      </c>
      <c r="O54">
        <f t="shared" si="47"/>
        <v>59.224325534710765</v>
      </c>
      <c r="P54">
        <f t="shared" si="47"/>
        <v>75.926435730862124</v>
      </c>
      <c r="Q54">
        <f t="shared" si="47"/>
        <v>98.111232403781543</v>
      </c>
      <c r="R54">
        <f t="shared" si="47"/>
        <v>103.94446222223186</v>
      </c>
      <c r="S54">
        <f t="shared" si="47"/>
        <v>0</v>
      </c>
      <c r="T54" t="str">
        <f t="shared" si="47"/>
        <v>Europe</v>
      </c>
      <c r="U54">
        <f t="shared" si="47"/>
        <v>7.3839507135653815</v>
      </c>
      <c r="V54">
        <f t="shared" si="47"/>
        <v>12.433956471791094</v>
      </c>
      <c r="W54">
        <f t="shared" si="47"/>
        <v>15.591203266379607</v>
      </c>
      <c r="X54">
        <f t="shared" si="47"/>
        <v>14.816786351005984</v>
      </c>
      <c r="Y54">
        <f t="shared" si="47"/>
        <v>14.961577159236841</v>
      </c>
      <c r="Z54">
        <f t="shared" si="47"/>
        <v>5.6447486010190469</v>
      </c>
      <c r="AA54">
        <f t="shared" si="47"/>
        <v>7.9100340647081273</v>
      </c>
      <c r="AC54" t="str">
        <f t="shared" ref="AC54:AK54" si="48">AC5</f>
        <v>Europe</v>
      </c>
      <c r="AD54">
        <f t="shared" si="48"/>
        <v>2.461316904521794</v>
      </c>
      <c r="AE54">
        <f t="shared" si="48"/>
        <v>4.1446521572636978</v>
      </c>
      <c r="AF54">
        <f t="shared" si="48"/>
        <v>5.1970677554598685</v>
      </c>
      <c r="AG54">
        <f t="shared" si="48"/>
        <v>4.9389287836686613</v>
      </c>
      <c r="AH54">
        <f t="shared" si="48"/>
        <v>4.9871923864122802</v>
      </c>
      <c r="AI54">
        <f t="shared" si="48"/>
        <v>1.881582867006349</v>
      </c>
      <c r="AJ54">
        <f t="shared" si="48"/>
        <v>2.6366780215693759</v>
      </c>
      <c r="AK54">
        <f t="shared" si="48"/>
        <v>9</v>
      </c>
      <c r="AN54" t="str">
        <f t="shared" ref="AN54:AU54" si="49">AN5</f>
        <v>Europe</v>
      </c>
      <c r="AO54">
        <f t="shared" si="49"/>
        <v>1769</v>
      </c>
      <c r="AP54">
        <f t="shared" si="49"/>
        <v>1073</v>
      </c>
      <c r="AQ54">
        <f t="shared" si="49"/>
        <v>1527</v>
      </c>
      <c r="AR54">
        <f t="shared" si="49"/>
        <v>2951</v>
      </c>
      <c r="AS54">
        <f t="shared" si="49"/>
        <v>5154</v>
      </c>
      <c r="AT54">
        <f t="shared" si="49"/>
        <v>4507</v>
      </c>
      <c r="AU54">
        <f t="shared" si="49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0.576</v>
      </c>
      <c r="C59" t="str">
        <f t="shared" ref="C59:G64" si="55">IF(_xlfn.T.DIST.2T(ABS(M59/V59),AE59)*6&lt;0.001,"&lt;0.001",IF(_xlfn.T.DIST.2T(ABS(M59/V59),AE59)*6&gt;0.999, "&gt;0.999",FIXED(_xlfn.T.DIST.2T(ABS(M59/V59),AE59)*6,3)))</f>
        <v>0.014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-5.3314029764169035</v>
      </c>
      <c r="M59">
        <f t="shared" ref="M59:Q59" si="56">$L54-N54</f>
        <v>-12.092982534996707</v>
      </c>
      <c r="N59">
        <f t="shared" si="56"/>
        <v>-21.783494034849241</v>
      </c>
      <c r="O59">
        <f t="shared" si="56"/>
        <v>-38.4856042310006</v>
      </c>
      <c r="P59">
        <f t="shared" si="56"/>
        <v>-60.670400903920019</v>
      </c>
      <c r="Q59">
        <f t="shared" si="56"/>
        <v>-66.503630722370332</v>
      </c>
      <c r="T59" t="str">
        <f>K59</f>
        <v>18-24</v>
      </c>
      <c r="U59">
        <f>SQRT((($AO54-1)*$AD54^2+(AP54-1)*AE54^2)/($AO54+AP54-2))</f>
        <v>3.202422868648116</v>
      </c>
      <c r="V59">
        <f t="shared" ref="V59:Z59" si="57">SQRT((($AO54-1)*$AD54^2+(AQ54-1)*AF54^2)/($AO54+AQ54-2))</f>
        <v>3.9704128988221035</v>
      </c>
      <c r="W59">
        <f t="shared" si="57"/>
        <v>4.1859615388183755</v>
      </c>
      <c r="X59">
        <f t="shared" si="57"/>
        <v>4.4795051920241145</v>
      </c>
      <c r="Y59">
        <f t="shared" si="57"/>
        <v>2.0615150268500093</v>
      </c>
      <c r="Z59">
        <f t="shared" si="57"/>
        <v>2.5484238306536819</v>
      </c>
      <c r="AC59" t="str">
        <f>T59</f>
        <v>18-24</v>
      </c>
      <c r="AD59">
        <f>$AO54+AP54-2</f>
        <v>2840</v>
      </c>
      <c r="AE59">
        <f t="shared" ref="AE59:AI59" si="58">$AO54+AQ54-2</f>
        <v>3294</v>
      </c>
      <c r="AF59">
        <f t="shared" si="58"/>
        <v>4718</v>
      </c>
      <c r="AG59">
        <f t="shared" si="58"/>
        <v>6921</v>
      </c>
      <c r="AH59">
        <f t="shared" si="58"/>
        <v>6274</v>
      </c>
      <c r="AI59">
        <f t="shared" si="58"/>
        <v>3454</v>
      </c>
    </row>
    <row r="60" spans="1:47" x14ac:dyDescent="0.35">
      <c r="A60" t="str">
        <f t="shared" ref="A60:A64" si="59">A48</f>
        <v>25-34</v>
      </c>
      <c r="C60" t="str">
        <f t="shared" si="55"/>
        <v>0.950</v>
      </c>
      <c r="D60" t="str">
        <f t="shared" si="55"/>
        <v>0.003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-6.761579558579804</v>
      </c>
      <c r="N60">
        <f t="shared" ref="N60:Q60" si="61">$M54-O54</f>
        <v>-16.452091058432337</v>
      </c>
      <c r="O60">
        <f t="shared" si="61"/>
        <v>-33.154201254583697</v>
      </c>
      <c r="P60">
        <f t="shared" si="61"/>
        <v>-55.338997927503115</v>
      </c>
      <c r="Q60">
        <f t="shared" si="61"/>
        <v>-61.172227745953435</v>
      </c>
      <c r="T60" t="str">
        <f t="shared" ref="T60:T64" si="62">K60</f>
        <v>25-34</v>
      </c>
      <c r="V60">
        <f>SQRT((($AP54-1)*$AE54^2+(AQ54-1)*AF54^2)/($AP54+AQ54-2))</f>
        <v>4.790912495589053</v>
      </c>
      <c r="W60">
        <f t="shared" ref="W60:Z60" si="63">SQRT((($AP54-1)*$AE54^2+(AR54-1)*AG54^2)/($AP54+AR54-2))</f>
        <v>4.74025392901427</v>
      </c>
      <c r="X60">
        <f t="shared" si="63"/>
        <v>4.8525377228141036</v>
      </c>
      <c r="Y60">
        <f t="shared" si="63"/>
        <v>2.4821992007775151</v>
      </c>
      <c r="Z60">
        <f t="shared" si="63"/>
        <v>3.3055735220023768</v>
      </c>
      <c r="AC60" t="str">
        <f t="shared" ref="AC60:AC64" si="64">T60</f>
        <v>25-34</v>
      </c>
      <c r="AE60">
        <f>$AP54+AQ54-2</f>
        <v>2598</v>
      </c>
      <c r="AF60">
        <f t="shared" ref="AF60:AI60" si="65">$AP54+AR54-2</f>
        <v>4022</v>
      </c>
      <c r="AG60">
        <f t="shared" si="65"/>
        <v>6225</v>
      </c>
      <c r="AH60">
        <f t="shared" si="65"/>
        <v>5578</v>
      </c>
      <c r="AI60">
        <f t="shared" si="65"/>
        <v>2758</v>
      </c>
    </row>
    <row r="61" spans="1:47" x14ac:dyDescent="0.35">
      <c r="A61" t="str">
        <f t="shared" si="59"/>
        <v>35-44</v>
      </c>
      <c r="D61" t="str">
        <f t="shared" si="55"/>
        <v>0.324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-9.6905114998525335</v>
      </c>
      <c r="O61">
        <f t="shared" ref="O61:Q61" si="66">$N54-P54</f>
        <v>-26.392621696003893</v>
      </c>
      <c r="P61">
        <f t="shared" si="66"/>
        <v>-48.577418368923311</v>
      </c>
      <c r="Q61">
        <f t="shared" si="66"/>
        <v>-54.410648187373631</v>
      </c>
      <c r="T61" t="str">
        <f t="shared" si="62"/>
        <v>35-44</v>
      </c>
      <c r="W61">
        <f>SQRT((($AQ54-1)*$AF54^2+(AR54-1)*AG54^2)/($AQ54+AR54-2))</f>
        <v>5.0284249871053488</v>
      </c>
      <c r="X61">
        <f t="shared" ref="X61:Z61" si="67">SQRT((($AQ54-1)*$AF54^2+(AS54-1)*AH54^2)/($AQ54+AS54-2))</f>
        <v>5.0359151213638276</v>
      </c>
      <c r="Y61">
        <f t="shared" si="67"/>
        <v>3.0785837394502993</v>
      </c>
      <c r="Z61">
        <f t="shared" si="67"/>
        <v>4.0597080468440652</v>
      </c>
      <c r="AC61" t="str">
        <f t="shared" si="64"/>
        <v>35-44</v>
      </c>
      <c r="AF61">
        <f>$AQ54+AR54-2</f>
        <v>4476</v>
      </c>
      <c r="AG61">
        <f t="shared" ref="AG61:AI61" si="68">$AQ54+AS54-2</f>
        <v>6679</v>
      </c>
      <c r="AH61">
        <f t="shared" si="68"/>
        <v>6032</v>
      </c>
      <c r="AI61">
        <f t="shared" si="68"/>
        <v>3212</v>
      </c>
    </row>
    <row r="62" spans="1:47" x14ac:dyDescent="0.35">
      <c r="A62" t="str">
        <f t="shared" si="59"/>
        <v>45-54</v>
      </c>
      <c r="E62" t="str">
        <f t="shared" si="55"/>
        <v>0.005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-16.702110196151359</v>
      </c>
      <c r="P62">
        <f t="shared" ref="P62:Q62" si="69">$O54-Q54</f>
        <v>-38.886906869070778</v>
      </c>
      <c r="Q62">
        <f t="shared" si="69"/>
        <v>-44.720136687521098</v>
      </c>
      <c r="T62" t="str">
        <f t="shared" si="62"/>
        <v>45-54</v>
      </c>
      <c r="X62">
        <f>SQRT((($AR54-1)*$AG54^2+(AS54-1)*AH54^2)/($AR54+AS54-2))</f>
        <v>4.9696756685439887</v>
      </c>
      <c r="Y62">
        <f t="shared" ref="Y62:Z62" si="70">SQRT((($AR54-1)*$AG54^2+(AT54-1)*AI54^2)/($AR54+AT54-2))</f>
        <v>3.433774067779201</v>
      </c>
      <c r="Z62">
        <f t="shared" si="70"/>
        <v>4.2485492982157904</v>
      </c>
      <c r="AC62" t="str">
        <f t="shared" si="64"/>
        <v>45-54</v>
      </c>
      <c r="AG62">
        <f>$AR54+AS54-2</f>
        <v>8103</v>
      </c>
      <c r="AH62">
        <f t="shared" ref="AH62:AI62" si="71">$AR54+AT54-2</f>
        <v>7456</v>
      </c>
      <c r="AI62">
        <f t="shared" si="71"/>
        <v>4636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-22.184796672919418</v>
      </c>
      <c r="Q63">
        <f>$P54-R54</f>
        <v>-28.018026491369739</v>
      </c>
      <c r="T63" t="str">
        <f t="shared" si="62"/>
        <v>55-64</v>
      </c>
      <c r="Y63">
        <f>SQRT((($AS54-1)*$AH54^2+(AT54-1)*AI54^2)/($AS54+AT54-2))</f>
        <v>3.8627276795143719</v>
      </c>
      <c r="Z63">
        <f>SQRT((($AS54-1)*$AH54^2+(AU54-1)*AJ54^2)/($AS54+AU54-2))</f>
        <v>4.5226446964983191</v>
      </c>
      <c r="AC63" t="str">
        <f t="shared" si="64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59"/>
        <v>65-74</v>
      </c>
      <c r="G64" t="str">
        <f t="shared" si="55"/>
        <v>0.035</v>
      </c>
      <c r="K64" t="str">
        <f t="shared" si="60"/>
        <v>65-74</v>
      </c>
      <c r="Q64">
        <f>Q54-R54</f>
        <v>-5.8332298184503202</v>
      </c>
      <c r="T64" t="str">
        <f t="shared" si="62"/>
        <v>65-74</v>
      </c>
      <c r="Z64">
        <f>SQRT((($AT54-1)*$AI54^2+(AU54-1)*AJ54^2)/($AT54+AU54-2))</f>
        <v>2.1140765449161956</v>
      </c>
      <c r="AC64" t="str">
        <f t="shared" si="64"/>
        <v>65-74</v>
      </c>
      <c r="AI64">
        <f>$AT54+AU54-2</f>
        <v>6192</v>
      </c>
    </row>
    <row r="66" spans="1:47" x14ac:dyDescent="0.35">
      <c r="K66" t="str">
        <f t="shared" ref="K66:AA66" si="72">K6</f>
        <v>Latin America and the Caribbean</v>
      </c>
      <c r="L66">
        <f t="shared" si="72"/>
        <v>36.831003112946242</v>
      </c>
      <c r="M66">
        <f t="shared" si="72"/>
        <v>50.474857168257685</v>
      </c>
      <c r="N66">
        <f t="shared" si="72"/>
        <v>69.570360351251026</v>
      </c>
      <c r="O66">
        <f t="shared" si="72"/>
        <v>88.534710045677969</v>
      </c>
      <c r="P66">
        <f t="shared" si="72"/>
        <v>105.71841409242194</v>
      </c>
      <c r="Q66">
        <f t="shared" si="72"/>
        <v>111.54573298309462</v>
      </c>
      <c r="R66">
        <f t="shared" si="72"/>
        <v>108.76432338008051</v>
      </c>
      <c r="S66">
        <f t="shared" si="72"/>
        <v>0</v>
      </c>
      <c r="T66" t="str">
        <f t="shared" si="72"/>
        <v>Latin America and the Caribbean</v>
      </c>
      <c r="U66">
        <f t="shared" si="72"/>
        <v>6.6601313542774925</v>
      </c>
      <c r="V66">
        <f t="shared" si="72"/>
        <v>9.2336433403856493</v>
      </c>
      <c r="W66">
        <f t="shared" si="72"/>
        <v>11.060359170970735</v>
      </c>
      <c r="X66">
        <f t="shared" si="72"/>
        <v>14.61857061352257</v>
      </c>
      <c r="Y66">
        <f t="shared" si="72"/>
        <v>12.139677564373622</v>
      </c>
      <c r="Z66">
        <f t="shared" si="72"/>
        <v>9.738623598590058</v>
      </c>
      <c r="AA66">
        <f t="shared" si="72"/>
        <v>6.5667923653737086</v>
      </c>
      <c r="AC66" t="str">
        <f t="shared" ref="AC66:AK66" si="73">AC6</f>
        <v>Latin America and the Caribbean</v>
      </c>
      <c r="AD66">
        <f t="shared" si="73"/>
        <v>1.4533598128250171</v>
      </c>
      <c r="AE66">
        <f t="shared" si="73"/>
        <v>2.0149461689305777</v>
      </c>
      <c r="AF66">
        <f t="shared" si="73"/>
        <v>2.4135682435415435</v>
      </c>
      <c r="AG66">
        <f t="shared" si="73"/>
        <v>3.1900336375487721</v>
      </c>
      <c r="AH66">
        <f t="shared" si="73"/>
        <v>2.6490948262428224</v>
      </c>
      <c r="AI66">
        <f t="shared" si="73"/>
        <v>2.1251418954867707</v>
      </c>
      <c r="AJ66">
        <f t="shared" si="73"/>
        <v>1.4329915755896727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8446</v>
      </c>
      <c r="AP66">
        <f t="shared" si="74"/>
        <v>6719</v>
      </c>
      <c r="AQ66">
        <f t="shared" si="74"/>
        <v>8741</v>
      </c>
      <c r="AR66">
        <f t="shared" si="74"/>
        <v>10853</v>
      </c>
      <c r="AS66">
        <f t="shared" si="74"/>
        <v>13828</v>
      </c>
      <c r="AT66">
        <f t="shared" si="74"/>
        <v>8056</v>
      </c>
      <c r="AU66">
        <f t="shared" si="74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-13.643854055311444</v>
      </c>
      <c r="M71">
        <f t="shared" ref="M71:Q71" si="81">$L66-N66</f>
        <v>-32.739357238304784</v>
      </c>
      <c r="N71">
        <f t="shared" si="81"/>
        <v>-51.703706932731727</v>
      </c>
      <c r="O71">
        <f t="shared" si="81"/>
        <v>-68.887410979475703</v>
      </c>
      <c r="P71">
        <f t="shared" si="81"/>
        <v>-74.714729870148375</v>
      </c>
      <c r="Q71">
        <f t="shared" si="81"/>
        <v>-71.933320267134263</v>
      </c>
      <c r="T71" t="str">
        <f>K71</f>
        <v>18-24</v>
      </c>
      <c r="U71">
        <f>SQRT((($AO66-1)*$AD66^2+(AP66-1)*AE66^2)/($AO66+AP66-2))</f>
        <v>1.7248800169484195</v>
      </c>
      <c r="V71">
        <f t="shared" ref="V71:Z71" si="82">SQRT((($AO66-1)*$AD66^2+(AQ66-1)*AF66^2)/($AO66+AQ66-2))</f>
        <v>2.0001631485523679</v>
      </c>
      <c r="W71">
        <f t="shared" si="82"/>
        <v>2.5782198452778893</v>
      </c>
      <c r="X71">
        <f t="shared" si="82"/>
        <v>2.2710519002964218</v>
      </c>
      <c r="Y71">
        <f t="shared" si="82"/>
        <v>1.812686077852145</v>
      </c>
      <c r="Z71">
        <f t="shared" si="82"/>
        <v>1.4498526509939105</v>
      </c>
      <c r="AC71" t="str">
        <f>T71</f>
        <v>18-24</v>
      </c>
      <c r="AD71">
        <f>$AO66+AP66-2</f>
        <v>15163</v>
      </c>
      <c r="AE71">
        <f t="shared" ref="AE71:AI71" si="83">$AO66+AQ66-2</f>
        <v>17185</v>
      </c>
      <c r="AF71">
        <f t="shared" si="83"/>
        <v>19297</v>
      </c>
      <c r="AG71">
        <f t="shared" si="83"/>
        <v>22272</v>
      </c>
      <c r="AH71">
        <f t="shared" si="83"/>
        <v>16500</v>
      </c>
      <c r="AI71">
        <f t="shared" si="83"/>
        <v>10214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-19.09550318299334</v>
      </c>
      <c r="N72">
        <f t="shared" ref="N72:Q72" si="86">$M66-O66</f>
        <v>-38.059852877420283</v>
      </c>
      <c r="O72">
        <f t="shared" si="86"/>
        <v>-55.243556924164253</v>
      </c>
      <c r="P72">
        <f t="shared" si="86"/>
        <v>-61.070875814836938</v>
      </c>
      <c r="Q72">
        <f t="shared" si="86"/>
        <v>-58.289466211822827</v>
      </c>
      <c r="T72" t="str">
        <f t="shared" ref="T72:T76" si="87">K72</f>
        <v>25-34</v>
      </c>
      <c r="V72">
        <f>SQRT((($AP66-1)*$AE66^2+(AQ66-1)*AF66^2)/($AP66+AQ66-2))</f>
        <v>2.2490255812521367</v>
      </c>
      <c r="W72">
        <f t="shared" ref="W72:Z72" si="88">SQRT((($AP66-1)*$AE66^2+(AR66-1)*AG66^2)/($AP66+AR66-2))</f>
        <v>2.7995903869973646</v>
      </c>
      <c r="X72">
        <f t="shared" si="88"/>
        <v>2.4597902300309302</v>
      </c>
      <c r="Y72">
        <f t="shared" si="88"/>
        <v>2.0757559338851443</v>
      </c>
      <c r="Z72">
        <f t="shared" si="88"/>
        <v>1.9083425678796198</v>
      </c>
      <c r="AC72" t="str">
        <f t="shared" ref="AC72:AC76" si="89">T72</f>
        <v>25-34</v>
      </c>
      <c r="AE72">
        <f>$AP66+AQ66-2</f>
        <v>15458</v>
      </c>
      <c r="AF72">
        <f t="shared" ref="AF72:AI72" si="90">$AP66+AR66-2</f>
        <v>17570</v>
      </c>
      <c r="AG72">
        <f t="shared" si="90"/>
        <v>20545</v>
      </c>
      <c r="AH72">
        <f t="shared" si="90"/>
        <v>14773</v>
      </c>
      <c r="AI72">
        <f t="shared" si="90"/>
        <v>8487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-18.964349694426943</v>
      </c>
      <c r="O73">
        <f t="shared" ref="O73:Q73" si="91">$N66-P66</f>
        <v>-36.148053741170912</v>
      </c>
      <c r="P73">
        <f t="shared" si="91"/>
        <v>-41.975372631843598</v>
      </c>
      <c r="Q73">
        <f t="shared" si="91"/>
        <v>-39.193963028829486</v>
      </c>
      <c r="T73" t="str">
        <f t="shared" si="87"/>
        <v>35-44</v>
      </c>
      <c r="W73">
        <f>SQRT((($AQ66-1)*$AF66^2+(AR66-1)*AG66^2)/($AQ66+AR66-2))</f>
        <v>2.869726509922478</v>
      </c>
      <c r="X73">
        <f t="shared" ref="X73:Z73" si="92">SQRT((($AQ66-1)*$AF66^2+(AS66-1)*AH66^2)/($AQ66+AS66-2))</f>
        <v>2.5604492966202881</v>
      </c>
      <c r="Y73">
        <f t="shared" si="92"/>
        <v>2.2797951615974656</v>
      </c>
      <c r="Z73">
        <f t="shared" si="92"/>
        <v>2.2782426349123623</v>
      </c>
      <c r="AC73" t="str">
        <f t="shared" si="89"/>
        <v>35-44</v>
      </c>
      <c r="AF73">
        <f>$AQ66+AR66-2</f>
        <v>19592</v>
      </c>
      <c r="AG73">
        <f t="shared" ref="AG73:AI73" si="93">$AQ66+AS66-2</f>
        <v>22567</v>
      </c>
      <c r="AH73">
        <f t="shared" si="93"/>
        <v>16795</v>
      </c>
      <c r="AI73">
        <f t="shared" si="93"/>
        <v>10509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-17.183704046743969</v>
      </c>
      <c r="P74">
        <f t="shared" ref="P74:Q74" si="94">$O66-Q66</f>
        <v>-23.011022937416655</v>
      </c>
      <c r="Q74">
        <f t="shared" si="94"/>
        <v>-20.229613334402544</v>
      </c>
      <c r="T74" t="str">
        <f t="shared" si="87"/>
        <v>45-54</v>
      </c>
      <c r="X74">
        <f>SQRT((($AR66-1)*$AG66^2+(AS66-1)*AH66^2)/($AR66+AS66-2))</f>
        <v>2.8994184129468192</v>
      </c>
      <c r="Y74">
        <f t="shared" ref="Y74:Z74" si="95">SQRT((($AR66-1)*$AG66^2+(AT66-1)*AI66^2)/($AR66+AT66-2))</f>
        <v>2.7865628897301922</v>
      </c>
      <c r="Z74">
        <f t="shared" si="95"/>
        <v>3.0062917076514659</v>
      </c>
      <c r="AC74" t="str">
        <f t="shared" si="89"/>
        <v>45-54</v>
      </c>
      <c r="AG74">
        <f>$AR66+AS66-2</f>
        <v>24679</v>
      </c>
      <c r="AH74">
        <f t="shared" ref="AH74:AI74" si="96">$AR66+AT66-2</f>
        <v>18907</v>
      </c>
      <c r="AI74">
        <f t="shared" si="96"/>
        <v>12621</v>
      </c>
    </row>
    <row r="75" spans="1:47" x14ac:dyDescent="0.35">
      <c r="A75" t="str">
        <f t="shared" si="84"/>
        <v>55-64</v>
      </c>
      <c r="F75" t="str">
        <f t="shared" si="80"/>
        <v>0.110</v>
      </c>
      <c r="G75" t="str">
        <f t="shared" si="80"/>
        <v>&gt;0.999</v>
      </c>
      <c r="K75" t="str">
        <f t="shared" si="85"/>
        <v>55-64</v>
      </c>
      <c r="P75">
        <f>$P66-Q66</f>
        <v>-5.8273188906726858</v>
      </c>
      <c r="Q75">
        <f>$P66-R66</f>
        <v>-3.0459092876585743</v>
      </c>
      <c r="T75" t="str">
        <f t="shared" si="87"/>
        <v>55-64</v>
      </c>
      <c r="Y75">
        <f>SQRT((($AS66-1)*$AH66^2+(AT66-1)*AI66^2)/($AS66+AT66-2))</f>
        <v>2.4691867844242457</v>
      </c>
      <c r="Z75">
        <f>SQRT((($AS66-1)*$AH66^2+(AU66-1)*AJ66^2)/($AS66+AU66-2))</f>
        <v>2.5405958155442092</v>
      </c>
      <c r="AC75" t="str">
        <f t="shared" si="89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84"/>
        <v>65-74</v>
      </c>
      <c r="G76" t="str">
        <f t="shared" si="80"/>
        <v>&gt;0.999</v>
      </c>
      <c r="K76" t="str">
        <f t="shared" si="85"/>
        <v>65-74</v>
      </c>
      <c r="Q76">
        <f>Q66-R66</f>
        <v>2.7814096030141116</v>
      </c>
      <c r="T76" t="str">
        <f t="shared" si="87"/>
        <v>65-74</v>
      </c>
      <c r="Z76">
        <f>SQRT((($AT66-1)*$AI66^2+(AU66-1)*AJ66^2)/($AT66+AU66-2))</f>
        <v>2.0181080813899221</v>
      </c>
      <c r="AC76" t="str">
        <f t="shared" si="89"/>
        <v>65-74</v>
      </c>
      <c r="AI76">
        <f>$AT66+AU66-2</f>
        <v>9824</v>
      </c>
    </row>
    <row r="78" spans="1:47" x14ac:dyDescent="0.35">
      <c r="K78" t="str">
        <f t="shared" ref="K78:AA78" si="97">K7</f>
        <v>Northern Africa and Western Asia</v>
      </c>
      <c r="L78">
        <f t="shared" si="97"/>
        <v>45.060480868858924</v>
      </c>
      <c r="M78">
        <f t="shared" si="97"/>
        <v>56.274764811147485</v>
      </c>
      <c r="N78">
        <f t="shared" si="97"/>
        <v>70.453344958787767</v>
      </c>
      <c r="O78">
        <f t="shared" si="97"/>
        <v>84.944657878175065</v>
      </c>
      <c r="P78">
        <f t="shared" si="97"/>
        <v>95.283473652945929</v>
      </c>
      <c r="Q78">
        <f t="shared" si="97"/>
        <v>98.860221524573149</v>
      </c>
      <c r="R78">
        <f t="shared" si="97"/>
        <v>98.339074325839022</v>
      </c>
      <c r="S78">
        <f t="shared" si="97"/>
        <v>0</v>
      </c>
      <c r="T78" t="str">
        <f t="shared" si="97"/>
        <v>Northern Africa and Western Asia</v>
      </c>
      <c r="U78">
        <f t="shared" si="97"/>
        <v>6.5478875728540977</v>
      </c>
      <c r="V78">
        <f t="shared" si="97"/>
        <v>7.7625640984811604</v>
      </c>
      <c r="W78">
        <f t="shared" si="97"/>
        <v>5.2488085219031149</v>
      </c>
      <c r="X78">
        <f t="shared" si="97"/>
        <v>6.8612521126274837</v>
      </c>
      <c r="Y78">
        <f t="shared" si="97"/>
        <v>5.1560857510305755</v>
      </c>
      <c r="Z78">
        <f t="shared" si="97"/>
        <v>6.6685714230425583</v>
      </c>
      <c r="AA78">
        <f t="shared" si="97"/>
        <v>11.939239331425084</v>
      </c>
      <c r="AC78" t="str">
        <f t="shared" ref="AC78:AK78" si="98">AC7</f>
        <v>Northern Africa and Western Asia</v>
      </c>
      <c r="AD78">
        <f t="shared" si="98"/>
        <v>1.9742623862352682</v>
      </c>
      <c r="AE78">
        <f t="shared" si="98"/>
        <v>2.3405011387041301</v>
      </c>
      <c r="AF78">
        <f t="shared" si="98"/>
        <v>1.5825753148702322</v>
      </c>
      <c r="AG78">
        <f t="shared" si="98"/>
        <v>2.0687453499653339</v>
      </c>
      <c r="AH78">
        <f t="shared" si="98"/>
        <v>1.554618347551477</v>
      </c>
      <c r="AI78">
        <f t="shared" si="98"/>
        <v>2.0106499361744121</v>
      </c>
      <c r="AJ78">
        <f t="shared" si="98"/>
        <v>3.5998161040536965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5627</v>
      </c>
      <c r="AP78">
        <f t="shared" si="99"/>
        <v>8027</v>
      </c>
      <c r="AQ78">
        <f t="shared" si="99"/>
        <v>12209</v>
      </c>
      <c r="AR78">
        <f t="shared" si="99"/>
        <v>10629</v>
      </c>
      <c r="AS78">
        <f t="shared" si="99"/>
        <v>7949</v>
      </c>
      <c r="AT78">
        <f t="shared" si="99"/>
        <v>3540</v>
      </c>
      <c r="AU78">
        <f t="shared" si="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-11.21428394228856</v>
      </c>
      <c r="M83">
        <f t="shared" ref="M83:Q83" si="106">$L78-N78</f>
        <v>-25.392864089928842</v>
      </c>
      <c r="N83">
        <f t="shared" si="106"/>
        <v>-39.88417700931614</v>
      </c>
      <c r="O83">
        <f t="shared" si="106"/>
        <v>-50.222992784087005</v>
      </c>
      <c r="P83">
        <f t="shared" si="106"/>
        <v>-53.799740655714224</v>
      </c>
      <c r="Q83">
        <f t="shared" si="106"/>
        <v>-53.278593456980097</v>
      </c>
      <c r="T83" t="str">
        <f>K83</f>
        <v>18-24</v>
      </c>
      <c r="U83">
        <f>SQRT((($AO78-1)*$AD78^2+(AP78-1)*AE78^2)/($AO78+AP78-2))</f>
        <v>2.1969820343478164</v>
      </c>
      <c r="V83">
        <f t="shared" ref="V83:Z83" si="107">SQRT((($AO78-1)*$AD78^2+(AQ78-1)*AF78^2)/($AO78+AQ78-2))</f>
        <v>1.7158204869433715</v>
      </c>
      <c r="W83">
        <f t="shared" si="107"/>
        <v>2.0365380431827673</v>
      </c>
      <c r="X83">
        <f t="shared" si="107"/>
        <v>1.7408659436097271</v>
      </c>
      <c r="Y83">
        <f t="shared" si="107"/>
        <v>1.988392103476788</v>
      </c>
      <c r="Z83">
        <f t="shared" si="107"/>
        <v>2.1637578425921133</v>
      </c>
      <c r="AC83" t="str">
        <f>T83</f>
        <v>18-24</v>
      </c>
      <c r="AD83">
        <f>$AO78+AP78-2</f>
        <v>13652</v>
      </c>
      <c r="AE83">
        <f t="shared" ref="AE83:AI83" si="108">$AO78+AQ78-2</f>
        <v>17834</v>
      </c>
      <c r="AF83">
        <f t="shared" si="108"/>
        <v>16254</v>
      </c>
      <c r="AG83">
        <f t="shared" si="108"/>
        <v>13574</v>
      </c>
      <c r="AH83">
        <f t="shared" si="108"/>
        <v>9165</v>
      </c>
      <c r="AI83">
        <f t="shared" si="108"/>
        <v>6159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-14.178580147640282</v>
      </c>
      <c r="N84">
        <f t="shared" ref="N84:Q84" si="111">$M78-O78</f>
        <v>-28.66989306702758</v>
      </c>
      <c r="O84">
        <f t="shared" si="111"/>
        <v>-39.008708841798445</v>
      </c>
      <c r="P84">
        <f t="shared" si="111"/>
        <v>-42.585456713425664</v>
      </c>
      <c r="Q84">
        <f t="shared" si="111"/>
        <v>-42.064309514691537</v>
      </c>
      <c r="T84" t="str">
        <f t="shared" ref="T84:T88" si="112">K84</f>
        <v>25-34</v>
      </c>
      <c r="V84">
        <f>SQRT((($AP78-1)*$AE78^2+(AQ78-1)*AF78^2)/($AP78+AQ78-2))</f>
        <v>1.9193673800233235</v>
      </c>
      <c r="W84">
        <f t="shared" ref="W84:Z84" si="113">SQRT((($AP78-1)*$AE78^2+(AR78-1)*AG78^2)/($AP78+AR78-2))</f>
        <v>2.1898074839042545</v>
      </c>
      <c r="X84">
        <f t="shared" si="113"/>
        <v>1.988684360883578</v>
      </c>
      <c r="Y84">
        <f t="shared" si="113"/>
        <v>2.2447161981654138</v>
      </c>
      <c r="Z84">
        <f t="shared" si="113"/>
        <v>2.4379905287408445</v>
      </c>
      <c r="AC84" t="str">
        <f t="shared" ref="AC84:AC88" si="114">T84</f>
        <v>25-34</v>
      </c>
      <c r="AE84">
        <f>$AP78+AQ78-2</f>
        <v>20234</v>
      </c>
      <c r="AF84">
        <f t="shared" ref="AF84:AI84" si="115">$AP78+AR78-2</f>
        <v>18654</v>
      </c>
      <c r="AG84">
        <f t="shared" si="115"/>
        <v>15974</v>
      </c>
      <c r="AH84">
        <f t="shared" si="115"/>
        <v>11565</v>
      </c>
      <c r="AI84">
        <f t="shared" si="115"/>
        <v>8559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-14.491312919387298</v>
      </c>
      <c r="O85">
        <f t="shared" ref="O85:Q85" si="116">$N78-P78</f>
        <v>-24.830128694158162</v>
      </c>
      <c r="P85">
        <f t="shared" si="116"/>
        <v>-28.406876565785382</v>
      </c>
      <c r="Q85">
        <f t="shared" si="116"/>
        <v>-27.885729367051255</v>
      </c>
      <c r="T85" t="str">
        <f t="shared" si="112"/>
        <v>35-44</v>
      </c>
      <c r="W85">
        <f>SQRT((($AQ78-1)*$AF78^2+(AR78-1)*AG78^2)/($AQ78+AR78-2))</f>
        <v>1.8250246873389622</v>
      </c>
      <c r="X85">
        <f t="shared" ref="X85:Z85" si="117">SQRT((($AQ78-1)*$AF78^2+(AS78-1)*AH78^2)/($AQ78+AS78-2))</f>
        <v>1.571610593264809</v>
      </c>
      <c r="Y85">
        <f t="shared" si="117"/>
        <v>1.6882637536870397</v>
      </c>
      <c r="Z85">
        <f t="shared" si="117"/>
        <v>1.7151900826787332</v>
      </c>
      <c r="AC85" t="str">
        <f t="shared" si="114"/>
        <v>35-44</v>
      </c>
      <c r="AF85">
        <f>$AQ78+AR78-2</f>
        <v>22836</v>
      </c>
      <c r="AG85">
        <f t="shared" ref="AG85:AI85" si="118">$AQ78+AS78-2</f>
        <v>20156</v>
      </c>
      <c r="AH85">
        <f t="shared" si="118"/>
        <v>15747</v>
      </c>
      <c r="AI85">
        <f t="shared" si="118"/>
        <v>12741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-10.338815774770865</v>
      </c>
      <c r="P86">
        <f t="shared" ref="P86:Q86" si="119">$O78-Q78</f>
        <v>-13.915563646398084</v>
      </c>
      <c r="Q86">
        <f t="shared" si="119"/>
        <v>-13.394416447663957</v>
      </c>
      <c r="T86" t="str">
        <f t="shared" si="112"/>
        <v>45-54</v>
      </c>
      <c r="X86">
        <f>SQRT((($AR78-1)*$AG78^2+(AS78-1)*AH78^2)/($AR78+AS78-2))</f>
        <v>1.8661867158005272</v>
      </c>
      <c r="Y86">
        <f t="shared" ref="Y86:Z86" si="120">SQRT((($AR78-1)*$AG78^2+(AT78-1)*AI78^2)/($AR78+AT78-2))</f>
        <v>2.0543867180688382</v>
      </c>
      <c r="Z86">
        <f t="shared" si="120"/>
        <v>2.1666048285496449</v>
      </c>
      <c r="AC86" t="str">
        <f t="shared" si="114"/>
        <v>45-54</v>
      </c>
      <c r="AG86">
        <f>$AR78+AS78-2</f>
        <v>18576</v>
      </c>
      <c r="AH86">
        <f t="shared" ref="AH86:AI86" si="121">$AR78+AT78-2</f>
        <v>14167</v>
      </c>
      <c r="AI86">
        <f t="shared" si="121"/>
        <v>11161</v>
      </c>
    </row>
    <row r="87" spans="1:47" x14ac:dyDescent="0.35">
      <c r="A87" t="str">
        <f t="shared" si="109"/>
        <v>55-64</v>
      </c>
      <c r="F87" t="str">
        <f t="shared" si="105"/>
        <v>0.218</v>
      </c>
      <c r="G87" t="str">
        <f t="shared" si="105"/>
        <v>0.490</v>
      </c>
      <c r="K87" t="str">
        <f t="shared" si="110"/>
        <v>55-64</v>
      </c>
      <c r="P87">
        <f>$P78-Q78</f>
        <v>-3.5767478716272194</v>
      </c>
      <c r="Q87">
        <f>$P78-R78</f>
        <v>-3.0556006728930925</v>
      </c>
      <c r="T87" t="str">
        <f t="shared" si="112"/>
        <v>55-64</v>
      </c>
      <c r="Y87">
        <f>SQRT((($AS78-1)*$AH78^2+(AT78-1)*AI78^2)/($AS78+AT78-2))</f>
        <v>1.7081422073708008</v>
      </c>
      <c r="Z87">
        <f>SQRT((($AS78-1)*$AH78^2+(AU78-1)*AJ78^2)/($AS78+AU78-2))</f>
        <v>1.75480892532741</v>
      </c>
      <c r="AC87" t="str">
        <f t="shared" si="114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0.52114719873412696</v>
      </c>
      <c r="T88" t="str">
        <f t="shared" si="112"/>
        <v>65-74</v>
      </c>
      <c r="Z88">
        <f>SQRT((($AT78-1)*$AI78^2+(AU78-1)*AJ78^2)/($AT78+AU78-2))</f>
        <v>2.2824895174049549</v>
      </c>
      <c r="AC88" t="str">
        <f t="shared" si="114"/>
        <v>65-74</v>
      </c>
      <c r="AI88">
        <f>$AT78+AU78-2</f>
        <v>4072</v>
      </c>
    </row>
    <row r="90" spans="1:47" x14ac:dyDescent="0.35">
      <c r="K90" t="str">
        <f t="shared" ref="K90:AA90" si="122">K8</f>
        <v>Northern America</v>
      </c>
      <c r="L90">
        <f t="shared" si="122"/>
        <v>45.362147068446269</v>
      </c>
      <c r="M90">
        <f t="shared" si="122"/>
        <v>50.293523289457731</v>
      </c>
      <c r="N90">
        <f t="shared" si="122"/>
        <v>52.179757011387949</v>
      </c>
      <c r="O90">
        <f t="shared" si="122"/>
        <v>62.03574046884426</v>
      </c>
      <c r="P90">
        <f t="shared" si="122"/>
        <v>77.158136879687447</v>
      </c>
      <c r="Q90">
        <f t="shared" si="122"/>
        <v>102.84391651153456</v>
      </c>
      <c r="R90">
        <f t="shared" si="122"/>
        <v>123.61474336114517</v>
      </c>
      <c r="S90">
        <f t="shared" si="122"/>
        <v>0</v>
      </c>
      <c r="T90" t="str">
        <f t="shared" si="122"/>
        <v>Northern America</v>
      </c>
      <c r="U90">
        <f t="shared" si="122"/>
        <v>2.6260439158282551</v>
      </c>
      <c r="V90">
        <f t="shared" si="122"/>
        <v>3.2638129513641068</v>
      </c>
      <c r="W90">
        <f t="shared" si="122"/>
        <v>3.3943430895732529</v>
      </c>
      <c r="X90">
        <f t="shared" si="122"/>
        <v>1.6110821496998564</v>
      </c>
      <c r="Y90">
        <f t="shared" si="122"/>
        <v>0.39443277153896966</v>
      </c>
      <c r="Z90">
        <f t="shared" si="122"/>
        <v>0.78277916382915769</v>
      </c>
      <c r="AA90">
        <f t="shared" si="122"/>
        <v>0.28569107443246183</v>
      </c>
      <c r="AC90" t="str">
        <f t="shared" ref="AC90:AK90" si="123">AC8</f>
        <v>Northern America</v>
      </c>
      <c r="AD90">
        <f t="shared" si="123"/>
        <v>1.8568934605758343</v>
      </c>
      <c r="AE90">
        <f t="shared" si="123"/>
        <v>2.3078642704340391</v>
      </c>
      <c r="AF90">
        <f t="shared" si="123"/>
        <v>2.4001630163109438</v>
      </c>
      <c r="AG90">
        <f t="shared" si="123"/>
        <v>1.1392071131013688</v>
      </c>
      <c r="AH90">
        <f t="shared" si="123"/>
        <v>0.27890608747740969</v>
      </c>
      <c r="AI90">
        <f t="shared" si="123"/>
        <v>0.55350845491513279</v>
      </c>
      <c r="AJ90">
        <f t="shared" si="123"/>
        <v>0.20201409605566445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1591</v>
      </c>
      <c r="AP90">
        <f t="shared" si="124"/>
        <v>945</v>
      </c>
      <c r="AQ90">
        <f t="shared" si="124"/>
        <v>801</v>
      </c>
      <c r="AR90">
        <f t="shared" si="124"/>
        <v>1100</v>
      </c>
      <c r="AS90">
        <f t="shared" si="124"/>
        <v>2555</v>
      </c>
      <c r="AT90">
        <f t="shared" si="124"/>
        <v>3484</v>
      </c>
      <c r="AU90">
        <f t="shared" si="124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0.093</v>
      </c>
      <c r="C95" t="str">
        <f t="shared" ref="C95:G100" si="130">IF(_xlfn.T.DIST.2T(ABS(M95/V95),AE95)*6&lt;0.001,"&lt;0.001",IF(_xlfn.T.DIST.2T(ABS(M95/V95),AE95)*6&gt;0.999, "&gt;0.999",FIXED(_xlfn.T.DIST.2T(ABS(M95/V95),AE95)*6,3)))</f>
        <v>0.006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-4.9313762210114618</v>
      </c>
      <c r="M95">
        <f t="shared" ref="M95:Q95" si="131">$L90-N90</f>
        <v>-6.8176099429416794</v>
      </c>
      <c r="N95">
        <f t="shared" si="131"/>
        <v>-16.673593400397991</v>
      </c>
      <c r="O95">
        <f t="shared" si="131"/>
        <v>-31.795989811241178</v>
      </c>
      <c r="P95">
        <f t="shared" si="131"/>
        <v>-57.48176944308829</v>
      </c>
      <c r="Q95">
        <f t="shared" si="131"/>
        <v>-78.252596292698911</v>
      </c>
      <c r="T95" t="str">
        <f>K95</f>
        <v>18-24</v>
      </c>
      <c r="U95">
        <f>SQRT((($AO90-1)*$AD90^2+(AP90-1)*AE90^2)/($AO90+AP90-2))</f>
        <v>2.0366000902265013</v>
      </c>
      <c r="V95">
        <f t="shared" ref="V95:Z95" si="132">SQRT((($AO90-1)*$AD90^2+(AQ90-1)*AF90^2)/($AO90+AQ90-2))</f>
        <v>2.0547964898304873</v>
      </c>
      <c r="W95">
        <f t="shared" si="132"/>
        <v>1.6028840596912024</v>
      </c>
      <c r="X95">
        <f t="shared" si="132"/>
        <v>1.1708613224655811</v>
      </c>
      <c r="Y95">
        <f t="shared" si="132"/>
        <v>1.1362438510289177</v>
      </c>
      <c r="Z95">
        <f t="shared" si="132"/>
        <v>1.2059013223322919</v>
      </c>
      <c r="AC95" t="str">
        <f>T95</f>
        <v>18-24</v>
      </c>
      <c r="AD95">
        <f>$AO90+AP90-2</f>
        <v>2534</v>
      </c>
      <c r="AE95">
        <f t="shared" ref="AE95:AI95" si="133">$AO90+AQ90-2</f>
        <v>2390</v>
      </c>
      <c r="AF95">
        <f t="shared" si="133"/>
        <v>2689</v>
      </c>
      <c r="AG95">
        <f t="shared" si="133"/>
        <v>4144</v>
      </c>
      <c r="AH95">
        <f t="shared" si="133"/>
        <v>5073</v>
      </c>
      <c r="AI95">
        <f t="shared" si="133"/>
        <v>3833</v>
      </c>
    </row>
    <row r="96" spans="1:47" x14ac:dyDescent="0.35">
      <c r="A96" t="str">
        <f t="shared" ref="A96:A100" si="134">A84</f>
        <v>25-34</v>
      </c>
      <c r="C96" t="str">
        <f t="shared" si="130"/>
        <v>&gt;0.999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-1.8862337219302177</v>
      </c>
      <c r="N96">
        <f t="shared" ref="N96:Q96" si="136">$M90-O90</f>
        <v>-11.742217179386529</v>
      </c>
      <c r="O96">
        <f t="shared" si="136"/>
        <v>-26.864613590229716</v>
      </c>
      <c r="P96">
        <f t="shared" si="136"/>
        <v>-52.550393222076828</v>
      </c>
      <c r="Q96">
        <f t="shared" si="136"/>
        <v>-73.321220071687435</v>
      </c>
      <c r="T96" t="str">
        <f t="shared" ref="T96:T100" si="137">K96</f>
        <v>25-34</v>
      </c>
      <c r="V96">
        <f>SQRT((($AP90-1)*$AE90^2+(AQ90-1)*AF90^2)/($AP90+AQ90-2))</f>
        <v>2.3506531147812546</v>
      </c>
      <c r="W96">
        <f t="shared" ref="W96:Z96" si="138">SQRT((($AP90-1)*$AE90^2+(AR90-1)*AG90^2)/($AP90+AR90-2))</f>
        <v>1.7774134288674184</v>
      </c>
      <c r="X96">
        <f t="shared" si="138"/>
        <v>1.2223663992760034</v>
      </c>
      <c r="Y96">
        <f t="shared" si="138"/>
        <v>1.173368026195093</v>
      </c>
      <c r="Z96">
        <f t="shared" si="138"/>
        <v>1.2674269160387501</v>
      </c>
      <c r="AC96" t="str">
        <f t="shared" ref="AC96:AC100" si="139">T96</f>
        <v>25-34</v>
      </c>
      <c r="AE96">
        <f>$AP90+AQ90-2</f>
        <v>1744</v>
      </c>
      <c r="AF96">
        <f t="shared" ref="AF96:AI96" si="140">$AP90+AR90-2</f>
        <v>2043</v>
      </c>
      <c r="AG96">
        <f t="shared" si="140"/>
        <v>3498</v>
      </c>
      <c r="AH96">
        <f t="shared" si="140"/>
        <v>4427</v>
      </c>
      <c r="AI96">
        <f t="shared" si="140"/>
        <v>3187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-9.8559834574563112</v>
      </c>
      <c r="O97">
        <f t="shared" ref="O97:Q97" si="141">$N90-P90</f>
        <v>-24.978379868299498</v>
      </c>
      <c r="P97">
        <f t="shared" si="141"/>
        <v>-50.66415950014661</v>
      </c>
      <c r="Q97">
        <f t="shared" si="141"/>
        <v>-71.434986349757224</v>
      </c>
      <c r="T97" t="str">
        <f t="shared" si="137"/>
        <v>35-44</v>
      </c>
      <c r="W97">
        <f>SQRT((($AQ90-1)*$AF90^2+(AR90-1)*AG90^2)/($AQ90+AR90-2))</f>
        <v>1.7826766212308316</v>
      </c>
      <c r="X97">
        <f t="shared" ref="X97:Z97" si="142">SQRT((($AQ90-1)*$AF90^2+(AS90-1)*AH90^2)/($AQ90+AS90-2))</f>
        <v>1.1972063115844997</v>
      </c>
      <c r="Y97">
        <f t="shared" si="142"/>
        <v>1.1511618267343642</v>
      </c>
      <c r="Z97">
        <f t="shared" si="142"/>
        <v>1.2428120179887292</v>
      </c>
      <c r="AC97" t="str">
        <f t="shared" si="139"/>
        <v>35-44</v>
      </c>
      <c r="AF97">
        <f>$AQ90+AR90-2</f>
        <v>1899</v>
      </c>
      <c r="AG97">
        <f t="shared" ref="AG97:AI97" si="143">$AQ90+AS90-2</f>
        <v>3354</v>
      </c>
      <c r="AH97">
        <f t="shared" si="143"/>
        <v>4283</v>
      </c>
      <c r="AI97">
        <f t="shared" si="143"/>
        <v>3043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-15.122396410843187</v>
      </c>
      <c r="P98">
        <f t="shared" ref="P98:Q98" si="144">$O90-Q90</f>
        <v>-40.808176042690299</v>
      </c>
      <c r="Q98">
        <f t="shared" si="144"/>
        <v>-61.579002892300913</v>
      </c>
      <c r="T98" t="str">
        <f t="shared" si="137"/>
        <v>45-54</v>
      </c>
      <c r="X98">
        <f>SQRT((($AR90-1)*$AG90^2+(AS90-1)*AH90^2)/($AR90+AS90-2))</f>
        <v>0.66695216840828486</v>
      </c>
      <c r="Y98">
        <f t="shared" ref="Y98:Z98" si="145">SQRT((($AR90-1)*$AG90^2+(AT90-1)*AI90^2)/($AR90+AT90-2))</f>
        <v>0.73767579115145043</v>
      </c>
      <c r="Z98">
        <f t="shared" si="145"/>
        <v>0.67391566477792408</v>
      </c>
      <c r="AC98" t="str">
        <f t="shared" si="139"/>
        <v>45-54</v>
      </c>
      <c r="AG98">
        <f>$AR90+AS90-2</f>
        <v>3653</v>
      </c>
      <c r="AH98">
        <f t="shared" ref="AH98:AI98" si="146">$AR90+AT90-2</f>
        <v>4582</v>
      </c>
      <c r="AI98">
        <f t="shared" si="146"/>
        <v>3342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-25.685779631847112</v>
      </c>
      <c r="Q99">
        <f>$P90-R90</f>
        <v>-46.456606481457726</v>
      </c>
      <c r="T99" t="str">
        <f t="shared" si="137"/>
        <v>55-64</v>
      </c>
      <c r="Y99">
        <f>SQRT((($AS90-1)*$AH90^2+(AT90-1)*AI90^2)/($AS90+AT90-2))</f>
        <v>0.45789494923523583</v>
      </c>
      <c r="Z99">
        <f>SQRT((($AS90-1)*$AH90^2+(AU90-1)*AJ90^2)/($AS90+AU90-2))</f>
        <v>0.2459631316660541</v>
      </c>
      <c r="AC99" t="str">
        <f t="shared" si="139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-20.770826849610614</v>
      </c>
      <c r="T100" t="str">
        <f t="shared" si="137"/>
        <v>65-74</v>
      </c>
      <c r="Z100">
        <f>SQRT((($AT90-1)*$AI90^2+(AU90-1)*AJ90^2)/($AT90+AU90-2))</f>
        <v>0.44982793744518762</v>
      </c>
      <c r="AC100" t="str">
        <f t="shared" si="139"/>
        <v>65-74</v>
      </c>
      <c r="AI100">
        <f>$AT90+AU90-2</f>
        <v>5726</v>
      </c>
    </row>
    <row r="102" spans="1:47" x14ac:dyDescent="0.35">
      <c r="K102" t="str">
        <f t="shared" ref="K102:AA102" si="147">K9</f>
        <v>Oceania</v>
      </c>
      <c r="L102">
        <f t="shared" si="147"/>
        <v>35.620251084966917</v>
      </c>
      <c r="M102">
        <f t="shared" si="147"/>
        <v>32.930423935395012</v>
      </c>
      <c r="N102">
        <f t="shared" si="147"/>
        <v>43.808964307759339</v>
      </c>
      <c r="O102">
        <f t="shared" si="147"/>
        <v>49.512382962168218</v>
      </c>
      <c r="P102">
        <f t="shared" si="147"/>
        <v>60.179167311749517</v>
      </c>
      <c r="Q102">
        <f t="shared" si="147"/>
        <v>86.075165252551443</v>
      </c>
      <c r="R102">
        <f t="shared" si="147"/>
        <v>113.39840786177056</v>
      </c>
      <c r="S102">
        <f t="shared" si="147"/>
        <v>0</v>
      </c>
      <c r="T102" t="str">
        <f t="shared" si="147"/>
        <v>Oceania</v>
      </c>
      <c r="U102">
        <f t="shared" si="147"/>
        <v>3.0626535164537381</v>
      </c>
      <c r="V102">
        <f t="shared" si="147"/>
        <v>1.3942481069273118</v>
      </c>
      <c r="W102">
        <f t="shared" si="147"/>
        <v>4.4530208938810345</v>
      </c>
      <c r="X102">
        <f t="shared" si="147"/>
        <v>0.82519696834230016</v>
      </c>
      <c r="Y102">
        <f t="shared" si="147"/>
        <v>6.7620643871996027</v>
      </c>
      <c r="Z102">
        <f t="shared" si="147"/>
        <v>0.65139400765994526</v>
      </c>
      <c r="AA102">
        <f t="shared" si="147"/>
        <v>2.2248661941583299</v>
      </c>
      <c r="AC102" t="str">
        <f t="shared" ref="AC102:AK102" si="148">AC9</f>
        <v>Oceania</v>
      </c>
      <c r="AD102">
        <f t="shared" si="148"/>
        <v>2.1656230699092633</v>
      </c>
      <c r="AE102">
        <f t="shared" si="148"/>
        <v>0.98588229106480874</v>
      </c>
      <c r="AF102">
        <f t="shared" si="148"/>
        <v>3.1487612708286608</v>
      </c>
      <c r="AG102">
        <f t="shared" si="148"/>
        <v>0.58350237212942113</v>
      </c>
      <c r="AH102">
        <f t="shared" si="148"/>
        <v>4.7815015830088949</v>
      </c>
      <c r="AI102">
        <f t="shared" si="148"/>
        <v>0.46060512004062915</v>
      </c>
      <c r="AJ102">
        <f t="shared" si="148"/>
        <v>1.5732179731220608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472</v>
      </c>
      <c r="AP102">
        <f t="shared" si="149"/>
        <v>272</v>
      </c>
      <c r="AQ102">
        <f t="shared" si="149"/>
        <v>203</v>
      </c>
      <c r="AR102">
        <f t="shared" si="149"/>
        <v>365</v>
      </c>
      <c r="AS102">
        <f t="shared" si="149"/>
        <v>660</v>
      </c>
      <c r="AT102">
        <f t="shared" si="149"/>
        <v>717</v>
      </c>
      <c r="AU102">
        <f t="shared" si="149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0.846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0.007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2.6898271495719044</v>
      </c>
      <c r="M107">
        <f t="shared" ref="M107:Q107" si="156">$L102-N102</f>
        <v>-8.1887132227924226</v>
      </c>
      <c r="N107">
        <f t="shared" si="156"/>
        <v>-13.892131877201301</v>
      </c>
      <c r="O107">
        <f t="shared" si="156"/>
        <v>-24.5589162267826</v>
      </c>
      <c r="P107">
        <f t="shared" si="156"/>
        <v>-50.454914167584526</v>
      </c>
      <c r="Q107">
        <f t="shared" si="156"/>
        <v>-77.778156776803655</v>
      </c>
      <c r="T107" t="str">
        <f>K107</f>
        <v>18-24</v>
      </c>
      <c r="U107">
        <f>SQRT((($AO102-1)*$AD102^2+(AP102-1)*AE102^2)/($AO102+AP102-2))</f>
        <v>1.8253811328942737</v>
      </c>
      <c r="V107">
        <f t="shared" ref="V107:Z107" si="157">SQRT((($AO102-1)*$AD102^2+(AQ102-1)*AF102^2)/($AO102+AQ102-2))</f>
        <v>2.5016258512710925</v>
      </c>
      <c r="W107">
        <f t="shared" si="157"/>
        <v>1.6714892681724185</v>
      </c>
      <c r="X107">
        <f t="shared" si="157"/>
        <v>3.9099952452515572</v>
      </c>
      <c r="Y107">
        <f t="shared" si="157"/>
        <v>1.4102938242571719</v>
      </c>
      <c r="Z107">
        <f t="shared" si="157"/>
        <v>1.9135942332884579</v>
      </c>
      <c r="AC107" t="str">
        <f>T107</f>
        <v>18-24</v>
      </c>
      <c r="AD107">
        <f>$AO102+AP102-2</f>
        <v>742</v>
      </c>
      <c r="AE107">
        <f t="shared" ref="AE107:AI107" si="158">$AO102+AQ102-2</f>
        <v>673</v>
      </c>
      <c r="AF107">
        <f t="shared" si="158"/>
        <v>835</v>
      </c>
      <c r="AG107">
        <f t="shared" si="158"/>
        <v>1130</v>
      </c>
      <c r="AH107">
        <f t="shared" si="158"/>
        <v>1187</v>
      </c>
      <c r="AI107">
        <f t="shared" si="158"/>
        <v>879</v>
      </c>
    </row>
    <row r="108" spans="1:47" x14ac:dyDescent="0.35">
      <c r="A108" t="str">
        <f t="shared" ref="A108:A112" si="159">A96</f>
        <v>25-34</v>
      </c>
      <c r="C108" t="str">
        <f t="shared" si="155"/>
        <v>&lt;0.001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-10.878540372364327</v>
      </c>
      <c r="N108">
        <f t="shared" ref="N108:Q108" si="161">$M102-O102</f>
        <v>-16.581959026773205</v>
      </c>
      <c r="O108">
        <f t="shared" si="161"/>
        <v>-27.248743376354504</v>
      </c>
      <c r="P108">
        <f t="shared" si="161"/>
        <v>-53.144741317156431</v>
      </c>
      <c r="Q108">
        <f t="shared" si="161"/>
        <v>-80.467983926375553</v>
      </c>
      <c r="T108" t="str">
        <f t="shared" ref="T108:T112" si="162">K108</f>
        <v>25-34</v>
      </c>
      <c r="V108">
        <f>SQRT((($AP102-1)*$AE102^2+(AQ102-1)*AF102^2)/($AP102+AQ102-2))</f>
        <v>2.1888488860319395</v>
      </c>
      <c r="W108">
        <f t="shared" ref="W108:Z108" si="163">SQRT((($AP102-1)*$AE102^2+(AR102-1)*AG102^2)/($AP102+AR102-2))</f>
        <v>0.78100996731266537</v>
      </c>
      <c r="X108">
        <f t="shared" si="163"/>
        <v>4.0600279851765997</v>
      </c>
      <c r="Y108">
        <f t="shared" si="163"/>
        <v>0.64867309152929598</v>
      </c>
      <c r="Z108">
        <f t="shared" si="163"/>
        <v>1.3693511623707544</v>
      </c>
      <c r="AC108" t="str">
        <f t="shared" ref="AC108:AC112" si="164">T108</f>
        <v>25-34</v>
      </c>
      <c r="AE108">
        <f>$AP102+AQ102-2</f>
        <v>473</v>
      </c>
      <c r="AF108">
        <f t="shared" ref="AF108:AI108" si="165">$AP102+AR102-2</f>
        <v>635</v>
      </c>
      <c r="AG108">
        <f t="shared" si="165"/>
        <v>930</v>
      </c>
      <c r="AH108">
        <f t="shared" si="165"/>
        <v>987</v>
      </c>
      <c r="AI108">
        <f t="shared" si="165"/>
        <v>679</v>
      </c>
    </row>
    <row r="109" spans="1:47" x14ac:dyDescent="0.35">
      <c r="A109" t="str">
        <f t="shared" si="159"/>
        <v>35-44</v>
      </c>
      <c r="D109" t="str">
        <f t="shared" si="155"/>
        <v>0.020</v>
      </c>
      <c r="E109" t="str">
        <f t="shared" si="155"/>
        <v>0.002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-5.7034186544088783</v>
      </c>
      <c r="O109">
        <f t="shared" ref="O109:Q109" si="166">$N102-P102</f>
        <v>-16.370203003990177</v>
      </c>
      <c r="P109">
        <f t="shared" si="166"/>
        <v>-42.266200944792104</v>
      </c>
      <c r="Q109">
        <f t="shared" si="166"/>
        <v>-69.589443554011226</v>
      </c>
      <c r="T109" t="str">
        <f t="shared" si="162"/>
        <v>35-44</v>
      </c>
      <c r="W109">
        <f>SQRT((($AQ102-1)*$AF102^2+(AR102-1)*AG102^2)/($AQ102+AR102-2))</f>
        <v>1.9384075145203929</v>
      </c>
      <c r="X109">
        <f t="shared" ref="X109:Z109" si="167">SQRT((($AQ102-1)*$AF102^2+(AS102-1)*AH102^2)/($AQ102+AS102-2))</f>
        <v>4.4525275054879412</v>
      </c>
      <c r="Y109">
        <f t="shared" si="167"/>
        <v>1.5320374497214966</v>
      </c>
      <c r="Z109">
        <f t="shared" si="167"/>
        <v>2.2223067833269496</v>
      </c>
      <c r="AC109" t="str">
        <f t="shared" si="164"/>
        <v>35-44</v>
      </c>
      <c r="AF109">
        <f>$AQ102+AR102-2</f>
        <v>566</v>
      </c>
      <c r="AG109">
        <f t="shared" ref="AG109:AI109" si="168">$AQ102+AS102-2</f>
        <v>861</v>
      </c>
      <c r="AH109">
        <f t="shared" si="168"/>
        <v>918</v>
      </c>
      <c r="AI109">
        <f t="shared" si="168"/>
        <v>610</v>
      </c>
    </row>
    <row r="110" spans="1:47" x14ac:dyDescent="0.35">
      <c r="A110" t="str">
        <f t="shared" si="159"/>
        <v>45-54</v>
      </c>
      <c r="E110" t="str">
        <f t="shared" si="155"/>
        <v>0.034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-10.666784349581299</v>
      </c>
      <c r="P110">
        <f t="shared" ref="P110:Q110" si="169">$O102-Q102</f>
        <v>-36.562782290383225</v>
      </c>
      <c r="Q110">
        <f t="shared" si="169"/>
        <v>-63.886024899602347</v>
      </c>
      <c r="T110" t="str">
        <f t="shared" si="162"/>
        <v>45-54</v>
      </c>
      <c r="X110">
        <f>SQRT((($AR102-1)*$AG102^2+(AS102-1)*AH102^2)/($AR102+AS102-2))</f>
        <v>3.8534353318626344</v>
      </c>
      <c r="Y110">
        <f t="shared" ref="Y110:Z110" si="170">SQRT((($AR102-1)*$AG102^2+(AT102-1)*AI102^2)/($AR102+AT102-2))</f>
        <v>0.50537607330364198</v>
      </c>
      <c r="Z110">
        <f t="shared" si="170"/>
        <v>1.2118472503755939</v>
      </c>
      <c r="AC110" t="str">
        <f t="shared" si="164"/>
        <v>45-54</v>
      </c>
      <c r="AG110">
        <f>$AR102+AS102-2</f>
        <v>1023</v>
      </c>
      <c r="AH110">
        <f t="shared" ref="AH110:AI110" si="171">$AR102+AT102-2</f>
        <v>1080</v>
      </c>
      <c r="AI110">
        <f t="shared" si="171"/>
        <v>772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-25.895997940801927</v>
      </c>
      <c r="Q111">
        <f>$P102-R102</f>
        <v>-53.219240550021048</v>
      </c>
      <c r="T111" t="str">
        <f t="shared" si="162"/>
        <v>55-64</v>
      </c>
      <c r="Y111">
        <f>SQRT((($AS102-1)*$AH102^2+(AT102-1)*AI102^2)/($AS102+AT102-2))</f>
        <v>3.3268561829999301</v>
      </c>
      <c r="Z111">
        <f>SQRT((($AS102-1)*$AH102^2+(AU102-1)*AJ102^2)/($AS102+AU102-2))</f>
        <v>3.8816081790756374</v>
      </c>
      <c r="AC111" t="str">
        <f t="shared" si="164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-27.323242609219122</v>
      </c>
      <c r="T112" t="str">
        <f t="shared" si="162"/>
        <v>65-74</v>
      </c>
      <c r="Z112">
        <f>SQRT((($AT102-1)*$AI102^2+(AU102-1)*AJ102^2)/($AT102+AU102-2))</f>
        <v>1.0166367435284782</v>
      </c>
      <c r="AC112" t="str">
        <f t="shared" si="164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41.801398659999997</v>
      </c>
      <c r="M115">
        <f t="shared" si="174"/>
        <v>43.752127989999998</v>
      </c>
      <c r="N115">
        <f t="shared" si="174"/>
        <v>43.66766106</v>
      </c>
      <c r="O115">
        <f t="shared" si="174"/>
        <v>52.115631559999997</v>
      </c>
      <c r="P115">
        <f t="shared" si="174"/>
        <v>68.522669350000001</v>
      </c>
      <c r="Q115">
        <f t="shared" si="174"/>
        <v>98.559618880000002</v>
      </c>
      <c r="R115">
        <f t="shared" si="174"/>
        <v>119.8223328</v>
      </c>
      <c r="S115">
        <f t="shared" si="174"/>
        <v>0</v>
      </c>
      <c r="T115" t="str">
        <f t="shared" si="174"/>
        <v>Anglosphere (core)</v>
      </c>
      <c r="U115">
        <f t="shared" si="174"/>
        <v>6.9974463489999996</v>
      </c>
      <c r="V115">
        <f t="shared" si="174"/>
        <v>10.205913020000001</v>
      </c>
      <c r="W115">
        <f t="shared" si="174"/>
        <v>9.7769430810000006</v>
      </c>
      <c r="X115">
        <f t="shared" si="174"/>
        <v>10.09846971</v>
      </c>
      <c r="Y115">
        <f t="shared" si="174"/>
        <v>9.8341016670000005</v>
      </c>
      <c r="Z115">
        <f t="shared" si="174"/>
        <v>5.6275769909999998</v>
      </c>
      <c r="AA115">
        <f t="shared" si="174"/>
        <v>6.1679387969999997</v>
      </c>
      <c r="AC115" t="str">
        <f t="shared" ref="AC115:AK115" si="175">AC14</f>
        <v>Anglosphere (core)</v>
      </c>
      <c r="AD115">
        <f t="shared" si="175"/>
        <v>2.4739708820000001</v>
      </c>
      <c r="AE115">
        <f t="shared" si="175"/>
        <v>3.6083351530000001</v>
      </c>
      <c r="AF115">
        <f t="shared" si="175"/>
        <v>3.4566713760000001</v>
      </c>
      <c r="AG115">
        <f t="shared" si="175"/>
        <v>3.5703482050000002</v>
      </c>
      <c r="AH115">
        <f t="shared" si="175"/>
        <v>3.4768799879999999</v>
      </c>
      <c r="AI115">
        <f t="shared" si="175"/>
        <v>1.9896489260000001</v>
      </c>
      <c r="AJ115">
        <f t="shared" si="175"/>
        <v>2.1806956749999999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2931</v>
      </c>
      <c r="AP115">
        <f t="shared" si="176"/>
        <v>1742</v>
      </c>
      <c r="AQ115">
        <f t="shared" si="176"/>
        <v>1598</v>
      </c>
      <c r="AR115">
        <f t="shared" si="176"/>
        <v>2560</v>
      </c>
      <c r="AS115">
        <f t="shared" si="176"/>
        <v>4612</v>
      </c>
      <c r="AT115">
        <f t="shared" si="176"/>
        <v>5167</v>
      </c>
      <c r="AU115">
        <f t="shared" si="176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&gt;0.999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&gt;0.999</v>
      </c>
      <c r="D120" t="str">
        <f t="shared" si="182"/>
        <v>0.004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-1.9507293300000015</v>
      </c>
      <c r="M120">
        <f t="shared" ref="M120:Q120" si="183">$L115-N115</f>
        <v>-1.8662624000000037</v>
      </c>
      <c r="N120">
        <f t="shared" si="183"/>
        <v>-10.3142329</v>
      </c>
      <c r="O120">
        <f t="shared" si="183"/>
        <v>-26.721270690000004</v>
      </c>
      <c r="P120">
        <f t="shared" si="183"/>
        <v>-56.758220220000005</v>
      </c>
      <c r="Q120">
        <f t="shared" si="183"/>
        <v>-78.020934140000008</v>
      </c>
      <c r="T120" t="str">
        <f>K120</f>
        <v>18-24</v>
      </c>
      <c r="U120">
        <f>SQRT((($AO115-1)*$AD115^2+(AP115-1)*AE115^2)/($AO115+AP115-2))</f>
        <v>2.9482484959899029</v>
      </c>
      <c r="V120">
        <f t="shared" ref="V120:Z120" si="184">SQRT((($AO115-1)*$AD115^2+(AQ115-1)*AF115^2)/($AO115+AQ115-2))</f>
        <v>2.8594587828823301</v>
      </c>
      <c r="W120">
        <f t="shared" si="184"/>
        <v>3.0347990844047383</v>
      </c>
      <c r="X120">
        <f t="shared" si="184"/>
        <v>3.1256693467709509</v>
      </c>
      <c r="Y120">
        <f t="shared" si="184"/>
        <v>2.1774030798247441</v>
      </c>
      <c r="Z120">
        <f t="shared" si="184"/>
        <v>2.3292261137618651</v>
      </c>
      <c r="AC120" t="str">
        <f>T120</f>
        <v>18-24</v>
      </c>
      <c r="AD120">
        <f>$AO115+AP115-2</f>
        <v>4671</v>
      </c>
      <c r="AE120">
        <f t="shared" ref="AE120:AI120" si="185">$AO115+AQ115-2</f>
        <v>4527</v>
      </c>
      <c r="AF120">
        <f t="shared" si="185"/>
        <v>5489</v>
      </c>
      <c r="AG120">
        <f t="shared" si="185"/>
        <v>7541</v>
      </c>
      <c r="AH120">
        <f t="shared" si="185"/>
        <v>8096</v>
      </c>
      <c r="AI120">
        <f t="shared" si="185"/>
        <v>5971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0.118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8.4466929999997831E-2</v>
      </c>
      <c r="N121">
        <f t="shared" ref="N121:Q121" si="188">$M115-O115</f>
        <v>-8.3635035699999989</v>
      </c>
      <c r="O121">
        <f t="shared" si="188"/>
        <v>-24.770541360000003</v>
      </c>
      <c r="P121">
        <f t="shared" si="188"/>
        <v>-54.807490890000004</v>
      </c>
      <c r="Q121">
        <f t="shared" si="188"/>
        <v>-76.070204810000007</v>
      </c>
      <c r="T121" t="str">
        <f t="shared" ref="T121:T125" si="189">K121</f>
        <v>25-34</v>
      </c>
      <c r="V121">
        <f>SQRT((($AP115-1)*$AE115^2+(AQ115-1)*AF115^2)/($AP115+AQ115-2))</f>
        <v>3.5365862003352611</v>
      </c>
      <c r="W121">
        <f t="shared" ref="W121:Z121" si="190">SQRT((($AP115-1)*$AE115^2+(AR115-1)*AG115^2)/($AP115+AR115-2))</f>
        <v>3.5857769849792138</v>
      </c>
      <c r="X121">
        <f t="shared" si="190"/>
        <v>3.5133994558817934</v>
      </c>
      <c r="Y121">
        <f t="shared" si="190"/>
        <v>2.4985480851795856</v>
      </c>
      <c r="Z121">
        <f t="shared" si="190"/>
        <v>2.7864626679967133</v>
      </c>
      <c r="AC121" t="str">
        <f t="shared" ref="AC121:AC125" si="191">T121</f>
        <v>25-34</v>
      </c>
      <c r="AE121">
        <f>$AP115+AQ115-2</f>
        <v>3338</v>
      </c>
      <c r="AF121">
        <f t="shared" ref="AF121:AI121" si="192">$AP115+AR115-2</f>
        <v>4300</v>
      </c>
      <c r="AG121">
        <f t="shared" si="192"/>
        <v>6352</v>
      </c>
      <c r="AH121">
        <f t="shared" si="192"/>
        <v>6907</v>
      </c>
      <c r="AI121">
        <f t="shared" si="192"/>
        <v>4782</v>
      </c>
    </row>
    <row r="122" spans="1:47" x14ac:dyDescent="0.35">
      <c r="A122" t="str">
        <f t="shared" si="186"/>
        <v>35-44</v>
      </c>
      <c r="D122" t="str">
        <f t="shared" si="182"/>
        <v>0.100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-8.4479704999999967</v>
      </c>
      <c r="O122">
        <f t="shared" ref="O122:Q122" si="193">$N115-P115</f>
        <v>-24.855008290000001</v>
      </c>
      <c r="P122">
        <f t="shared" si="193"/>
        <v>-54.891957820000002</v>
      </c>
      <c r="Q122">
        <f t="shared" si="193"/>
        <v>-76.154671739999998</v>
      </c>
      <c r="T122" t="str">
        <f t="shared" si="189"/>
        <v>35-44</v>
      </c>
      <c r="W122">
        <f>SQRT((($AQ115-1)*$AF115^2+(AR115-1)*AG115^2)/($AQ115+AR115-2))</f>
        <v>3.5270997823140644</v>
      </c>
      <c r="X122">
        <f t="shared" ref="X122:Z122" si="194">SQRT((($AQ115-1)*$AF115^2+(AS115-1)*AH115^2)/($AQ115+AS115-2))</f>
        <v>3.4716925868640662</v>
      </c>
      <c r="Y122">
        <f t="shared" si="194"/>
        <v>2.417729145854036</v>
      </c>
      <c r="Z122">
        <f t="shared" si="194"/>
        <v>2.6892833145372053</v>
      </c>
      <c r="AC122" t="str">
        <f t="shared" si="191"/>
        <v>35-44</v>
      </c>
      <c r="AF122">
        <f>$AQ115+AR115-2</f>
        <v>4156</v>
      </c>
      <c r="AG122">
        <f t="shared" ref="AG122:AI122" si="195">$AQ115+AS115-2</f>
        <v>6208</v>
      </c>
      <c r="AH122">
        <f t="shared" si="195"/>
        <v>6763</v>
      </c>
      <c r="AI122">
        <f t="shared" si="195"/>
        <v>4638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-16.407037790000004</v>
      </c>
      <c r="P123">
        <f t="shared" ref="P123:Q123" si="196">$O115-Q115</f>
        <v>-46.443987320000005</v>
      </c>
      <c r="Q123">
        <f t="shared" si="196"/>
        <v>-67.706701240000001</v>
      </c>
      <c r="T123" t="str">
        <f t="shared" si="189"/>
        <v>45-54</v>
      </c>
      <c r="X123">
        <f>SQRT((($AR115-1)*$AG115^2+(AS115-1)*AH115^2)/($AR115+AS115-2))</f>
        <v>3.5105247548015015</v>
      </c>
      <c r="Y123">
        <f t="shared" ref="Y123:Z123" si="197">SQRT((($AR115-1)*$AG115^2+(AT115-1)*AI115^2)/($AR115+AT115-2))</f>
        <v>2.6210801022447927</v>
      </c>
      <c r="Z123">
        <f t="shared" si="197"/>
        <v>2.8995638592589383</v>
      </c>
      <c r="AC123" t="str">
        <f t="shared" si="191"/>
        <v>45-54</v>
      </c>
      <c r="AG123">
        <f>$AR115+AS115-2</f>
        <v>7170</v>
      </c>
      <c r="AH123">
        <f t="shared" ref="AH123:AI123" si="198">$AR115+AT115-2</f>
        <v>7725</v>
      </c>
      <c r="AI123">
        <f t="shared" si="198"/>
        <v>5600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-30.036949530000001</v>
      </c>
      <c r="Q124">
        <f>$P115-R115</f>
        <v>-51.299663449999997</v>
      </c>
      <c r="T124" t="str">
        <f t="shared" si="189"/>
        <v>55-64</v>
      </c>
      <c r="Y124">
        <f>SQRT((($AS115-1)*$AH115^2+(AT115-1)*AI115^2)/($AS115+AT115-2))</f>
        <v>2.7915847810230847</v>
      </c>
      <c r="Z124">
        <f>SQRT((($AS115-1)*$AH115^2+(AU115-1)*AJ115^2)/($AS115+AU115-2))</f>
        <v>3.0289214854459376</v>
      </c>
      <c r="AC124" t="str">
        <f t="shared" si="191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-21.262713919999996</v>
      </c>
      <c r="T125" t="str">
        <f t="shared" si="189"/>
        <v>65-74</v>
      </c>
      <c r="Z125">
        <f>SQRT((($AT115-1)*$AI115^2+(AU115-1)*AJ115^2)/($AT115+AU115-2))</f>
        <v>2.062503662277686</v>
      </c>
      <c r="AC125" t="str">
        <f t="shared" si="191"/>
        <v>65-74</v>
      </c>
      <c r="AI125">
        <f>$AT115+AU115-2</f>
        <v>8207</v>
      </c>
    </row>
    <row r="127" spans="1:47" x14ac:dyDescent="0.35">
      <c r="K127" t="str">
        <f t="shared" ref="K127:AA127" si="199">K15</f>
        <v>Anglosphere (other)</v>
      </c>
      <c r="L127">
        <f t="shared" si="199"/>
        <v>37.088520549999998</v>
      </c>
      <c r="M127">
        <f t="shared" si="199"/>
        <v>47.971535090000003</v>
      </c>
      <c r="N127">
        <f t="shared" si="199"/>
        <v>67.70082232</v>
      </c>
      <c r="O127">
        <f t="shared" si="199"/>
        <v>87.877981210000002</v>
      </c>
      <c r="P127">
        <f t="shared" si="199"/>
        <v>101.13191879999999</v>
      </c>
      <c r="Q127">
        <f t="shared" si="199"/>
        <v>105.9011388</v>
      </c>
      <c r="R127">
        <f t="shared" si="199"/>
        <v>104.94585669999999</v>
      </c>
      <c r="S127">
        <f t="shared" si="199"/>
        <v>0</v>
      </c>
      <c r="T127" t="str">
        <f t="shared" si="199"/>
        <v>Anglosphere (other)</v>
      </c>
      <c r="U127">
        <f t="shared" si="199"/>
        <v>10.329802920000001</v>
      </c>
      <c r="V127">
        <f t="shared" si="199"/>
        <v>13.773714849999999</v>
      </c>
      <c r="W127">
        <f t="shared" si="199"/>
        <v>11.303517510000001</v>
      </c>
      <c r="X127">
        <f t="shared" si="199"/>
        <v>9.1469278299999992</v>
      </c>
      <c r="Y127">
        <f t="shared" si="199"/>
        <v>8.0636242189999994</v>
      </c>
      <c r="Z127">
        <f t="shared" si="199"/>
        <v>6.1588060379999998</v>
      </c>
      <c r="AA127">
        <f t="shared" si="199"/>
        <v>7.3830107729999996</v>
      </c>
      <c r="AC127" t="str">
        <f t="shared" ref="AC127:AK127" si="200">AC15</f>
        <v>Anglosphere (other)</v>
      </c>
      <c r="AD127">
        <f t="shared" si="200"/>
        <v>2.667143646</v>
      </c>
      <c r="AE127">
        <f t="shared" si="200"/>
        <v>3.5563578819999999</v>
      </c>
      <c r="AF127">
        <f t="shared" si="200"/>
        <v>2.918555671</v>
      </c>
      <c r="AG127">
        <f t="shared" si="200"/>
        <v>2.3617266099999998</v>
      </c>
      <c r="AH127">
        <f t="shared" si="200"/>
        <v>2.0820188210000001</v>
      </c>
      <c r="AI127">
        <f t="shared" si="200"/>
        <v>1.590196881</v>
      </c>
      <c r="AJ127">
        <f t="shared" si="200"/>
        <v>1.906285185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4738</v>
      </c>
      <c r="AP127">
        <f t="shared" si="201"/>
        <v>4589</v>
      </c>
      <c r="AQ127">
        <f t="shared" si="201"/>
        <v>5612</v>
      </c>
      <c r="AR127">
        <f t="shared" si="201"/>
        <v>7512</v>
      </c>
      <c r="AS127">
        <f t="shared" si="201"/>
        <v>8522</v>
      </c>
      <c r="AT127">
        <f t="shared" si="201"/>
        <v>5655</v>
      </c>
      <c r="AU127">
        <f t="shared" si="201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0.003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-10.883014540000005</v>
      </c>
      <c r="M132">
        <f t="shared" ref="M132:Q132" si="208">$L127-N127</f>
        <v>-30.612301770000002</v>
      </c>
      <c r="N132">
        <f t="shared" si="208"/>
        <v>-50.789460660000003</v>
      </c>
      <c r="O132">
        <f t="shared" si="208"/>
        <v>-64.043398249999996</v>
      </c>
      <c r="P132">
        <f t="shared" si="208"/>
        <v>-68.81261825</v>
      </c>
      <c r="Q132">
        <f t="shared" si="208"/>
        <v>-67.857336149999995</v>
      </c>
      <c r="T132" t="str">
        <f>K132</f>
        <v>18-24</v>
      </c>
      <c r="U132">
        <f>SQRT((($AO127-1)*$AD127^2+(AP127-1)*AE127^2)/($AO127+AP127-2))</f>
        <v>3.1363123957131771</v>
      </c>
      <c r="V132">
        <f t="shared" ref="V132:Z132" si="209">SQRT((($AO127-1)*$AD127^2+(AQ127-1)*AF127^2)/($AO127+AQ127-2))</f>
        <v>2.8062636812545558</v>
      </c>
      <c r="W132">
        <f t="shared" si="209"/>
        <v>2.4843054791886043</v>
      </c>
      <c r="X132">
        <f t="shared" si="209"/>
        <v>2.3081743903912115</v>
      </c>
      <c r="Y132">
        <f t="shared" si="209"/>
        <v>2.1491584273950952</v>
      </c>
      <c r="Z132">
        <f t="shared" si="209"/>
        <v>2.5156758443267782</v>
      </c>
      <c r="AC132" t="str">
        <f>T132</f>
        <v>18-24</v>
      </c>
      <c r="AD132">
        <f>$AO127+AP127-2</f>
        <v>9325</v>
      </c>
      <c r="AE132">
        <f t="shared" ref="AE132:AI132" si="210">$AO127+AQ127-2</f>
        <v>10348</v>
      </c>
      <c r="AF132">
        <f t="shared" si="210"/>
        <v>12248</v>
      </c>
      <c r="AG132">
        <f t="shared" si="210"/>
        <v>13258</v>
      </c>
      <c r="AH132">
        <f t="shared" si="210"/>
        <v>10391</v>
      </c>
      <c r="AI132">
        <f t="shared" si="210"/>
        <v>6117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-19.729287229999997</v>
      </c>
      <c r="N133">
        <f t="shared" ref="N133:Q133" si="213">$M127-O127</f>
        <v>-39.906446119999998</v>
      </c>
      <c r="O133">
        <f t="shared" si="213"/>
        <v>-53.160383709999991</v>
      </c>
      <c r="P133">
        <f t="shared" si="213"/>
        <v>-57.929603709999995</v>
      </c>
      <c r="Q133">
        <f t="shared" si="213"/>
        <v>-56.97432160999999</v>
      </c>
      <c r="T133" t="str">
        <f t="shared" ref="T133:T137" si="214">K133</f>
        <v>25-34</v>
      </c>
      <c r="V133">
        <f>SQRT((($AP127-1)*$AE127^2+(AQ127-1)*AF127^2)/($AP127+AQ127-2))</f>
        <v>3.2211350436843267</v>
      </c>
      <c r="W133">
        <f t="shared" ref="W133:Z133" si="215">SQRT((($AP127-1)*$AE127^2+(AR127-1)*AG127^2)/($AP127+AR127-2))</f>
        <v>2.8737961263745322</v>
      </c>
      <c r="X133">
        <f t="shared" si="215"/>
        <v>2.6915079241130493</v>
      </c>
      <c r="Y133">
        <f t="shared" si="215"/>
        <v>2.6573684495312233</v>
      </c>
      <c r="Z133">
        <f t="shared" si="215"/>
        <v>3.2501385879606204</v>
      </c>
      <c r="AC133" t="str">
        <f t="shared" ref="AC133:AC137" si="216">T133</f>
        <v>25-34</v>
      </c>
      <c r="AE133">
        <f>$AP127+AQ127-2</f>
        <v>10199</v>
      </c>
      <c r="AF133">
        <f t="shared" ref="AF133:AI133" si="217">$AP127+AR127-2</f>
        <v>12099</v>
      </c>
      <c r="AG133">
        <f t="shared" si="217"/>
        <v>13109</v>
      </c>
      <c r="AH133">
        <f t="shared" si="217"/>
        <v>10242</v>
      </c>
      <c r="AI133">
        <f t="shared" si="217"/>
        <v>5968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-20.177158890000001</v>
      </c>
      <c r="O134">
        <f t="shared" ref="O134:Q134" si="218">$N127-P127</f>
        <v>-33.431096479999994</v>
      </c>
      <c r="P134">
        <f t="shared" si="218"/>
        <v>-38.200316479999998</v>
      </c>
      <c r="Q134">
        <f t="shared" si="218"/>
        <v>-37.245034379999993</v>
      </c>
      <c r="T134" t="str">
        <f t="shared" si="214"/>
        <v>35-44</v>
      </c>
      <c r="W134">
        <f>SQRT((($AQ127-1)*$AF127^2+(AR127-1)*AG127^2)/($AQ127+AR127-2))</f>
        <v>2.6143824707123251</v>
      </c>
      <c r="X134">
        <f t="shared" ref="X134:Z134" si="219">SQRT((($AQ127-1)*$AF127^2+(AS127-1)*AH127^2)/($AQ127+AS127-2))</f>
        <v>2.4486108776004829</v>
      </c>
      <c r="Y134">
        <f t="shared" si="219"/>
        <v>2.3477469621964686</v>
      </c>
      <c r="Z134">
        <f t="shared" si="219"/>
        <v>2.7484310555599119</v>
      </c>
      <c r="AC134" t="str">
        <f t="shared" si="216"/>
        <v>35-44</v>
      </c>
      <c r="AF134">
        <f>$AQ127+AR127-2</f>
        <v>13122</v>
      </c>
      <c r="AG134">
        <f t="shared" ref="AG134:AI134" si="220">$AQ127+AS127-2</f>
        <v>14132</v>
      </c>
      <c r="AH134">
        <f t="shared" si="220"/>
        <v>11265</v>
      </c>
      <c r="AI134">
        <f t="shared" si="220"/>
        <v>6991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-13.253937589999992</v>
      </c>
      <c r="P135">
        <f t="shared" ref="P135:Q135" si="221">$O127-Q127</f>
        <v>-18.023157589999997</v>
      </c>
      <c r="Q135">
        <f t="shared" si="221"/>
        <v>-17.067875489999992</v>
      </c>
      <c r="T135" t="str">
        <f t="shared" si="214"/>
        <v>45-54</v>
      </c>
      <c r="X135">
        <f>SQRT((($AR127-1)*$AG127^2+(AS127-1)*AH127^2)/($AR127+AS127-2))</f>
        <v>2.2174591685821872</v>
      </c>
      <c r="Y135">
        <f t="shared" ref="Y135:Z135" si="222">SQRT((($AR127-1)*$AG127^2+(AT127-1)*AI127^2)/($AR127+AT127-2))</f>
        <v>2.0659818075536744</v>
      </c>
      <c r="Z135">
        <f t="shared" si="222"/>
        <v>2.2969642412780873</v>
      </c>
      <c r="AC135" t="str">
        <f t="shared" si="216"/>
        <v>45-54</v>
      </c>
      <c r="AG135">
        <f>$AR127+AS127-2</f>
        <v>16032</v>
      </c>
      <c r="AH135">
        <f t="shared" ref="AH135:AI135" si="223">$AR127+AT127-2</f>
        <v>13165</v>
      </c>
      <c r="AI135">
        <f t="shared" si="223"/>
        <v>8891</v>
      </c>
    </row>
    <row r="136" spans="1:47" x14ac:dyDescent="0.35">
      <c r="A136" t="str">
        <f t="shared" si="211"/>
        <v>55-64</v>
      </c>
      <c r="F136" t="str">
        <f t="shared" si="207"/>
        <v>0.073</v>
      </c>
      <c r="G136" t="str">
        <f t="shared" si="207"/>
        <v>0.384</v>
      </c>
      <c r="K136" t="str">
        <f t="shared" si="212"/>
        <v>55-64</v>
      </c>
      <c r="P136">
        <f>$P127-Q127</f>
        <v>-4.7692200000000042</v>
      </c>
      <c r="Q136">
        <f>$P127-R127</f>
        <v>-3.8139378999999991</v>
      </c>
      <c r="T136" t="str">
        <f t="shared" si="214"/>
        <v>55-64</v>
      </c>
      <c r="Y136">
        <f>SQRT((($AS127-1)*$AH127^2+(AT127-1)*AI127^2)/($AS127+AT127-2))</f>
        <v>1.9011602971138621</v>
      </c>
      <c r="Z136">
        <f>SQRT((($AS127-1)*$AH127^2+(AU127-1)*AJ127^2)/($AS127+AU127-2))</f>
        <v>2.0584251093362478</v>
      </c>
      <c r="AC136" t="str">
        <f t="shared" si="216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0.95528210000000513</v>
      </c>
      <c r="T137" t="str">
        <f t="shared" si="214"/>
        <v>65-74</v>
      </c>
      <c r="Z137">
        <f>SQRT((($AT127-1)*$AI127^2+(AU127-1)*AJ127^2)/($AT127+AU127-2))</f>
        <v>1.6569715339767199</v>
      </c>
      <c r="AC137" t="str">
        <f t="shared" si="216"/>
        <v>65-74</v>
      </c>
      <c r="AI137">
        <f>$AT127+AU127-2</f>
        <v>7034</v>
      </c>
    </row>
    <row r="139" spans="1:47" x14ac:dyDescent="0.35">
      <c r="K139" t="str">
        <f t="shared" ref="K139:AA139" si="224">K16</f>
        <v>Arabsphere</v>
      </c>
      <c r="L139">
        <f t="shared" si="224"/>
        <v>44.406921259999997</v>
      </c>
      <c r="M139">
        <f t="shared" si="224"/>
        <v>55.898542929999998</v>
      </c>
      <c r="N139">
        <f t="shared" si="224"/>
        <v>70.199698280000007</v>
      </c>
      <c r="O139">
        <f t="shared" si="224"/>
        <v>85.215870550000005</v>
      </c>
      <c r="P139">
        <f t="shared" si="224"/>
        <v>94.237297299999994</v>
      </c>
      <c r="Q139">
        <f t="shared" si="224"/>
        <v>98.148624299999994</v>
      </c>
      <c r="R139">
        <f t="shared" si="224"/>
        <v>87.846123969999994</v>
      </c>
      <c r="S139">
        <f t="shared" si="224"/>
        <v>0</v>
      </c>
      <c r="T139" t="str">
        <f t="shared" si="224"/>
        <v>Arabsphere</v>
      </c>
      <c r="U139">
        <f t="shared" si="224"/>
        <v>6.359679238</v>
      </c>
      <c r="V139">
        <f t="shared" si="224"/>
        <v>7.8608462880000003</v>
      </c>
      <c r="W139">
        <f t="shared" si="224"/>
        <v>5.1667722820000002</v>
      </c>
      <c r="X139">
        <f t="shared" si="224"/>
        <v>7.1073431180000002</v>
      </c>
      <c r="Y139">
        <f t="shared" si="224"/>
        <v>6.6414224180000003</v>
      </c>
      <c r="Z139">
        <f t="shared" si="224"/>
        <v>8.8630604680000005</v>
      </c>
      <c r="AA139">
        <f t="shared" si="224"/>
        <v>24.393505399999999</v>
      </c>
      <c r="AC139" t="str">
        <f t="shared" ref="AC139:AK139" si="225">AC16</f>
        <v>Arabsphere</v>
      </c>
      <c r="AD139">
        <f t="shared" si="225"/>
        <v>1.9175154379999999</v>
      </c>
      <c r="AE139">
        <f t="shared" si="225"/>
        <v>2.3701343339999998</v>
      </c>
      <c r="AF139">
        <f t="shared" si="225"/>
        <v>1.557840458</v>
      </c>
      <c r="AG139">
        <f t="shared" si="225"/>
        <v>2.14294458</v>
      </c>
      <c r="AH139">
        <f t="shared" si="225"/>
        <v>2.0024642030000002</v>
      </c>
      <c r="AI139">
        <f t="shared" si="225"/>
        <v>2.6723132789999999</v>
      </c>
      <c r="AJ139">
        <f t="shared" si="225"/>
        <v>7.3549186129999997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5569</v>
      </c>
      <c r="AP139">
        <f t="shared" si="226"/>
        <v>7934</v>
      </c>
      <c r="AQ139">
        <f t="shared" si="226"/>
        <v>11916</v>
      </c>
      <c r="AR139">
        <f t="shared" si="226"/>
        <v>10030</v>
      </c>
      <c r="AS139">
        <f t="shared" si="226"/>
        <v>6402</v>
      </c>
      <c r="AT139">
        <f t="shared" si="226"/>
        <v>2046</v>
      </c>
      <c r="AU139">
        <f t="shared" si="22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-11.491621670000001</v>
      </c>
      <c r="M144">
        <f t="shared" ref="M144:Q144" si="233">$L139-N139</f>
        <v>-25.79277702000001</v>
      </c>
      <c r="N144">
        <f t="shared" si="233"/>
        <v>-40.808949290000008</v>
      </c>
      <c r="O144">
        <f t="shared" si="233"/>
        <v>-49.830376039999997</v>
      </c>
      <c r="P144">
        <f t="shared" si="233"/>
        <v>-53.741703039999997</v>
      </c>
      <c r="Q144">
        <f t="shared" si="233"/>
        <v>-43.439202709999996</v>
      </c>
      <c r="T144" t="str">
        <f>K144</f>
        <v>18-24</v>
      </c>
      <c r="U144">
        <f>SQRT((($AO139-1)*$AD139^2+(AP139-1)*AE139^2)/($AO139+AP139-2))</f>
        <v>2.1948068134501884</v>
      </c>
      <c r="V144">
        <f t="shared" ref="V144:Z144" si="234">SQRT((($AO139-1)*$AD139^2+(AQ139-1)*AF139^2)/($AO139+AQ139-2))</f>
        <v>1.6807639474778882</v>
      </c>
      <c r="W144">
        <f t="shared" si="234"/>
        <v>2.0652942926359872</v>
      </c>
      <c r="X144">
        <f t="shared" si="234"/>
        <v>1.9634031400488892</v>
      </c>
      <c r="Y144">
        <f t="shared" si="234"/>
        <v>2.1465015264382896</v>
      </c>
      <c r="Z144">
        <f t="shared" si="234"/>
        <v>2.3843736007243779</v>
      </c>
      <c r="AC144" t="str">
        <f>T144</f>
        <v>18-24</v>
      </c>
      <c r="AD144">
        <f>$AO139+AP139-2</f>
        <v>13501</v>
      </c>
      <c r="AE144">
        <f t="shared" ref="AE144:AI144" si="235">$AO139+AQ139-2</f>
        <v>17483</v>
      </c>
      <c r="AF144">
        <f t="shared" si="235"/>
        <v>15597</v>
      </c>
      <c r="AG144">
        <f t="shared" si="235"/>
        <v>11969</v>
      </c>
      <c r="AH144">
        <f t="shared" si="235"/>
        <v>7613</v>
      </c>
      <c r="AI144">
        <f t="shared" si="235"/>
        <v>5799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-14.301155350000009</v>
      </c>
      <c r="N145">
        <f t="shared" ref="N145:Q145" si="238">$M139-O139</f>
        <v>-29.317327620000007</v>
      </c>
      <c r="O145">
        <f t="shared" si="238"/>
        <v>-38.338754369999997</v>
      </c>
      <c r="P145">
        <f t="shared" si="238"/>
        <v>-42.250081369999997</v>
      </c>
      <c r="Q145">
        <f t="shared" si="238"/>
        <v>-31.947581039999996</v>
      </c>
      <c r="T145" t="str">
        <f t="shared" ref="T145:T149" si="239">K145</f>
        <v>25-34</v>
      </c>
      <c r="V145">
        <f>SQRT((($AP139-1)*$AE139^2+(AQ139-1)*AF139^2)/($AP139+AQ139-2))</f>
        <v>1.9240941134948095</v>
      </c>
      <c r="W145">
        <f t="shared" ref="W145:Z145" si="240">SQRT((($AP139-1)*$AE139^2+(AR139-1)*AG139^2)/($AP139+AR139-2))</f>
        <v>2.2461191213457492</v>
      </c>
      <c r="X145">
        <f t="shared" si="240"/>
        <v>2.2135069256265454</v>
      </c>
      <c r="Y145">
        <f t="shared" si="240"/>
        <v>2.4351231676683582</v>
      </c>
      <c r="Z145">
        <f t="shared" si="240"/>
        <v>2.6437094119518001</v>
      </c>
      <c r="AC145" t="str">
        <f t="shared" ref="AC145:AC149" si="241">T145</f>
        <v>25-34</v>
      </c>
      <c r="AE145">
        <f>$AP139+AQ139-2</f>
        <v>19848</v>
      </c>
      <c r="AF145">
        <f t="shared" ref="AF145:AI145" si="242">$AP139+AR139-2</f>
        <v>17962</v>
      </c>
      <c r="AG145">
        <f t="shared" si="242"/>
        <v>14334</v>
      </c>
      <c r="AH145">
        <f t="shared" si="242"/>
        <v>9978</v>
      </c>
      <c r="AI145">
        <f t="shared" si="242"/>
        <v>8164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-15.016172269999998</v>
      </c>
      <c r="O146">
        <f t="shared" ref="O146:Q146" si="243">$N139-P139</f>
        <v>-24.037599019999988</v>
      </c>
      <c r="P146">
        <f t="shared" si="243"/>
        <v>-27.948926019999988</v>
      </c>
      <c r="Q146">
        <f t="shared" si="243"/>
        <v>-17.646425689999987</v>
      </c>
      <c r="T146" t="str">
        <f t="shared" si="239"/>
        <v>35-44</v>
      </c>
      <c r="W146">
        <f>SQRT((($AQ139-1)*$AF139^2+(AR139-1)*AG139^2)/($AQ139+AR139-2))</f>
        <v>1.8483743619625412</v>
      </c>
      <c r="X146">
        <f t="shared" ref="X146:Z146" si="244">SQRT((($AQ139-1)*$AF139^2+(AS139-1)*AH139^2)/($AQ139+AS139-2))</f>
        <v>1.7262924986729957</v>
      </c>
      <c r="Y146">
        <f t="shared" si="244"/>
        <v>1.7656381138489128</v>
      </c>
      <c r="Z146">
        <f t="shared" si="244"/>
        <v>1.8464884329446982</v>
      </c>
      <c r="AC146" t="str">
        <f t="shared" si="241"/>
        <v>35-44</v>
      </c>
      <c r="AF146">
        <f>$AQ139+AR139-2</f>
        <v>21944</v>
      </c>
      <c r="AG146">
        <f t="shared" ref="AG146:AI146" si="245">$AQ139+AS139-2</f>
        <v>18316</v>
      </c>
      <c r="AH146">
        <f t="shared" si="245"/>
        <v>13960</v>
      </c>
      <c r="AI146">
        <f t="shared" si="245"/>
        <v>12146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&gt;0.999</v>
      </c>
      <c r="K147" t="str">
        <f t="shared" si="237"/>
        <v>45-54</v>
      </c>
      <c r="O147">
        <f>$O139-P139</f>
        <v>-9.0214267499999892</v>
      </c>
      <c r="P147">
        <f t="shared" ref="P147:Q147" si="246">$O139-Q139</f>
        <v>-12.932753749999989</v>
      </c>
      <c r="Q147">
        <f t="shared" si="246"/>
        <v>-2.6302534199999883</v>
      </c>
      <c r="T147" t="str">
        <f t="shared" si="239"/>
        <v>45-54</v>
      </c>
      <c r="X147">
        <f>SQRT((($AR139-1)*$AG139^2+(AS139-1)*AH139^2)/($AR139+AS139-2))</f>
        <v>2.0893379333348614</v>
      </c>
      <c r="Y147">
        <f t="shared" ref="Y147:Z147" si="247">SQRT((($AR139-1)*$AG139^2+(AT139-1)*AI139^2)/($AR139+AT139-2))</f>
        <v>2.2414167723657226</v>
      </c>
      <c r="Z147">
        <f t="shared" si="247"/>
        <v>2.3888792482789203</v>
      </c>
      <c r="AC147" t="str">
        <f t="shared" si="241"/>
        <v>45-54</v>
      </c>
      <c r="AG147">
        <f>$AR139+AS139-2</f>
        <v>16430</v>
      </c>
      <c r="AH147">
        <f t="shared" ref="AH147:AI147" si="248">$AR139+AT139-2</f>
        <v>12074</v>
      </c>
      <c r="AI147">
        <f t="shared" si="248"/>
        <v>10260</v>
      </c>
    </row>
    <row r="148" spans="1:47" x14ac:dyDescent="0.35">
      <c r="A148" t="str">
        <f t="shared" si="236"/>
        <v>55-64</v>
      </c>
      <c r="F148" t="str">
        <f t="shared" si="232"/>
        <v>0.440</v>
      </c>
      <c r="G148" t="str">
        <f t="shared" si="232"/>
        <v>0.046</v>
      </c>
      <c r="K148" t="str">
        <f t="shared" si="237"/>
        <v>55-64</v>
      </c>
      <c r="P148">
        <f>$P139-Q139</f>
        <v>-3.911327</v>
      </c>
      <c r="Q148">
        <f>$P139-R139</f>
        <v>6.3911733300000009</v>
      </c>
      <c r="T148" t="str">
        <f t="shared" si="239"/>
        <v>55-64</v>
      </c>
      <c r="Y148">
        <f>SQRT((($AS139-1)*$AH139^2+(AT139-1)*AI139^2)/($AS139+AT139-2))</f>
        <v>2.1835879949423962</v>
      </c>
      <c r="Z148">
        <f>SQRT((($AS139-1)*$AH139^2+(AU139-1)*AJ139^2)/($AS139+AU139-2))</f>
        <v>2.3988285473200923</v>
      </c>
      <c r="AC148" t="str">
        <f t="shared" si="241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236"/>
        <v>65-74</v>
      </c>
      <c r="G149" t="str">
        <f t="shared" si="232"/>
        <v>0.017</v>
      </c>
      <c r="K149" t="str">
        <f t="shared" si="237"/>
        <v>65-74</v>
      </c>
      <c r="Q149">
        <f>Q139-R139</f>
        <v>10.302500330000001</v>
      </c>
      <c r="T149" t="str">
        <f t="shared" si="239"/>
        <v>65-74</v>
      </c>
      <c r="Z149">
        <f>SQRT((($AT139-1)*$AI139^2+(AU139-1)*AJ139^2)/($AT139+AU139-2))</f>
        <v>3.4506168653759448</v>
      </c>
      <c r="AC149" t="str">
        <f t="shared" si="241"/>
        <v>65-74</v>
      </c>
      <c r="AI149">
        <f>$AT139+AU139-2</f>
        <v>2276</v>
      </c>
    </row>
    <row r="151" spans="1:47" x14ac:dyDescent="0.35">
      <c r="K151" t="str">
        <f t="shared" ref="K151:AA151" si="249">K17</f>
        <v>Francosphere</v>
      </c>
      <c r="L151">
        <f t="shared" si="249"/>
        <v>55.239468789999997</v>
      </c>
      <c r="M151">
        <f t="shared" si="249"/>
        <v>69.935921780000001</v>
      </c>
      <c r="N151">
        <f t="shared" si="249"/>
        <v>73.354831309999994</v>
      </c>
      <c r="O151">
        <f t="shared" si="249"/>
        <v>77.430126090000002</v>
      </c>
      <c r="P151">
        <f t="shared" si="249"/>
        <v>92.515317670000002</v>
      </c>
      <c r="Q151">
        <f t="shared" si="249"/>
        <v>99.596711159999998</v>
      </c>
      <c r="R151">
        <f t="shared" si="249"/>
        <v>102.1490589</v>
      </c>
      <c r="S151">
        <f t="shared" si="249"/>
        <v>0</v>
      </c>
      <c r="T151" t="str">
        <f t="shared" si="249"/>
        <v>Francosphere</v>
      </c>
      <c r="U151">
        <f t="shared" si="249"/>
        <v>19.73689976</v>
      </c>
      <c r="V151">
        <f t="shared" si="249"/>
        <v>12.54853237</v>
      </c>
      <c r="W151">
        <f t="shared" si="249"/>
        <v>10.57292528</v>
      </c>
      <c r="X151">
        <f t="shared" si="249"/>
        <v>10.7312832</v>
      </c>
      <c r="Y151">
        <f t="shared" si="249"/>
        <v>7.6847528240000003</v>
      </c>
      <c r="Z151">
        <f t="shared" si="249"/>
        <v>3.8402151930000001</v>
      </c>
      <c r="AA151">
        <f t="shared" si="249"/>
        <v>6.6844944379999998</v>
      </c>
      <c r="AC151" t="str">
        <f t="shared" ref="AC151:AK151" si="250">AC17</f>
        <v>Francosphere</v>
      </c>
      <c r="AD151">
        <f t="shared" si="250"/>
        <v>6.5789665859999999</v>
      </c>
      <c r="AE151">
        <f t="shared" si="250"/>
        <v>4.1828441219999997</v>
      </c>
      <c r="AF151">
        <f t="shared" si="250"/>
        <v>3.5243084250000001</v>
      </c>
      <c r="AG151">
        <f t="shared" si="250"/>
        <v>3.5770943989999999</v>
      </c>
      <c r="AH151">
        <f t="shared" si="250"/>
        <v>2.561584275</v>
      </c>
      <c r="AI151">
        <f t="shared" si="250"/>
        <v>1.280071731</v>
      </c>
      <c r="AJ151">
        <f t="shared" si="250"/>
        <v>2.2281648129999998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1132</v>
      </c>
      <c r="AP151">
        <f t="shared" si="251"/>
        <v>1091</v>
      </c>
      <c r="AQ151">
        <f t="shared" si="251"/>
        <v>1145</v>
      </c>
      <c r="AR151">
        <f t="shared" si="251"/>
        <v>1645</v>
      </c>
      <c r="AS151">
        <f t="shared" si="251"/>
        <v>3434</v>
      </c>
      <c r="AT151">
        <f t="shared" si="251"/>
        <v>3744</v>
      </c>
      <c r="AU151">
        <f t="shared" si="251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0.048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0.004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-14.696452990000004</v>
      </c>
      <c r="M156">
        <f t="shared" ref="M156:Q156" si="258">$L151-N151</f>
        <v>-18.115362519999998</v>
      </c>
      <c r="N156">
        <f t="shared" si="258"/>
        <v>-22.190657300000005</v>
      </c>
      <c r="O156">
        <f t="shared" si="258"/>
        <v>-37.275848880000005</v>
      </c>
      <c r="P156">
        <f t="shared" si="258"/>
        <v>-44.357242370000002</v>
      </c>
      <c r="Q156">
        <f t="shared" si="258"/>
        <v>-46.909590110000003</v>
      </c>
      <c r="T156" t="str">
        <f>K156</f>
        <v>18-24</v>
      </c>
      <c r="U156">
        <f>SQRT((($AO151-1)*$AD151^2+(AP151-1)*AE151^2)/($AO151+AP151-2))</f>
        <v>5.5342122824640194</v>
      </c>
      <c r="V156">
        <f t="shared" ref="V156:Z156" si="259">SQRT((($AO151-1)*$AD151^2+(AQ151-1)*AF151^2)/($AO151+AQ151-2))</f>
        <v>5.2691174134967547</v>
      </c>
      <c r="W156">
        <f t="shared" si="259"/>
        <v>5.0220709933992342</v>
      </c>
      <c r="X156">
        <f t="shared" si="259"/>
        <v>3.9574648084804935</v>
      </c>
      <c r="Y156">
        <f t="shared" si="259"/>
        <v>3.3618483588502674</v>
      </c>
      <c r="Z156">
        <f t="shared" si="259"/>
        <v>4.8592831029779813</v>
      </c>
      <c r="AC156" t="str">
        <f>T156</f>
        <v>18-24</v>
      </c>
      <c r="AD156">
        <f>$AO151+AP151-2</f>
        <v>2221</v>
      </c>
      <c r="AE156">
        <f t="shared" ref="AE156:AI156" si="260">$AO151+AQ151-2</f>
        <v>2275</v>
      </c>
      <c r="AF156">
        <f t="shared" si="260"/>
        <v>2775</v>
      </c>
      <c r="AG156">
        <f t="shared" si="260"/>
        <v>4564</v>
      </c>
      <c r="AH156">
        <f t="shared" si="260"/>
        <v>4874</v>
      </c>
      <c r="AI156">
        <f t="shared" si="260"/>
        <v>2324</v>
      </c>
    </row>
    <row r="157" spans="1:47" x14ac:dyDescent="0.35">
      <c r="A157" t="str">
        <f t="shared" ref="A157:A161" si="261">A145</f>
        <v>25-34</v>
      </c>
      <c r="C157" t="str">
        <f t="shared" si="257"/>
        <v>&gt;0.999</v>
      </c>
      <c r="D157" t="str">
        <f t="shared" si="257"/>
        <v>0.303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-3.4189095299999934</v>
      </c>
      <c r="N157">
        <f t="shared" ref="N157:Q157" si="263">$M151-O151</f>
        <v>-7.4942043100000006</v>
      </c>
      <c r="O157">
        <f t="shared" si="263"/>
        <v>-22.579395890000001</v>
      </c>
      <c r="P157">
        <f t="shared" si="263"/>
        <v>-29.660789379999997</v>
      </c>
      <c r="Q157">
        <f t="shared" si="263"/>
        <v>-32.213137119999999</v>
      </c>
      <c r="T157" t="str">
        <f t="shared" ref="T157:T161" si="264">K157</f>
        <v>25-34</v>
      </c>
      <c r="V157">
        <f>SQRT((($AP151-1)*$AE151^2+(AQ151-1)*AF151^2)/($AP151+AQ151-2))</f>
        <v>3.8596795184502897</v>
      </c>
      <c r="W157">
        <f t="shared" ref="W157:Z157" si="265">SQRT((($AP151-1)*$AE151^2+(AR151-1)*AG151^2)/($AP151+AR151-2))</f>
        <v>3.830097529335307</v>
      </c>
      <c r="X157">
        <f t="shared" si="265"/>
        <v>3.0326255198256233</v>
      </c>
      <c r="Y157">
        <f t="shared" si="265"/>
        <v>2.2836358703365556</v>
      </c>
      <c r="Z157">
        <f t="shared" si="265"/>
        <v>3.3087409082182533</v>
      </c>
      <c r="AC157" t="str">
        <f t="shared" ref="AC157:AC161" si="266">T157</f>
        <v>25-34</v>
      </c>
      <c r="AE157">
        <f>$AP151+AQ151-2</f>
        <v>2234</v>
      </c>
      <c r="AF157">
        <f t="shared" ref="AF157:AI157" si="267">$AP151+AR151-2</f>
        <v>2734</v>
      </c>
      <c r="AG157">
        <f t="shared" si="267"/>
        <v>4523</v>
      </c>
      <c r="AH157">
        <f t="shared" si="267"/>
        <v>4833</v>
      </c>
      <c r="AI157">
        <f t="shared" si="267"/>
        <v>2283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-4.0752947800000072</v>
      </c>
      <c r="O158">
        <f t="shared" ref="O158:Q158" si="268">$N151-P151</f>
        <v>-19.160486360000007</v>
      </c>
      <c r="P158">
        <f t="shared" si="268"/>
        <v>-26.241879850000004</v>
      </c>
      <c r="Q158">
        <f t="shared" si="268"/>
        <v>-28.794227590000006</v>
      </c>
      <c r="T158" t="str">
        <f t="shared" si="264"/>
        <v>35-44</v>
      </c>
      <c r="W158">
        <f>SQRT((($AQ151-1)*$AF151^2+(AR151-1)*AG151^2)/($AQ151+AR151-2))</f>
        <v>3.5555295403330716</v>
      </c>
      <c r="X158">
        <f t="shared" ref="X158:Z158" si="269">SQRT((($AQ151-1)*$AF151^2+(AS151-1)*AH151^2)/($AQ151+AS151-2))</f>
        <v>2.8330465829357854</v>
      </c>
      <c r="Y158">
        <f t="shared" si="269"/>
        <v>2.0402415834466474</v>
      </c>
      <c r="Z158">
        <f t="shared" si="269"/>
        <v>2.9350585438079144</v>
      </c>
      <c r="AC158" t="str">
        <f t="shared" si="266"/>
        <v>35-44</v>
      </c>
      <c r="AF158">
        <f>$AQ151+AR151-2</f>
        <v>2788</v>
      </c>
      <c r="AG158">
        <f t="shared" ref="AG158:AI158" si="270">$AQ151+AS151-2</f>
        <v>4577</v>
      </c>
      <c r="AH158">
        <f t="shared" si="270"/>
        <v>4887</v>
      </c>
      <c r="AI158">
        <f t="shared" si="270"/>
        <v>2337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-15.08519158</v>
      </c>
      <c r="P159">
        <f t="shared" ref="P159:Q159" si="271">$O151-Q151</f>
        <v>-22.166585069999996</v>
      </c>
      <c r="Q159">
        <f t="shared" si="271"/>
        <v>-24.718932809999998</v>
      </c>
      <c r="T159" t="str">
        <f t="shared" si="264"/>
        <v>45-54</v>
      </c>
      <c r="X159">
        <f>SQRT((($AR151-1)*$AG151^2+(AS151-1)*AH151^2)/($AR151+AS151-2))</f>
        <v>2.9292201093201049</v>
      </c>
      <c r="Y159">
        <f t="shared" ref="Y159:Z159" si="272">SQRT((($AR151-1)*$AG151^2+(AT151-1)*AI151^2)/($AR151+AT151-2))</f>
        <v>2.2457679228431711</v>
      </c>
      <c r="Z159">
        <f t="shared" si="272"/>
        <v>3.0826291156908607</v>
      </c>
      <c r="AC159" t="str">
        <f t="shared" si="266"/>
        <v>45-54</v>
      </c>
      <c r="AG159">
        <f>$AR151+AS151-2</f>
        <v>5077</v>
      </c>
      <c r="AH159">
        <f t="shared" ref="AH159:AI159" si="273">$AR151+AT151-2</f>
        <v>5387</v>
      </c>
      <c r="AI159">
        <f t="shared" si="273"/>
        <v>2837</v>
      </c>
    </row>
    <row r="160" spans="1:47" x14ac:dyDescent="0.35">
      <c r="A160" t="str">
        <f t="shared" si="261"/>
        <v>55-64</v>
      </c>
      <c r="F160" t="str">
        <f t="shared" si="257"/>
        <v>0.002</v>
      </c>
      <c r="G160" t="str">
        <f t="shared" si="257"/>
        <v>&lt;0.001</v>
      </c>
      <c r="K160" t="str">
        <f t="shared" si="262"/>
        <v>55-64</v>
      </c>
      <c r="P160">
        <f>$P151-Q151</f>
        <v>-7.0813934899999964</v>
      </c>
      <c r="Q160">
        <f>$P151-R151</f>
        <v>-9.6337412299999983</v>
      </c>
      <c r="T160" t="str">
        <f t="shared" si="264"/>
        <v>55-64</v>
      </c>
      <c r="Y160">
        <f>SQRT((($AS151-1)*$AH151^2+(AT151-1)*AI151^2)/($AS151+AT151-2))</f>
        <v>1.998451975679556</v>
      </c>
      <c r="Z160">
        <f>SQRT((($AS151-1)*$AH151^2+(AU151-1)*AJ151^2)/($AS151+AU151-2))</f>
        <v>2.4798920369700341</v>
      </c>
      <c r="AC160" t="str">
        <f t="shared" si="266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261"/>
        <v>65-74</v>
      </c>
      <c r="G161" t="str">
        <f t="shared" si="257"/>
        <v>0.615</v>
      </c>
      <c r="K161" t="str">
        <f t="shared" si="262"/>
        <v>65-74</v>
      </c>
      <c r="Q161">
        <f>Q151-R151</f>
        <v>-2.5523477400000019</v>
      </c>
      <c r="T161" t="str">
        <f t="shared" si="264"/>
        <v>65-74</v>
      </c>
      <c r="Z161">
        <f>SQRT((($AT151-1)*$AI151^2+(AU151-1)*AJ151^2)/($AT151+AU151-2))</f>
        <v>1.5628465672748404</v>
      </c>
      <c r="AC161" t="str">
        <f t="shared" si="266"/>
        <v>65-74</v>
      </c>
      <c r="AI161">
        <f>$AT151+AU151-2</f>
        <v>4936</v>
      </c>
    </row>
    <row r="163" spans="1:47" x14ac:dyDescent="0.35">
      <c r="K163" t="str">
        <f t="shared" ref="K163:AA163" si="274">K18</f>
        <v>Germanosphere</v>
      </c>
      <c r="L163">
        <f t="shared" si="274"/>
        <v>39.751551990000003</v>
      </c>
      <c r="M163">
        <f t="shared" si="274"/>
        <v>42.560823710000001</v>
      </c>
      <c r="N163">
        <f t="shared" si="274"/>
        <v>51.295029370000002</v>
      </c>
      <c r="O163">
        <f t="shared" si="274"/>
        <v>57.127328919999997</v>
      </c>
      <c r="P163">
        <f t="shared" si="274"/>
        <v>73.323047239999994</v>
      </c>
      <c r="Q163">
        <f t="shared" si="274"/>
        <v>97.354338400000003</v>
      </c>
      <c r="R163">
        <f t="shared" si="274"/>
        <v>98.276841059999995</v>
      </c>
      <c r="S163">
        <f t="shared" si="274"/>
        <v>0</v>
      </c>
      <c r="T163" t="str">
        <f t="shared" si="274"/>
        <v>Germanosphere</v>
      </c>
      <c r="U163">
        <f t="shared" si="274"/>
        <v>5.8539046189999997</v>
      </c>
      <c r="V163">
        <f t="shared" si="274"/>
        <v>7.1539733139999999</v>
      </c>
      <c r="W163">
        <f t="shared" si="274"/>
        <v>8.3638923730000005</v>
      </c>
      <c r="X163">
        <f t="shared" si="274"/>
        <v>3.9040299919999999</v>
      </c>
      <c r="Y163">
        <f t="shared" si="274"/>
        <v>5.2213948280000002</v>
      </c>
      <c r="Z163">
        <f t="shared" si="274"/>
        <v>4.9095407059999996</v>
      </c>
      <c r="AA163">
        <f t="shared" si="274"/>
        <v>6.2384734230000003</v>
      </c>
      <c r="AC163" t="str">
        <f t="shared" ref="AC163:AK163" si="275">AC18</f>
        <v>Germanosphere</v>
      </c>
      <c r="AD163">
        <f t="shared" si="275"/>
        <v>3.379753408</v>
      </c>
      <c r="AE163">
        <f t="shared" si="275"/>
        <v>4.1303484189999997</v>
      </c>
      <c r="AF163">
        <f t="shared" si="275"/>
        <v>4.828895513</v>
      </c>
      <c r="AG163">
        <f t="shared" si="275"/>
        <v>2.2539927670000002</v>
      </c>
      <c r="AH163">
        <f t="shared" si="275"/>
        <v>3.0145737100000001</v>
      </c>
      <c r="AI163">
        <f t="shared" si="275"/>
        <v>2.8345246479999999</v>
      </c>
      <c r="AJ163">
        <f t="shared" si="275"/>
        <v>3.6017843100000002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106</v>
      </c>
      <c r="AP163">
        <f t="shared" si="276"/>
        <v>159</v>
      </c>
      <c r="AQ163">
        <f t="shared" si="276"/>
        <v>327</v>
      </c>
      <c r="AR163">
        <f t="shared" si="276"/>
        <v>564</v>
      </c>
      <c r="AS163">
        <f t="shared" si="276"/>
        <v>1002</v>
      </c>
      <c r="AT163">
        <f t="shared" si="276"/>
        <v>641</v>
      </c>
      <c r="AU163">
        <f t="shared" si="276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&gt;0.999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0.066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-2.8092717199999981</v>
      </c>
      <c r="M168">
        <f t="shared" ref="M168:Q168" si="283">$L163-N163</f>
        <v>-11.543477379999999</v>
      </c>
      <c r="N168">
        <f t="shared" si="283"/>
        <v>-17.375776929999994</v>
      </c>
      <c r="O168">
        <f t="shared" si="283"/>
        <v>-33.571495249999991</v>
      </c>
      <c r="P168">
        <f t="shared" si="283"/>
        <v>-57.60278641</v>
      </c>
      <c r="Q168">
        <f t="shared" si="283"/>
        <v>-58.525289069999992</v>
      </c>
      <c r="T168" t="str">
        <f>K168</f>
        <v>18-24</v>
      </c>
      <c r="U168">
        <f>SQRT((($AO163-1)*$AD163^2+(AP163-1)*AE163^2)/($AO163+AP163-2))</f>
        <v>3.8482784206920981</v>
      </c>
      <c r="V168">
        <f t="shared" ref="V168:Z168" si="284">SQRT((($AO163-1)*$AD163^2+(AQ163-1)*AF163^2)/($AO163+AQ163-2))</f>
        <v>4.5188777960317195</v>
      </c>
      <c r="W168">
        <f t="shared" si="284"/>
        <v>2.4652370882416359</v>
      </c>
      <c r="X168">
        <f t="shared" si="284"/>
        <v>3.0511209932752967</v>
      </c>
      <c r="Y168">
        <f t="shared" si="284"/>
        <v>2.9175438237156959</v>
      </c>
      <c r="Z168">
        <f t="shared" si="284"/>
        <v>3.5269254797147469</v>
      </c>
      <c r="AC168" t="str">
        <f>T168</f>
        <v>18-24</v>
      </c>
      <c r="AD168">
        <f>$AO163+AP163-2</f>
        <v>263</v>
      </c>
      <c r="AE168">
        <f t="shared" ref="AE168:AI168" si="285">$AO163+AQ163-2</f>
        <v>431</v>
      </c>
      <c r="AF168">
        <f t="shared" si="285"/>
        <v>668</v>
      </c>
      <c r="AG168">
        <f t="shared" si="285"/>
        <v>1106</v>
      </c>
      <c r="AH168">
        <f t="shared" si="285"/>
        <v>745</v>
      </c>
      <c r="AI168">
        <f t="shared" si="285"/>
        <v>305</v>
      </c>
    </row>
    <row r="169" spans="1:47" x14ac:dyDescent="0.35">
      <c r="A169" t="str">
        <f t="shared" ref="A169:A173" si="286">A157</f>
        <v>25-34</v>
      </c>
      <c r="C169" t="str">
        <f t="shared" si="282"/>
        <v>0.353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-8.7342056600000006</v>
      </c>
      <c r="N169">
        <f t="shared" ref="N169:Q169" si="288">$M163-O163</f>
        <v>-14.566505209999995</v>
      </c>
      <c r="O169">
        <f t="shared" si="288"/>
        <v>-30.762223529999993</v>
      </c>
      <c r="P169">
        <f t="shared" si="288"/>
        <v>-54.793514690000002</v>
      </c>
      <c r="Q169">
        <f t="shared" si="288"/>
        <v>-55.716017349999994</v>
      </c>
      <c r="T169" t="str">
        <f t="shared" ref="T169:T173" si="289">K169</f>
        <v>25-34</v>
      </c>
      <c r="V169">
        <f>SQRT((($AP163-1)*$AE163^2+(AQ163-1)*AF163^2)/($AP163+AQ163-2))</f>
        <v>4.6125028892581552</v>
      </c>
      <c r="W169">
        <f t="shared" ref="W169:Z169" si="290">SQRT((($AP163-1)*$AE163^2+(AR163-1)*AG163^2)/($AP163+AR163-2))</f>
        <v>2.7759011193242662</v>
      </c>
      <c r="X169">
        <f t="shared" si="290"/>
        <v>3.1897413271053878</v>
      </c>
      <c r="Y169">
        <f t="shared" si="290"/>
        <v>3.133924673801141</v>
      </c>
      <c r="Z169">
        <f t="shared" si="290"/>
        <v>3.8440314967555693</v>
      </c>
      <c r="AC169" t="str">
        <f t="shared" ref="AC169:AC173" si="291">T169</f>
        <v>25-34</v>
      </c>
      <c r="AE169">
        <f>$AP163+AQ163-2</f>
        <v>484</v>
      </c>
      <c r="AF169">
        <f t="shared" ref="AF169:AI169" si="292">$AP163+AR163-2</f>
        <v>721</v>
      </c>
      <c r="AG169">
        <f t="shared" si="292"/>
        <v>1159</v>
      </c>
      <c r="AH169">
        <f t="shared" si="292"/>
        <v>798</v>
      </c>
      <c r="AI169">
        <f t="shared" si="292"/>
        <v>358</v>
      </c>
    </row>
    <row r="170" spans="1:47" x14ac:dyDescent="0.35">
      <c r="A170" t="str">
        <f t="shared" si="286"/>
        <v>35-44</v>
      </c>
      <c r="D170" t="str">
        <f t="shared" si="282"/>
        <v>0.537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-5.8322995499999948</v>
      </c>
      <c r="O170">
        <f t="shared" ref="O170:Q170" si="293">$N163-P163</f>
        <v>-22.028017869999992</v>
      </c>
      <c r="P170">
        <f t="shared" si="293"/>
        <v>-46.059309030000001</v>
      </c>
      <c r="Q170">
        <f t="shared" si="293"/>
        <v>-46.981811689999994</v>
      </c>
      <c r="T170" t="str">
        <f t="shared" si="289"/>
        <v>35-44</v>
      </c>
      <c r="W170">
        <f>SQRT((($AQ163-1)*$AF163^2+(AR163-1)*AG163^2)/($AQ163+AR163-2))</f>
        <v>3.4305016640570418</v>
      </c>
      <c r="X170">
        <f t="shared" ref="X170:Z170" si="294">SQRT((($AQ163-1)*$AF163^2+(AS163-1)*AH163^2)/($AQ163+AS163-2))</f>
        <v>3.5473422020758605</v>
      </c>
      <c r="Y170">
        <f t="shared" si="294"/>
        <v>3.6321321326269929</v>
      </c>
      <c r="Z170">
        <f t="shared" si="294"/>
        <v>4.4027975971722446</v>
      </c>
      <c r="AC170" t="str">
        <f t="shared" si="291"/>
        <v>35-44</v>
      </c>
      <c r="AF170">
        <f>$AQ163+AR163-2</f>
        <v>889</v>
      </c>
      <c r="AG170">
        <f t="shared" ref="AG170:AI170" si="295">$AQ163+AS163-2</f>
        <v>1327</v>
      </c>
      <c r="AH170">
        <f t="shared" si="295"/>
        <v>966</v>
      </c>
      <c r="AI170">
        <f t="shared" si="295"/>
        <v>526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-16.195718319999997</v>
      </c>
      <c r="P171">
        <f t="shared" ref="P171:Q171" si="296">$O163-Q163</f>
        <v>-40.227009480000007</v>
      </c>
      <c r="Q171">
        <f t="shared" si="296"/>
        <v>-41.149512139999999</v>
      </c>
      <c r="T171" t="str">
        <f t="shared" si="289"/>
        <v>45-54</v>
      </c>
      <c r="X171">
        <f>SQRT((($AR163-1)*$AG163^2+(AS163-1)*AH163^2)/($AR163+AS163-2))</f>
        <v>2.7649910460724945</v>
      </c>
      <c r="Y171">
        <f t="shared" ref="Y171:Z171" si="297">SQRT((($AR163-1)*$AG163^2+(AT163-1)*AI163^2)/($AR163+AT163-2))</f>
        <v>2.5791560635091488</v>
      </c>
      <c r="Z171">
        <f t="shared" si="297"/>
        <v>2.6738092348022828</v>
      </c>
      <c r="AC171" t="str">
        <f t="shared" si="291"/>
        <v>45-54</v>
      </c>
      <c r="AG171">
        <f>$AR163+AS163-2</f>
        <v>1564</v>
      </c>
      <c r="AH171">
        <f t="shared" ref="AH171:AI171" si="298">$AR163+AT163-2</f>
        <v>1203</v>
      </c>
      <c r="AI171">
        <f t="shared" si="298"/>
        <v>763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-24.031291160000009</v>
      </c>
      <c r="Q172">
        <f>$P163-R163</f>
        <v>-24.953793820000001</v>
      </c>
      <c r="T172" t="str">
        <f t="shared" si="289"/>
        <v>55-64</v>
      </c>
      <c r="Y172">
        <f>SQRT((($AS163-1)*$AH163^2+(AT163-1)*AI163^2)/($AS163+AT163-2))</f>
        <v>2.9456628478174474</v>
      </c>
      <c r="Z172">
        <f>SQRT((($AS163-1)*$AH163^2+(AU163-1)*AJ163^2)/($AS163+AU163-2))</f>
        <v>3.1200397570574596</v>
      </c>
      <c r="AC172" t="str">
        <f t="shared" si="291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-0.92250265999999215</v>
      </c>
      <c r="T173" t="str">
        <f t="shared" si="289"/>
        <v>65-74</v>
      </c>
      <c r="Z173">
        <f>SQRT((($AT163-1)*$AI163^2+(AU163-1)*AJ163^2)/($AT163+AU163-2))</f>
        <v>3.034850986855103</v>
      </c>
      <c r="AC173" t="str">
        <f t="shared" si="291"/>
        <v>65-74</v>
      </c>
      <c r="AI173">
        <f>$AT163+AU163-2</f>
        <v>840</v>
      </c>
    </row>
    <row r="175" spans="1:47" x14ac:dyDescent="0.35">
      <c r="K175" t="str">
        <f t="shared" ref="K175:AA175" si="299">K19</f>
        <v>Hispanosphere</v>
      </c>
      <c r="L175">
        <f t="shared" si="299"/>
        <v>41.514167860000001</v>
      </c>
      <c r="M175">
        <f t="shared" si="299"/>
        <v>52.980633519999998</v>
      </c>
      <c r="N175">
        <f t="shared" si="299"/>
        <v>74.657233700000006</v>
      </c>
      <c r="O175">
        <f t="shared" si="299"/>
        <v>95.714508550000005</v>
      </c>
      <c r="P175">
        <f t="shared" si="299"/>
        <v>111.8408901</v>
      </c>
      <c r="Q175">
        <f t="shared" si="299"/>
        <v>118.9377418</v>
      </c>
      <c r="R175">
        <f t="shared" si="299"/>
        <v>114.1349013</v>
      </c>
      <c r="S175">
        <f t="shared" si="299"/>
        <v>0</v>
      </c>
      <c r="T175" t="str">
        <f t="shared" si="299"/>
        <v>Hispanosphere</v>
      </c>
      <c r="U175">
        <f t="shared" si="299"/>
        <v>7.1587586310000004</v>
      </c>
      <c r="V175">
        <f t="shared" si="299"/>
        <v>9.0359625549999993</v>
      </c>
      <c r="W175">
        <f t="shared" si="299"/>
        <v>11.611310019999999</v>
      </c>
      <c r="X175">
        <f t="shared" si="299"/>
        <v>12.6599606</v>
      </c>
      <c r="Y175">
        <f t="shared" si="299"/>
        <v>10.65846887</v>
      </c>
      <c r="Z175">
        <f t="shared" si="299"/>
        <v>9.5725869340000003</v>
      </c>
      <c r="AA175">
        <f t="shared" si="299"/>
        <v>5.2211062740000003</v>
      </c>
      <c r="AC175" t="str">
        <f t="shared" ref="AC175:AK175" si="300">AC19</f>
        <v>Hispanosphere</v>
      </c>
      <c r="AD175">
        <f t="shared" si="300"/>
        <v>1.6007470930000001</v>
      </c>
      <c r="AE175">
        <f t="shared" si="300"/>
        <v>2.0205026510000001</v>
      </c>
      <c r="AF175">
        <f t="shared" si="300"/>
        <v>2.5963678520000002</v>
      </c>
      <c r="AG175">
        <f t="shared" si="300"/>
        <v>2.8308532500000001</v>
      </c>
      <c r="AH175">
        <f t="shared" si="300"/>
        <v>2.3833060920000002</v>
      </c>
      <c r="AI175">
        <f t="shared" si="300"/>
        <v>2.14049551</v>
      </c>
      <c r="AJ175">
        <f t="shared" si="300"/>
        <v>1.167474855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7421</v>
      </c>
      <c r="AP175">
        <f t="shared" si="301"/>
        <v>5923</v>
      </c>
      <c r="AQ175">
        <f t="shared" si="301"/>
        <v>7205</v>
      </c>
      <c r="AR175">
        <f t="shared" si="301"/>
        <v>9130</v>
      </c>
      <c r="AS175">
        <f t="shared" si="301"/>
        <v>11905</v>
      </c>
      <c r="AT175">
        <f t="shared" si="301"/>
        <v>7341</v>
      </c>
      <c r="AU175">
        <f t="shared" si="301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-11.466465659999997</v>
      </c>
      <c r="M180">
        <f t="shared" ref="M180:Q180" si="308">$L175-N175</f>
        <v>-33.143065840000006</v>
      </c>
      <c r="N180">
        <f t="shared" si="308"/>
        <v>-54.200340690000004</v>
      </c>
      <c r="O180">
        <f t="shared" si="308"/>
        <v>-70.326722239999995</v>
      </c>
      <c r="P180">
        <f t="shared" si="308"/>
        <v>-77.423573939999997</v>
      </c>
      <c r="Q180">
        <f t="shared" si="308"/>
        <v>-72.620733439999995</v>
      </c>
      <c r="T180" t="str">
        <f>K180</f>
        <v>18-24</v>
      </c>
      <c r="U180">
        <f>SQRT((($AO175-1)*$AD175^2+(AP175-1)*AE175^2)/($AO175+AP175-2))</f>
        <v>1.7991882461215185</v>
      </c>
      <c r="V180">
        <f t="shared" ref="V180:Z180" si="309">SQRT((($AO175-1)*$AD175^2+(AQ175-1)*AF175^2)/($AO175+AQ175-2))</f>
        <v>2.1496274514801224</v>
      </c>
      <c r="W180">
        <f t="shared" si="309"/>
        <v>2.359986877797827</v>
      </c>
      <c r="X180">
        <f t="shared" si="309"/>
        <v>2.1173087833098574</v>
      </c>
      <c r="Y180">
        <f t="shared" si="309"/>
        <v>1.8885400984969773</v>
      </c>
      <c r="Z180">
        <f t="shared" si="309"/>
        <v>1.5299158220486813</v>
      </c>
      <c r="AC180" t="str">
        <f>T180</f>
        <v>18-24</v>
      </c>
      <c r="AD180">
        <f>$AO175+AP175-2</f>
        <v>13342</v>
      </c>
      <c r="AE180">
        <f t="shared" ref="AE180:AI180" si="310">$AO175+AQ175-2</f>
        <v>14624</v>
      </c>
      <c r="AF180">
        <f t="shared" si="310"/>
        <v>16549</v>
      </c>
      <c r="AG180">
        <f t="shared" si="310"/>
        <v>19324</v>
      </c>
      <c r="AH180">
        <f t="shared" si="310"/>
        <v>14760</v>
      </c>
      <c r="AI180">
        <f t="shared" si="310"/>
        <v>9103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-21.676600180000008</v>
      </c>
      <c r="N181">
        <f t="shared" ref="N181:Q181" si="313">$M175-O175</f>
        <v>-42.733875030000007</v>
      </c>
      <c r="O181">
        <f t="shared" si="313"/>
        <v>-58.860256579999998</v>
      </c>
      <c r="P181">
        <f t="shared" si="313"/>
        <v>-65.95710828</v>
      </c>
      <c r="Q181">
        <f t="shared" si="313"/>
        <v>-61.154267779999998</v>
      </c>
      <c r="T181" t="str">
        <f t="shared" ref="T181:T185" si="314">K181</f>
        <v>25-34</v>
      </c>
      <c r="V181">
        <f>SQRT((($AP175-1)*$AE175^2+(AQ175-1)*AF175^2)/($AP175+AQ175-2))</f>
        <v>2.3540633388065664</v>
      </c>
      <c r="W181">
        <f t="shared" ref="W181:Z181" si="315">SQRT((($AP175-1)*$AE175^2+(AR175-1)*AG175^2)/($AP175+AR175-2))</f>
        <v>2.5430124645408778</v>
      </c>
      <c r="X181">
        <f t="shared" si="315"/>
        <v>2.2692219317608182</v>
      </c>
      <c r="Y181">
        <f t="shared" si="315"/>
        <v>2.0877664021437252</v>
      </c>
      <c r="Z181">
        <f t="shared" si="315"/>
        <v>1.8656407795197647</v>
      </c>
      <c r="AC181" t="str">
        <f t="shared" ref="AC181:AC185" si="316">T181</f>
        <v>25-34</v>
      </c>
      <c r="AE181">
        <f>$AP175+AQ175-2</f>
        <v>13126</v>
      </c>
      <c r="AF181">
        <f t="shared" ref="AF181:AI181" si="317">$AP175+AR175-2</f>
        <v>15051</v>
      </c>
      <c r="AG181">
        <f t="shared" si="317"/>
        <v>17826</v>
      </c>
      <c r="AH181">
        <f t="shared" si="317"/>
        <v>13262</v>
      </c>
      <c r="AI181">
        <f t="shared" si="317"/>
        <v>7605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-21.057274849999999</v>
      </c>
      <c r="O182">
        <f t="shared" ref="O182:Q182" si="318">$N175-P175</f>
        <v>-37.18365639999999</v>
      </c>
      <c r="P182">
        <f t="shared" si="318"/>
        <v>-44.280508099999992</v>
      </c>
      <c r="Q182">
        <f t="shared" si="318"/>
        <v>-39.47766759999999</v>
      </c>
      <c r="T182" t="str">
        <f t="shared" si="314"/>
        <v>35-44</v>
      </c>
      <c r="W182">
        <f>SQRT((($AQ175-1)*$AF175^2+(AR175-1)*AG175^2)/($AQ175+AR175-2))</f>
        <v>2.7299125160117974</v>
      </c>
      <c r="X182">
        <f t="shared" ref="X182:Z182" si="319">SQRT((($AQ175-1)*$AF175^2+(AS175-1)*AH175^2)/($AQ175+AS175-2))</f>
        <v>2.4657965120979406</v>
      </c>
      <c r="Y182">
        <f t="shared" si="319"/>
        <v>2.3772520475629459</v>
      </c>
      <c r="Z182">
        <f t="shared" si="319"/>
        <v>2.3922015362258904</v>
      </c>
      <c r="AC182" t="str">
        <f t="shared" si="316"/>
        <v>35-44</v>
      </c>
      <c r="AF182">
        <f>$AQ175+AR175-2</f>
        <v>16333</v>
      </c>
      <c r="AG182">
        <f t="shared" ref="AG182:AI182" si="320">$AQ175+AS175-2</f>
        <v>19108</v>
      </c>
      <c r="AH182">
        <f t="shared" si="320"/>
        <v>14544</v>
      </c>
      <c r="AI182">
        <f t="shared" si="320"/>
        <v>8887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-16.126381549999991</v>
      </c>
      <c r="P183">
        <f t="shared" ref="P183:Q183" si="321">$O175-Q175</f>
        <v>-23.223233249999993</v>
      </c>
      <c r="Q183">
        <f t="shared" si="321"/>
        <v>-18.420392749999991</v>
      </c>
      <c r="T183" t="str">
        <f t="shared" si="314"/>
        <v>45-54</v>
      </c>
      <c r="X183">
        <f>SQRT((($AR175-1)*$AG175^2+(AS175-1)*AH175^2)/($AR175+AS175-2))</f>
        <v>2.5870828792094427</v>
      </c>
      <c r="Y183">
        <f t="shared" ref="Y183:Z183" si="322">SQRT((($AR175-1)*$AG175^2+(AT175-1)*AI175^2)/($AR175+AT175-2))</f>
        <v>2.5463959408145125</v>
      </c>
      <c r="Z183">
        <f t="shared" si="322"/>
        <v>2.6416802567668505</v>
      </c>
      <c r="AC183" t="str">
        <f t="shared" si="316"/>
        <v>45-54</v>
      </c>
      <c r="AG183">
        <f>$AR175+AS175-2</f>
        <v>21033</v>
      </c>
      <c r="AH183">
        <f t="shared" ref="AH183:AI183" si="323">$AR175+AT175-2</f>
        <v>16469</v>
      </c>
      <c r="AI183">
        <f t="shared" si="323"/>
        <v>10812</v>
      </c>
    </row>
    <row r="184" spans="1:47" x14ac:dyDescent="0.35">
      <c r="A184" t="str">
        <f t="shared" si="311"/>
        <v>55-64</v>
      </c>
      <c r="F184" t="str">
        <f t="shared" si="307"/>
        <v>0.012</v>
      </c>
      <c r="G184" t="str">
        <f t="shared" si="307"/>
        <v>&gt;0.999</v>
      </c>
      <c r="K184" t="str">
        <f t="shared" si="312"/>
        <v>55-64</v>
      </c>
      <c r="P184">
        <f>$P175-Q175</f>
        <v>-7.096851700000002</v>
      </c>
      <c r="Q184">
        <f>$P175-R175</f>
        <v>-2.2940111999999999</v>
      </c>
      <c r="T184" t="str">
        <f t="shared" si="314"/>
        <v>55-64</v>
      </c>
      <c r="Y184">
        <f>SQRT((($AS175-1)*$AH175^2+(AT175-1)*AI175^2)/($AS175+AT175-2))</f>
        <v>2.2937280991996776</v>
      </c>
      <c r="Z184">
        <f>SQRT((($AS175-1)*$AH175^2+(AU175-1)*AJ175^2)/($AS175+AU175-2))</f>
        <v>2.2683450797939986</v>
      </c>
      <c r="AC184" t="str">
        <f t="shared" si="316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311"/>
        <v>65-74</v>
      </c>
      <c r="G185" t="str">
        <f t="shared" si="307"/>
        <v>0.097</v>
      </c>
      <c r="K185" t="str">
        <f t="shared" si="312"/>
        <v>65-74</v>
      </c>
      <c r="Q185">
        <f>Q175-R175</f>
        <v>4.8028405000000021</v>
      </c>
      <c r="T185" t="str">
        <f t="shared" si="314"/>
        <v>65-74</v>
      </c>
      <c r="Z185">
        <f>SQRT((($AT175-1)*$AI175^2+(AU175-1)*AJ175^2)/($AT175+AU175-2))</f>
        <v>1.995333056594695</v>
      </c>
      <c r="AC185" t="str">
        <f t="shared" si="316"/>
        <v>65-74</v>
      </c>
      <c r="AI185">
        <f>$AT175+AU175-2</f>
        <v>9023</v>
      </c>
    </row>
    <row r="187" spans="1:47" x14ac:dyDescent="0.35">
      <c r="K187" t="str">
        <f t="shared" ref="K187:AA187" si="324">K20</f>
        <v>Lusosphone (Portuguese)</v>
      </c>
      <c r="L187">
        <f t="shared" si="324"/>
        <v>35.651672759999997</v>
      </c>
      <c r="M187">
        <f t="shared" si="324"/>
        <v>47.411867460000003</v>
      </c>
      <c r="N187">
        <f t="shared" si="324"/>
        <v>59.536729829999999</v>
      </c>
      <c r="O187">
        <f t="shared" si="324"/>
        <v>73.749995459999994</v>
      </c>
      <c r="P187">
        <f t="shared" si="324"/>
        <v>93.186034960000001</v>
      </c>
      <c r="Q187">
        <f t="shared" si="324"/>
        <v>101.9078509</v>
      </c>
      <c r="R187">
        <f t="shared" si="324"/>
        <v>101.4250432</v>
      </c>
      <c r="S187">
        <f t="shared" si="324"/>
        <v>0</v>
      </c>
      <c r="T187" t="str">
        <f t="shared" si="324"/>
        <v>Lusosphone (Portuguese)</v>
      </c>
      <c r="U187">
        <f t="shared" si="324"/>
        <v>12.778013290000001</v>
      </c>
      <c r="V187">
        <f t="shared" si="324"/>
        <v>9.9305373400000008</v>
      </c>
      <c r="W187">
        <f t="shared" si="324"/>
        <v>7.012826843</v>
      </c>
      <c r="X187">
        <f t="shared" si="324"/>
        <v>6.2254921899999998</v>
      </c>
      <c r="Y187">
        <f t="shared" si="324"/>
        <v>3.1090774350000001</v>
      </c>
      <c r="Z187">
        <f t="shared" si="324"/>
        <v>3.1528792189999999</v>
      </c>
      <c r="AA187">
        <f t="shared" si="324"/>
        <v>4.9051174230000001</v>
      </c>
      <c r="AC187" t="str">
        <f t="shared" ref="AC187:AK187" si="325">AC20</f>
        <v>Lusosphone (Portuguese)</v>
      </c>
      <c r="AD187">
        <f t="shared" si="325"/>
        <v>6.3890066430000001</v>
      </c>
      <c r="AE187">
        <f t="shared" si="325"/>
        <v>4.9652686700000004</v>
      </c>
      <c r="AF187">
        <f t="shared" si="325"/>
        <v>3.506413421</v>
      </c>
      <c r="AG187">
        <f t="shared" si="325"/>
        <v>3.1127460949999999</v>
      </c>
      <c r="AH187">
        <f t="shared" si="325"/>
        <v>1.554538717</v>
      </c>
      <c r="AI187">
        <f t="shared" si="325"/>
        <v>1.5764396089999999</v>
      </c>
      <c r="AJ187">
        <f t="shared" si="325"/>
        <v>2.4525587120000001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2248</v>
      </c>
      <c r="AP187">
        <f t="shared" si="326"/>
        <v>2182</v>
      </c>
      <c r="AQ187">
        <f t="shared" si="326"/>
        <v>2414</v>
      </c>
      <c r="AR187">
        <f t="shared" si="326"/>
        <v>2521</v>
      </c>
      <c r="AS187">
        <f t="shared" si="326"/>
        <v>3085</v>
      </c>
      <c r="AT187">
        <f t="shared" si="326"/>
        <v>1467</v>
      </c>
      <c r="AU187">
        <f t="shared" si="326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0.242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-11.760194700000007</v>
      </c>
      <c r="M192">
        <f t="shared" ref="M192:Q192" si="333">$L187-N187</f>
        <v>-23.885057070000002</v>
      </c>
      <c r="N192">
        <f t="shared" si="333"/>
        <v>-38.098322699999997</v>
      </c>
      <c r="O192">
        <f t="shared" si="333"/>
        <v>-57.534362200000004</v>
      </c>
      <c r="P192">
        <f t="shared" si="333"/>
        <v>-66.256178140000003</v>
      </c>
      <c r="Q192">
        <f t="shared" si="333"/>
        <v>-65.773370440000008</v>
      </c>
      <c r="T192" t="str">
        <f>K192</f>
        <v>18-24</v>
      </c>
      <c r="U192">
        <f>SQRT((($AO187-1)*$AD187^2+(AP187-1)*AE187^2)/($AO187+AP187-2))</f>
        <v>5.7321134073364863</v>
      </c>
      <c r="V192">
        <f t="shared" ref="V192:Z192" si="334">SQRT((($AO187-1)*$AD187^2+(AQ187-1)*AF187^2)/($AO187+AQ187-2))</f>
        <v>5.1038335202554181</v>
      </c>
      <c r="W192">
        <f t="shared" si="334"/>
        <v>4.9358791690190387</v>
      </c>
      <c r="X192">
        <f t="shared" si="334"/>
        <v>4.3131494751196104</v>
      </c>
      <c r="Y192">
        <f t="shared" si="334"/>
        <v>5.0679320672075763</v>
      </c>
      <c r="Z192">
        <f t="shared" si="334"/>
        <v>6.0547331647798144</v>
      </c>
      <c r="AC192" t="str">
        <f>T192</f>
        <v>18-24</v>
      </c>
      <c r="AD192">
        <f>$AO187+AP187-2</f>
        <v>4428</v>
      </c>
      <c r="AE192">
        <f t="shared" ref="AE192:AI192" si="335">$AO187+AQ187-2</f>
        <v>4660</v>
      </c>
      <c r="AF192">
        <f t="shared" si="335"/>
        <v>4767</v>
      </c>
      <c r="AG192">
        <f t="shared" si="335"/>
        <v>5331</v>
      </c>
      <c r="AH192">
        <f t="shared" si="335"/>
        <v>3713</v>
      </c>
      <c r="AI192">
        <f t="shared" si="335"/>
        <v>2552</v>
      </c>
    </row>
    <row r="193" spans="1:47" x14ac:dyDescent="0.35">
      <c r="A193" t="str">
        <f t="shared" ref="A193:A197" si="336">A181</f>
        <v>25-34</v>
      </c>
      <c r="C193" t="str">
        <f t="shared" si="332"/>
        <v>0.027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-12.124862369999995</v>
      </c>
      <c r="N193">
        <f t="shared" ref="N193:Q193" si="338">$M187-O187</f>
        <v>-26.33812799999999</v>
      </c>
      <c r="O193">
        <f t="shared" si="338"/>
        <v>-45.774167499999997</v>
      </c>
      <c r="P193">
        <f t="shared" si="338"/>
        <v>-54.495983439999996</v>
      </c>
      <c r="Q193">
        <f t="shared" si="338"/>
        <v>-54.013175740000001</v>
      </c>
      <c r="T193" t="str">
        <f t="shared" ref="T193:T197" si="339">K193</f>
        <v>25-34</v>
      </c>
      <c r="V193">
        <f>SQRT((($AP187-1)*$AE187^2+(AQ187-1)*AF187^2)/($AP187+AQ187-2))</f>
        <v>4.261730434945215</v>
      </c>
      <c r="W193">
        <f t="shared" ref="W193:Z193" si="340">SQRT((($AP187-1)*$AE187^2+(AR187-1)*AG187^2)/($AP187+AR187-2))</f>
        <v>4.0782313381034747</v>
      </c>
      <c r="X193">
        <f t="shared" si="340"/>
        <v>3.410026722526688</v>
      </c>
      <c r="Y193">
        <f t="shared" si="340"/>
        <v>3.9676988852020449</v>
      </c>
      <c r="Z193">
        <f t="shared" si="340"/>
        <v>4.7293918897150267</v>
      </c>
      <c r="AC193" t="str">
        <f t="shared" ref="AC193:AC197" si="341">T193</f>
        <v>25-34</v>
      </c>
      <c r="AE193">
        <f>$AP187+AQ187-2</f>
        <v>4594</v>
      </c>
      <c r="AF193">
        <f t="shared" ref="AF193:AI193" si="342">$AP187+AR187-2</f>
        <v>4701</v>
      </c>
      <c r="AG193">
        <f t="shared" si="342"/>
        <v>5265</v>
      </c>
      <c r="AH193">
        <f t="shared" si="342"/>
        <v>3647</v>
      </c>
      <c r="AI193">
        <f t="shared" si="342"/>
        <v>2486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-14.213265629999995</v>
      </c>
      <c r="O194">
        <f t="shared" ref="O194:Q194" si="343">$N187-P187</f>
        <v>-33.649305130000002</v>
      </c>
      <c r="P194">
        <f t="shared" si="343"/>
        <v>-42.371121070000001</v>
      </c>
      <c r="Q194">
        <f t="shared" si="343"/>
        <v>-41.888313370000006</v>
      </c>
      <c r="T194" t="str">
        <f t="shared" si="339"/>
        <v>35-44</v>
      </c>
      <c r="W194">
        <f>SQRT((($AQ187-1)*$AF187^2+(AR187-1)*AG187^2)/($AQ187+AR187-2))</f>
        <v>3.3111631623987638</v>
      </c>
      <c r="X194">
        <f t="shared" ref="X194:Z194" si="344">SQRT((($AQ187-1)*$AF187^2+(AS187-1)*AH187^2)/($AQ187+AS187-2))</f>
        <v>2.598625594451148</v>
      </c>
      <c r="Y194">
        <f t="shared" si="344"/>
        <v>2.9304442288229682</v>
      </c>
      <c r="Z194">
        <f t="shared" si="344"/>
        <v>3.4044438580893006</v>
      </c>
      <c r="AC194" t="str">
        <f t="shared" si="341"/>
        <v>35-44</v>
      </c>
      <c r="AF194">
        <f>$AQ187+AR187-2</f>
        <v>4933</v>
      </c>
      <c r="AG194">
        <f t="shared" ref="AG194:AI194" si="345">$AQ187+AS187-2</f>
        <v>5497</v>
      </c>
      <c r="AH194">
        <f t="shared" si="345"/>
        <v>3879</v>
      </c>
      <c r="AI194">
        <f t="shared" si="345"/>
        <v>2718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-19.436039500000007</v>
      </c>
      <c r="P195">
        <f t="shared" ref="P195:Q195" si="346">$O187-Q187</f>
        <v>-28.157855440000006</v>
      </c>
      <c r="Q195">
        <f t="shared" si="346"/>
        <v>-27.675047740000011</v>
      </c>
      <c r="T195" t="str">
        <f t="shared" si="339"/>
        <v>45-54</v>
      </c>
      <c r="X195">
        <f>SQRT((($AR187-1)*$AG187^2+(AS187-1)*AH187^2)/($AR187+AS187-2))</f>
        <v>2.3847271549804745</v>
      </c>
      <c r="Y195">
        <f t="shared" ref="Y195:Z195" si="347">SQRT((($AR187-1)*$AG187^2+(AT187-1)*AI187^2)/($AR187+AT187-2))</f>
        <v>2.6532318312596126</v>
      </c>
      <c r="Z195">
        <f t="shared" si="347"/>
        <v>3.0483619792260397</v>
      </c>
      <c r="AC195" t="str">
        <f t="shared" si="341"/>
        <v>45-54</v>
      </c>
      <c r="AG195">
        <f>$AR187+AS187-2</f>
        <v>5604</v>
      </c>
      <c r="AH195">
        <f t="shared" ref="AH195:AI195" si="348">$AR187+AT187-2</f>
        <v>3986</v>
      </c>
      <c r="AI195">
        <f t="shared" si="348"/>
        <v>2825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-8.721815939999999</v>
      </c>
      <c r="Q196">
        <f>$P187-R187</f>
        <v>-8.239008240000004</v>
      </c>
      <c r="T196" t="str">
        <f t="shared" si="339"/>
        <v>55-64</v>
      </c>
      <c r="Y196">
        <f>SQRT((($AS187-1)*$AH187^2+(AT187-1)*AI187^2)/($AS187+AT187-2))</f>
        <v>1.5616286749547961</v>
      </c>
      <c r="Z196">
        <f>SQRT((($AS187-1)*$AH187^2+(AU187-1)*AJ187^2)/($AS187+AU187-2))</f>
        <v>1.6554276878789922</v>
      </c>
      <c r="AC196" t="str">
        <f t="shared" si="341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336"/>
        <v>65-74</v>
      </c>
      <c r="G197" t="str">
        <f t="shared" si="332"/>
        <v>&gt;0.999</v>
      </c>
      <c r="K197" t="str">
        <f t="shared" si="337"/>
        <v>65-74</v>
      </c>
      <c r="Q197">
        <f>Q187-R187</f>
        <v>0.48280769999999507</v>
      </c>
      <c r="T197" t="str">
        <f t="shared" si="339"/>
        <v>65-74</v>
      </c>
      <c r="Z197">
        <f>SQRT((($AT187-1)*$AI187^2+(AU187-1)*AJ187^2)/($AT187+AU187-2))</f>
        <v>1.7587140068733396</v>
      </c>
      <c r="AC197" t="str">
        <f t="shared" si="341"/>
        <v>65-74</v>
      </c>
      <c r="AI197">
        <f>$AT187+AU187-2</f>
        <v>1771</v>
      </c>
    </row>
    <row r="199" spans="1:47" x14ac:dyDescent="0.35">
      <c r="K199" t="str">
        <f t="shared" ref="K199:AA199" si="349">K21</f>
        <v>Swahili</v>
      </c>
      <c r="L199">
        <f t="shared" si="349"/>
        <v>91.557661409999994</v>
      </c>
      <c r="M199">
        <f t="shared" si="349"/>
        <v>95.879842409999995</v>
      </c>
      <c r="N199">
        <f t="shared" si="349"/>
        <v>108.97893089999999</v>
      </c>
      <c r="O199">
        <f t="shared" si="349"/>
        <v>121.8851232</v>
      </c>
      <c r="P199">
        <f t="shared" si="349"/>
        <v>116.0169171</v>
      </c>
      <c r="Q199">
        <f t="shared" si="349"/>
        <v>135.8465214</v>
      </c>
      <c r="R199">
        <f t="shared" si="349"/>
        <v>82.115249019999993</v>
      </c>
      <c r="S199">
        <f t="shared" si="349"/>
        <v>0</v>
      </c>
      <c r="T199" t="str">
        <f t="shared" si="349"/>
        <v>Swahili</v>
      </c>
      <c r="U199">
        <f t="shared" si="349"/>
        <v>0.97971244199999996</v>
      </c>
      <c r="V199">
        <f t="shared" si="349"/>
        <v>7.473532155</v>
      </c>
      <c r="W199">
        <f t="shared" si="349"/>
        <v>13.67760953</v>
      </c>
      <c r="X199">
        <f t="shared" si="349"/>
        <v>4.776538714</v>
      </c>
      <c r="Y199">
        <f t="shared" si="349"/>
        <v>7.1595347460000003</v>
      </c>
      <c r="Z199">
        <f t="shared" si="349"/>
        <v>15.774015350000001</v>
      </c>
      <c r="AA199">
        <f t="shared" si="349"/>
        <v>34.354647300000003</v>
      </c>
      <c r="AC199" t="str">
        <f t="shared" ref="AC199:AK199" si="350">AC21</f>
        <v>Swahili</v>
      </c>
      <c r="AD199">
        <f t="shared" si="350"/>
        <v>0.69276131100000005</v>
      </c>
      <c r="AE199">
        <f t="shared" si="350"/>
        <v>5.2845852659999997</v>
      </c>
      <c r="AF199">
        <f t="shared" si="350"/>
        <v>9.6715304520000007</v>
      </c>
      <c r="AG199">
        <f t="shared" si="350"/>
        <v>3.3775229150000001</v>
      </c>
      <c r="AH199">
        <f t="shared" si="350"/>
        <v>5.0625555689999997</v>
      </c>
      <c r="AI199">
        <f t="shared" si="350"/>
        <v>11.15391322</v>
      </c>
      <c r="AJ199">
        <f t="shared" si="350"/>
        <v>24.29240407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250</v>
      </c>
      <c r="AP199">
        <f t="shared" si="351"/>
        <v>602</v>
      </c>
      <c r="AQ199">
        <f t="shared" si="351"/>
        <v>293</v>
      </c>
      <c r="AR199">
        <f t="shared" si="351"/>
        <v>95</v>
      </c>
      <c r="AS199">
        <f t="shared" si="351"/>
        <v>40</v>
      </c>
      <c r="AT199">
        <f t="shared" si="351"/>
        <v>13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&gt;0.999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0.088</v>
      </c>
      <c r="D204" t="str">
        <f t="shared" si="357"/>
        <v>&lt;0.001</v>
      </c>
      <c r="E204" t="str">
        <f t="shared" si="357"/>
        <v>&lt;0.001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-4.3221810000000005</v>
      </c>
      <c r="M204">
        <f t="shared" ref="M204:Q204" si="358">$L199-N199</f>
        <v>-17.42126949</v>
      </c>
      <c r="N204">
        <f t="shared" si="358"/>
        <v>-30.327461790000001</v>
      </c>
      <c r="O204">
        <f t="shared" si="358"/>
        <v>-24.459255690000006</v>
      </c>
      <c r="P204">
        <f t="shared" si="358"/>
        <v>-44.288859990000006</v>
      </c>
      <c r="Q204">
        <f t="shared" si="358"/>
        <v>9.4424123900000012</v>
      </c>
      <c r="T204" t="str">
        <f>K204</f>
        <v>18-24</v>
      </c>
      <c r="U204">
        <f>SQRT((($AO199-1)*$AD199^2+(AP199-1)*AE199^2)/($AO199+AP199-2))</f>
        <v>4.4594290510147001</v>
      </c>
      <c r="V204">
        <f t="shared" ref="V204:Z204" si="359">SQRT((($AO199-1)*$AD199^2+(AQ199-1)*AF199^2)/($AO199+AQ199-2))</f>
        <v>7.1209178746441655</v>
      </c>
      <c r="W204">
        <f t="shared" si="359"/>
        <v>1.8640529045013408</v>
      </c>
      <c r="X204">
        <f t="shared" si="359"/>
        <v>1.9711891212943919</v>
      </c>
      <c r="Y204">
        <f t="shared" si="359"/>
        <v>2.4855266883296134</v>
      </c>
      <c r="Z204">
        <f t="shared" si="359"/>
        <v>1.6847795532600029</v>
      </c>
      <c r="AC204" t="str">
        <f>T204</f>
        <v>18-24</v>
      </c>
      <c r="AD204">
        <f>$AO199+AP199-2</f>
        <v>850</v>
      </c>
      <c r="AE204">
        <f t="shared" ref="AE204:AI204" si="360">$AO199+AQ199-2</f>
        <v>541</v>
      </c>
      <c r="AF204">
        <f t="shared" si="360"/>
        <v>343</v>
      </c>
      <c r="AG204">
        <f t="shared" si="360"/>
        <v>288</v>
      </c>
      <c r="AH204">
        <f t="shared" si="360"/>
        <v>261</v>
      </c>
      <c r="AI204">
        <f t="shared" si="360"/>
        <v>250</v>
      </c>
    </row>
    <row r="205" spans="1:47" x14ac:dyDescent="0.35">
      <c r="A205" t="str">
        <f t="shared" ref="A205:A209" si="361">A193</f>
        <v>25-34</v>
      </c>
      <c r="C205" t="str">
        <f t="shared" si="357"/>
        <v>0.376</v>
      </c>
      <c r="D205" t="str">
        <f t="shared" si="357"/>
        <v>&lt;0.001</v>
      </c>
      <c r="E205" t="str">
        <f t="shared" si="357"/>
        <v>&lt;0.001</v>
      </c>
      <c r="F205" t="str">
        <f t="shared" si="357"/>
        <v>&lt;0.001</v>
      </c>
      <c r="G205" t="str">
        <f t="shared" si="357"/>
        <v>0.064</v>
      </c>
      <c r="K205" t="str">
        <f t="shared" ref="K205:K209" si="362">A205</f>
        <v>25-34</v>
      </c>
      <c r="M205">
        <f>$M199-N199</f>
        <v>-13.09908849</v>
      </c>
      <c r="N205">
        <f t="shared" ref="N205:Q205" si="363">$M199-O199</f>
        <v>-26.00528079</v>
      </c>
      <c r="O205">
        <f t="shared" si="363"/>
        <v>-20.137074690000006</v>
      </c>
      <c r="P205">
        <f t="shared" si="363"/>
        <v>-39.966678990000005</v>
      </c>
      <c r="Q205">
        <f t="shared" si="363"/>
        <v>13.764593390000002</v>
      </c>
      <c r="T205" t="str">
        <f t="shared" ref="T205:T209" si="364">K205</f>
        <v>25-34</v>
      </c>
      <c r="V205">
        <f>SQRT((($AP199-1)*$AE199^2+(AQ199-1)*AF199^2)/($AP199+AQ199-2))</f>
        <v>7.0271648620442093</v>
      </c>
      <c r="W205">
        <f t="shared" ref="W205:Z205" si="365">SQRT((($AP199-1)*$AE199^2+(AR199-1)*AG199^2)/($AP199+AR199-2))</f>
        <v>5.0687861046618554</v>
      </c>
      <c r="X205">
        <f t="shared" si="365"/>
        <v>5.2713229168965938</v>
      </c>
      <c r="Y205">
        <f t="shared" si="365"/>
        <v>5.460364236074648</v>
      </c>
      <c r="Z205">
        <f t="shared" si="365"/>
        <v>5.3722172889643769</v>
      </c>
      <c r="AC205" t="str">
        <f t="shared" ref="AC205:AC209" si="366">T205</f>
        <v>25-34</v>
      </c>
      <c r="AE205">
        <f>$AP199+AQ199-2</f>
        <v>893</v>
      </c>
      <c r="AF205">
        <f t="shared" ref="AF205:AI205" si="367">$AP199+AR199-2</f>
        <v>695</v>
      </c>
      <c r="AG205">
        <f t="shared" si="367"/>
        <v>640</v>
      </c>
      <c r="AH205">
        <f t="shared" si="367"/>
        <v>613</v>
      </c>
      <c r="AI205">
        <f t="shared" si="367"/>
        <v>602</v>
      </c>
    </row>
    <row r="206" spans="1:47" x14ac:dyDescent="0.35">
      <c r="A206" t="str">
        <f t="shared" si="361"/>
        <v>35-44</v>
      </c>
      <c r="D206" t="str">
        <f t="shared" si="357"/>
        <v>0.799</v>
      </c>
      <c r="E206" t="str">
        <f t="shared" si="357"/>
        <v>&gt;0.999</v>
      </c>
      <c r="F206" t="str">
        <f t="shared" si="357"/>
        <v>0.037</v>
      </c>
      <c r="G206" t="str">
        <f t="shared" si="357"/>
        <v>0.038</v>
      </c>
      <c r="K206" t="str">
        <f t="shared" si="362"/>
        <v>35-44</v>
      </c>
      <c r="N206">
        <f>$N199-O199</f>
        <v>-12.906192300000001</v>
      </c>
      <c r="O206">
        <f t="shared" ref="O206:Q206" si="368">$N199-P199</f>
        <v>-7.037986200000006</v>
      </c>
      <c r="P206">
        <f t="shared" si="368"/>
        <v>-26.867590500000006</v>
      </c>
      <c r="Q206">
        <f t="shared" si="368"/>
        <v>26.863681880000001</v>
      </c>
      <c r="T206" t="str">
        <f t="shared" si="364"/>
        <v>35-44</v>
      </c>
      <c r="W206">
        <f>SQRT((($AQ199-1)*$AF199^2+(AR199-1)*AG199^2)/($AQ199+AR199-2))</f>
        <v>8.5754140842940831</v>
      </c>
      <c r="X206">
        <f t="shared" ref="X206:Z206" si="369">SQRT((($AQ199-1)*$AF199^2+(AS199-1)*AH199^2)/($AQ199+AS199-2))</f>
        <v>9.248628813467155</v>
      </c>
      <c r="Y206">
        <f t="shared" si="369"/>
        <v>9.7343260884297553</v>
      </c>
      <c r="Z206">
        <f t="shared" si="369"/>
        <v>9.7587561575253581</v>
      </c>
      <c r="AC206" t="str">
        <f t="shared" si="366"/>
        <v>35-44</v>
      </c>
      <c r="AF206">
        <f>$AQ199+AR199-2</f>
        <v>386</v>
      </c>
      <c r="AG206">
        <f t="shared" ref="AG206:AI206" si="370">$AQ199+AS199-2</f>
        <v>331</v>
      </c>
      <c r="AH206">
        <f t="shared" si="370"/>
        <v>304</v>
      </c>
      <c r="AI206">
        <f t="shared" si="370"/>
        <v>293</v>
      </c>
    </row>
    <row r="207" spans="1:47" x14ac:dyDescent="0.35">
      <c r="A207" t="str">
        <f t="shared" si="361"/>
        <v>45-54</v>
      </c>
      <c r="E207" t="str">
        <f t="shared" si="357"/>
        <v>0.837</v>
      </c>
      <c r="F207" t="str">
        <f t="shared" si="357"/>
        <v>0.033</v>
      </c>
      <c r="G207" t="str">
        <f t="shared" si="357"/>
        <v>&lt;0.001</v>
      </c>
      <c r="K207" t="str">
        <f t="shared" si="362"/>
        <v>45-54</v>
      </c>
      <c r="O207">
        <f>$O199-P199</f>
        <v>5.8682060999999948</v>
      </c>
      <c r="P207">
        <f t="shared" ref="P207:Q207" si="371">$O199-Q199</f>
        <v>-13.961398200000005</v>
      </c>
      <c r="Q207">
        <f t="shared" si="371"/>
        <v>39.769874180000002</v>
      </c>
      <c r="T207" t="str">
        <f t="shared" si="364"/>
        <v>45-54</v>
      </c>
      <c r="X207">
        <f>SQRT((($AR199-1)*$AG199^2+(AS199-1)*AH199^2)/($AR199+AS199-2))</f>
        <v>3.946893157692795</v>
      </c>
      <c r="Y207">
        <f t="shared" ref="Y207:Z207" si="372">SQRT((($AR199-1)*$AG199^2+(AT199-1)*AI199^2)/($AR199+AT199-2))</f>
        <v>4.9193855070684087</v>
      </c>
      <c r="Z207">
        <f t="shared" si="372"/>
        <v>4.1832259440306565</v>
      </c>
      <c r="AC207" t="str">
        <f t="shared" si="366"/>
        <v>45-54</v>
      </c>
      <c r="AG207">
        <f>$AR199+AS199-2</f>
        <v>133</v>
      </c>
      <c r="AH207">
        <f t="shared" ref="AH207:AI207" si="373">$AR199+AT199-2</f>
        <v>106</v>
      </c>
      <c r="AI207">
        <f t="shared" si="373"/>
        <v>95</v>
      </c>
    </row>
    <row r="208" spans="1:47" x14ac:dyDescent="0.35">
      <c r="A208" t="str">
        <f t="shared" si="361"/>
        <v>55-64</v>
      </c>
      <c r="F208" t="str">
        <f t="shared" si="357"/>
        <v>0.039</v>
      </c>
      <c r="G208" t="str">
        <f t="shared" si="357"/>
        <v>&lt;0.001</v>
      </c>
      <c r="K208" t="str">
        <f t="shared" si="362"/>
        <v>55-64</v>
      </c>
      <c r="P208">
        <f>$P199-Q199</f>
        <v>-19.8296043</v>
      </c>
      <c r="Q208">
        <f>$P199-R199</f>
        <v>33.901668080000007</v>
      </c>
      <c r="T208" t="str">
        <f t="shared" si="364"/>
        <v>55-64</v>
      </c>
      <c r="Y208">
        <f>SQRT((($AS199-1)*$AH199^2+(AT199-1)*AI199^2)/($AS199+AT199-2))</f>
        <v>6.9908436587436231</v>
      </c>
      <c r="Z208">
        <f>SQRT((($AS199-1)*$AH199^2+(AU199-1)*AJ199^2)/($AS199+AU199-2))</f>
        <v>6.3041061661814046</v>
      </c>
      <c r="AC208" t="str">
        <f t="shared" si="366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361"/>
        <v>65-74</v>
      </c>
      <c r="G209" t="str">
        <f t="shared" si="357"/>
        <v>0.006</v>
      </c>
      <c r="K209" t="str">
        <f t="shared" si="362"/>
        <v>65-74</v>
      </c>
      <c r="Q209">
        <f>Q199-R199</f>
        <v>53.731272380000007</v>
      </c>
      <c r="T209" t="str">
        <f t="shared" si="364"/>
        <v>65-74</v>
      </c>
      <c r="Z209">
        <f>SQRT((($AT199-1)*$AI199^2+(AU199-1)*AJ199^2)/($AT199+AU199-2))</f>
        <v>12.658345550334165</v>
      </c>
      <c r="AC209" t="str">
        <f t="shared" si="366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1E773-229D-467A-A0C7-AED374D658C4}">
  <dimension ref="A1:AV209"/>
  <sheetViews>
    <sheetView topLeftCell="A7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26.849408576919355</v>
      </c>
      <c r="M3">
        <v>40.799785063772156</v>
      </c>
      <c r="N3">
        <v>63.137300928274094</v>
      </c>
      <c r="O3">
        <v>85.783750003669041</v>
      </c>
      <c r="P3">
        <v>96.561663324783467</v>
      </c>
      <c r="Q3">
        <v>100.95994722986484</v>
      </c>
      <c r="R3">
        <v>99.661175390952948</v>
      </c>
      <c r="T3" t="s">
        <v>16</v>
      </c>
      <c r="U3">
        <v>8.1084578768457849</v>
      </c>
      <c r="V3">
        <v>6.5355365743967511</v>
      </c>
      <c r="W3">
        <v>3.7115811183531826</v>
      </c>
      <c r="X3">
        <v>2.4666136998213277</v>
      </c>
      <c r="Y3">
        <v>2.962918159808932</v>
      </c>
      <c r="Z3">
        <v>3.1418033309382292</v>
      </c>
      <c r="AA3">
        <v>7.5316908555584909</v>
      </c>
      <c r="AC3" t="s">
        <v>16</v>
      </c>
      <c r="AD3">
        <v>3.6262126010641587</v>
      </c>
      <c r="AE3">
        <v>2.922780809957449</v>
      </c>
      <c r="AF3">
        <v>1.6598695369284817</v>
      </c>
      <c r="AG3">
        <v>1.1031031814065499</v>
      </c>
      <c r="AH3">
        <v>1.3250572834202714</v>
      </c>
      <c r="AI3">
        <v>1.4050571639826297</v>
      </c>
      <c r="AJ3">
        <v>3.368274547708467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41.251561205859979</v>
      </c>
      <c r="M4">
        <v>51.199690683428699</v>
      </c>
      <c r="N4">
        <v>81.600872018462184</v>
      </c>
      <c r="O4">
        <v>99.434850022075977</v>
      </c>
      <c r="P4">
        <v>111.28913389218567</v>
      </c>
      <c r="Q4">
        <v>113.95267637501468</v>
      </c>
      <c r="R4">
        <v>97.512800708159887</v>
      </c>
      <c r="T4" t="s">
        <v>17</v>
      </c>
      <c r="U4">
        <v>7.3911890441173158</v>
      </c>
      <c r="V4">
        <v>6.536413925388751</v>
      </c>
      <c r="W4">
        <v>10.876669936127053</v>
      </c>
      <c r="X4">
        <v>7.4921813950315794</v>
      </c>
      <c r="Y4">
        <v>9.0268095902363008</v>
      </c>
      <c r="Z4">
        <v>1.0416446431539998</v>
      </c>
      <c r="AA4">
        <v>10.134016196308755</v>
      </c>
      <c r="AC4" t="s">
        <v>17</v>
      </c>
      <c r="AD4">
        <v>4.2673049842525455</v>
      </c>
      <c r="AE4">
        <v>3.7738003393580142</v>
      </c>
      <c r="AF4">
        <v>6.2796483155096636</v>
      </c>
      <c r="AG4">
        <v>4.3256129452389889</v>
      </c>
      <c r="AH4">
        <v>5.2116309468464239</v>
      </c>
      <c r="AI4">
        <v>0.60139381512489354</v>
      </c>
      <c r="AJ4">
        <v>5.850876978910887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27.084341085868743</v>
      </c>
      <c r="M5">
        <v>42.52375095273964</v>
      </c>
      <c r="N5">
        <v>48.028423029092103</v>
      </c>
      <c r="O5">
        <v>56.838574661174896</v>
      </c>
      <c r="P5">
        <v>73.293383102704468</v>
      </c>
      <c r="Q5">
        <v>94.141540670358623</v>
      </c>
      <c r="R5">
        <v>99.451655635236264</v>
      </c>
      <c r="T5" t="s">
        <v>18</v>
      </c>
      <c r="U5">
        <v>9.0501547349636144</v>
      </c>
      <c r="V5">
        <v>12.204013932677418</v>
      </c>
      <c r="W5">
        <v>16.845232345148471</v>
      </c>
      <c r="X5">
        <v>15.004496939081703</v>
      </c>
      <c r="Y5">
        <v>15.189875969185207</v>
      </c>
      <c r="Z5">
        <v>5.2462942313838949</v>
      </c>
      <c r="AA5">
        <v>7.6114971419819568</v>
      </c>
      <c r="AC5" t="s">
        <v>18</v>
      </c>
      <c r="AD5">
        <v>3.0167182449878713</v>
      </c>
      <c r="AE5">
        <v>4.0680046442258062</v>
      </c>
      <c r="AF5">
        <v>5.6150774483828236</v>
      </c>
      <c r="AG5">
        <v>5.0014989796939009</v>
      </c>
      <c r="AH5">
        <v>5.0632919897284028</v>
      </c>
      <c r="AI5">
        <v>1.7487647437946316</v>
      </c>
      <c r="AJ5">
        <v>2.5371657139939856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30.290963359112961</v>
      </c>
      <c r="M6">
        <v>50.286613837203753</v>
      </c>
      <c r="N6">
        <v>71.757991419950159</v>
      </c>
      <c r="O6">
        <v>90.190532677527685</v>
      </c>
      <c r="P6">
        <v>105.97071617022071</v>
      </c>
      <c r="Q6">
        <v>111.05339797766021</v>
      </c>
      <c r="R6">
        <v>105.68113103508009</v>
      </c>
      <c r="T6" t="s">
        <v>19</v>
      </c>
      <c r="U6">
        <v>7.3973365404551927</v>
      </c>
      <c r="V6">
        <v>9.1480031591054498</v>
      </c>
      <c r="W6">
        <v>10.158141736656471</v>
      </c>
      <c r="X6">
        <v>12.174686588857353</v>
      </c>
      <c r="Y6">
        <v>10.934844431581272</v>
      </c>
      <c r="Z6">
        <v>8.2848614208397269</v>
      </c>
      <c r="AA6">
        <v>6.1213863695199588</v>
      </c>
      <c r="AC6" t="s">
        <v>19</v>
      </c>
      <c r="AD6">
        <v>1.6142311732237469</v>
      </c>
      <c r="AE6">
        <v>1.9962579492521846</v>
      </c>
      <c r="AF6">
        <v>2.216688258491355</v>
      </c>
      <c r="AG6">
        <v>2.6567344217048827</v>
      </c>
      <c r="AH6">
        <v>2.3861786819184547</v>
      </c>
      <c r="AI6">
        <v>1.8079049801532114</v>
      </c>
      <c r="AJ6">
        <v>1.3357960188760063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44.502119164248377</v>
      </c>
      <c r="M7">
        <v>62.608208074412232</v>
      </c>
      <c r="N7">
        <v>78.123818010930165</v>
      </c>
      <c r="O7">
        <v>91.210354662435876</v>
      </c>
      <c r="P7">
        <v>99.264993508564345</v>
      </c>
      <c r="Q7">
        <v>100.14685667592371</v>
      </c>
      <c r="R7">
        <v>98.082387630358085</v>
      </c>
      <c r="T7" t="s">
        <v>20</v>
      </c>
      <c r="U7">
        <v>4.7566456292701291</v>
      </c>
      <c r="V7">
        <v>6.8771616855466791</v>
      </c>
      <c r="W7">
        <v>4.9701592966083865</v>
      </c>
      <c r="X7">
        <v>6.9936631126451942</v>
      </c>
      <c r="Y7">
        <v>6.0512102079785466</v>
      </c>
      <c r="Z7">
        <v>8.8331287400772815</v>
      </c>
      <c r="AA7">
        <v>13.261731756217232</v>
      </c>
      <c r="AC7" t="s">
        <v>20</v>
      </c>
      <c r="AD7">
        <v>1.4341826193611793</v>
      </c>
      <c r="AE7">
        <v>2.0735422666878582</v>
      </c>
      <c r="AF7">
        <v>1.4985594122860666</v>
      </c>
      <c r="AG7">
        <v>2.10866876861756</v>
      </c>
      <c r="AH7">
        <v>1.8245085261303002</v>
      </c>
      <c r="AI7">
        <v>2.6632885232491885</v>
      </c>
      <c r="AJ7">
        <v>3.9985625732466841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36.104520077277243</v>
      </c>
      <c r="M8">
        <v>45.972915566090698</v>
      </c>
      <c r="N8">
        <v>51.589434105556535</v>
      </c>
      <c r="O8">
        <v>62.948907008747106</v>
      </c>
      <c r="P8">
        <v>77.302832833590116</v>
      </c>
      <c r="Q8">
        <v>102.58930672417965</v>
      </c>
      <c r="R8">
        <v>122.68011563156043</v>
      </c>
      <c r="T8" t="s">
        <v>21</v>
      </c>
      <c r="U8">
        <v>2.6756778487763482</v>
      </c>
      <c r="V8">
        <v>3.0561348661301357</v>
      </c>
      <c r="W8">
        <v>4.3744063728428566</v>
      </c>
      <c r="X8">
        <v>1.8548932705278534</v>
      </c>
      <c r="Y8">
        <v>0.33595374955935681</v>
      </c>
      <c r="Z8">
        <v>1.693990608787233</v>
      </c>
      <c r="AA8">
        <v>0.7715810067998734</v>
      </c>
      <c r="AC8" t="s">
        <v>21</v>
      </c>
      <c r="AD8">
        <v>1.8919899511403893</v>
      </c>
      <c r="AE8">
        <v>2.1610136880612605</v>
      </c>
      <c r="AF8">
        <v>3.0931724099028326</v>
      </c>
      <c r="AG8">
        <v>1.3116076099675382</v>
      </c>
      <c r="AH8">
        <v>0.23755517447846827</v>
      </c>
      <c r="AI8">
        <v>1.1978322467397802</v>
      </c>
      <c r="AJ8">
        <v>0.5455901621429341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25.185030797596198</v>
      </c>
      <c r="M9">
        <v>28.098046339444803</v>
      </c>
      <c r="N9">
        <v>42.969118256602798</v>
      </c>
      <c r="O9">
        <v>45.384315758593331</v>
      </c>
      <c r="P9">
        <v>56.850015107795933</v>
      </c>
      <c r="Q9">
        <v>83.740874696066356</v>
      </c>
      <c r="R9">
        <v>108.41094442089133</v>
      </c>
      <c r="T9" t="s">
        <v>22</v>
      </c>
      <c r="U9">
        <v>5.2701126888324819</v>
      </c>
      <c r="V9">
        <v>0.15006063732795027</v>
      </c>
      <c r="W9">
        <v>3.3168014008120466</v>
      </c>
      <c r="X9">
        <v>1.0761586588240095</v>
      </c>
      <c r="Y9">
        <v>4.8500814810278126</v>
      </c>
      <c r="Z9">
        <v>0.33517205899169894</v>
      </c>
      <c r="AA9">
        <v>1.6079661506879628</v>
      </c>
      <c r="AC9" t="s">
        <v>22</v>
      </c>
      <c r="AD9">
        <v>3.726532419890717</v>
      </c>
      <c r="AE9">
        <v>0.10610889424376879</v>
      </c>
      <c r="AF9">
        <v>2.3453327623632378</v>
      </c>
      <c r="AG9">
        <v>0.76095908528707734</v>
      </c>
      <c r="AH9">
        <v>3.4295255045420596</v>
      </c>
      <c r="AI9">
        <v>0.23700243577728786</v>
      </c>
      <c r="AJ9">
        <v>1.1370037690698884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53.279409592393506</v>
      </c>
      <c r="M10">
        <v>76.865812900530003</v>
      </c>
      <c r="N10">
        <v>86.287968877106351</v>
      </c>
      <c r="O10">
        <v>93.843761491255449</v>
      </c>
      <c r="P10">
        <v>102.55597741844817</v>
      </c>
      <c r="Q10">
        <v>107.86124960628669</v>
      </c>
      <c r="R10">
        <v>106.46113779434748</v>
      </c>
      <c r="T10" t="s">
        <v>23</v>
      </c>
      <c r="U10">
        <v>20.50982162451994</v>
      </c>
      <c r="V10">
        <v>22.929183785047464</v>
      </c>
      <c r="W10">
        <v>20.417578178163104</v>
      </c>
      <c r="X10">
        <v>21.402994786430877</v>
      </c>
      <c r="Y10">
        <v>17.544664015567587</v>
      </c>
      <c r="Z10">
        <v>13.453262990532821</v>
      </c>
      <c r="AA10">
        <v>16.786823972292815</v>
      </c>
      <c r="AC10" t="s">
        <v>23</v>
      </c>
      <c r="AD10">
        <v>6.183943895059099</v>
      </c>
      <c r="AE10">
        <v>6.913409033100316</v>
      </c>
      <c r="AF10">
        <v>6.1561314495195631</v>
      </c>
      <c r="AG10">
        <v>6.4532457360476387</v>
      </c>
      <c r="AH10">
        <v>5.2899152374988887</v>
      </c>
      <c r="AI10">
        <v>4.0563114132338161</v>
      </c>
      <c r="AJ10">
        <v>5.0614178670762415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32.102094695239785</v>
      </c>
      <c r="M14">
        <v>38.854698718995714</v>
      </c>
      <c r="N14">
        <v>41.982218803224811</v>
      </c>
      <c r="O14">
        <v>51.589945864792682</v>
      </c>
      <c r="P14">
        <v>67.904580558664733</v>
      </c>
      <c r="Q14">
        <v>97.732552138121576</v>
      </c>
      <c r="R14">
        <v>118.40070969712144</v>
      </c>
      <c r="T14" t="s">
        <v>34</v>
      </c>
      <c r="U14">
        <v>8.5911134448947326</v>
      </c>
      <c r="V14">
        <v>9.1475541903174094</v>
      </c>
      <c r="W14">
        <v>11.935471179584241</v>
      </c>
      <c r="X14">
        <v>11.495513165380776</v>
      </c>
      <c r="Y14">
        <v>11.220930232611302</v>
      </c>
      <c r="Z14">
        <v>6.6665728938349362</v>
      </c>
      <c r="AA14">
        <v>7.315474024253926</v>
      </c>
      <c r="AC14" t="s">
        <v>34</v>
      </c>
      <c r="AD14">
        <v>3.0374172874139931</v>
      </c>
      <c r="AE14">
        <v>3.234148799622429</v>
      </c>
      <c r="AF14">
        <v>4.2198263038703088</v>
      </c>
      <c r="AG14">
        <v>4.06427765622999</v>
      </c>
      <c r="AH14">
        <v>3.9671979293502977</v>
      </c>
      <c r="AI14">
        <v>2.3569894502525544</v>
      </c>
      <c r="AJ14">
        <v>2.5864106450719966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30.799542598314073</v>
      </c>
      <c r="M15">
        <v>46.260052132869738</v>
      </c>
      <c r="N15">
        <v>67.43421035008231</v>
      </c>
      <c r="O15">
        <v>87.61096268613791</v>
      </c>
      <c r="P15">
        <v>98.472642536977048</v>
      </c>
      <c r="Q15">
        <v>102.96679293455827</v>
      </c>
      <c r="R15">
        <v>100.6352059508866</v>
      </c>
      <c r="T15" t="s">
        <v>35</v>
      </c>
      <c r="U15">
        <v>12.145470785342741</v>
      </c>
      <c r="V15">
        <v>15.730786800754121</v>
      </c>
      <c r="W15">
        <v>11.954956407242504</v>
      </c>
      <c r="X15">
        <v>9.3280888942771583</v>
      </c>
      <c r="Y15">
        <v>8.6053972608246863</v>
      </c>
      <c r="Z15">
        <v>6.7060919985776684</v>
      </c>
      <c r="AA15">
        <v>9.2002071018150335</v>
      </c>
      <c r="AC15" t="s">
        <v>35</v>
      </c>
      <c r="AD15">
        <v>3.135947072232077</v>
      </c>
      <c r="AE15">
        <v>4.0616716868040106</v>
      </c>
      <c r="AF15">
        <v>3.0867564713257245</v>
      </c>
      <c r="AG15">
        <v>2.4085021959651862</v>
      </c>
      <c r="AH15">
        <v>2.2219040185781953</v>
      </c>
      <c r="AI15">
        <v>1.7315055085750748</v>
      </c>
      <c r="AJ15">
        <v>2.3754832591325887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44.126722063096814</v>
      </c>
      <c r="M16">
        <v>62.418871791092918</v>
      </c>
      <c r="N16">
        <v>78.098276471753124</v>
      </c>
      <c r="O16">
        <v>91.798562225285494</v>
      </c>
      <c r="P16">
        <v>98.439323566401143</v>
      </c>
      <c r="Q16">
        <v>99.158004738297279</v>
      </c>
      <c r="R16">
        <v>87.413171490954241</v>
      </c>
      <c r="T16" t="s">
        <v>36</v>
      </c>
      <c r="U16">
        <v>4.6327962885796721</v>
      </c>
      <c r="V16">
        <v>6.9672728059567968</v>
      </c>
      <c r="W16">
        <v>4.7885781595719061</v>
      </c>
      <c r="X16">
        <v>6.8631298308759998</v>
      </c>
      <c r="Y16">
        <v>7.3034868058204054</v>
      </c>
      <c r="Z16">
        <v>11.976075353278985</v>
      </c>
      <c r="AA16">
        <v>25.523872280716287</v>
      </c>
      <c r="AC16" t="s">
        <v>36</v>
      </c>
      <c r="AD16">
        <v>1.39684063812453</v>
      </c>
      <c r="AE16">
        <v>2.1007117917641218</v>
      </c>
      <c r="AF16">
        <v>1.4438106395082382</v>
      </c>
      <c r="AG16">
        <v>2.0693115033191822</v>
      </c>
      <c r="AH16">
        <v>2.2020841269288667</v>
      </c>
      <c r="AI16">
        <v>3.6109225825317623</v>
      </c>
      <c r="AJ16">
        <v>7.6957370501898774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47.147368839160208</v>
      </c>
      <c r="M17">
        <v>65.548731246369542</v>
      </c>
      <c r="N17">
        <v>70.03063701605825</v>
      </c>
      <c r="O17">
        <v>71.892025732265822</v>
      </c>
      <c r="P17">
        <v>88.301868446943161</v>
      </c>
      <c r="Q17">
        <v>93.719650264916027</v>
      </c>
      <c r="R17">
        <v>93.813377769625234</v>
      </c>
      <c r="T17" t="s">
        <v>37</v>
      </c>
      <c r="U17">
        <v>21.857232949103739</v>
      </c>
      <c r="V17">
        <v>15.963911675470547</v>
      </c>
      <c r="W17">
        <v>13.859135871314196</v>
      </c>
      <c r="X17">
        <v>12.486543071844467</v>
      </c>
      <c r="Y17">
        <v>9.9392834248169439</v>
      </c>
      <c r="Z17">
        <v>4.3915288168712454</v>
      </c>
      <c r="AA17">
        <v>8.0434490943996551</v>
      </c>
      <c r="AC17" t="s">
        <v>37</v>
      </c>
      <c r="AD17">
        <v>7.2857443163679134</v>
      </c>
      <c r="AE17">
        <v>5.3213038918235158</v>
      </c>
      <c r="AF17">
        <v>4.619711957104732</v>
      </c>
      <c r="AG17">
        <v>4.1621810239481558</v>
      </c>
      <c r="AH17">
        <v>3.3130944749389815</v>
      </c>
      <c r="AI17">
        <v>1.4638429389570817</v>
      </c>
      <c r="AJ17">
        <v>2.6811496981332184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28.308292291116654</v>
      </c>
      <c r="M18">
        <v>46.769611620491624</v>
      </c>
      <c r="N18">
        <v>51.618347693018123</v>
      </c>
      <c r="O18">
        <v>55.992237515133745</v>
      </c>
      <c r="P18">
        <v>71.492645270306582</v>
      </c>
      <c r="Q18">
        <v>94.435662220208854</v>
      </c>
      <c r="R18">
        <v>96.799024579081419</v>
      </c>
      <c r="T18" t="s">
        <v>38</v>
      </c>
      <c r="U18">
        <v>9.1801324063841054</v>
      </c>
      <c r="V18">
        <v>5.7132019490513999</v>
      </c>
      <c r="W18">
        <v>10.025285665915366</v>
      </c>
      <c r="X18">
        <v>3.3136726298361574</v>
      </c>
      <c r="Y18">
        <v>5.1232650429647215</v>
      </c>
      <c r="Z18">
        <v>3.9363646346880237</v>
      </c>
      <c r="AA18">
        <v>3.823506176111398</v>
      </c>
      <c r="AC18" t="s">
        <v>38</v>
      </c>
      <c r="AD18">
        <v>5.3001519160222701</v>
      </c>
      <c r="AE18">
        <v>3.2985186832195206</v>
      </c>
      <c r="AF18">
        <v>5.7881013779191335</v>
      </c>
      <c r="AG18">
        <v>1.9131497848422008</v>
      </c>
      <c r="AH18">
        <v>2.9579184516854817</v>
      </c>
      <c r="AI18">
        <v>2.2726611814656534</v>
      </c>
      <c r="AJ18">
        <v>2.2075023200261126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35.49272008450793</v>
      </c>
      <c r="M19">
        <v>52.491574251740012</v>
      </c>
      <c r="N19">
        <v>76.24242709687239</v>
      </c>
      <c r="O19">
        <v>96.217878644720074</v>
      </c>
      <c r="P19">
        <v>111.2039664761578</v>
      </c>
      <c r="Q19">
        <v>117.65482835235849</v>
      </c>
      <c r="R19">
        <v>108.35135667381648</v>
      </c>
      <c r="T19" t="s">
        <v>39</v>
      </c>
      <c r="U19">
        <v>8.0690128502553549</v>
      </c>
      <c r="V19">
        <v>10.575872391474061</v>
      </c>
      <c r="W19">
        <v>11.369667098724937</v>
      </c>
      <c r="X19">
        <v>13.072438917644817</v>
      </c>
      <c r="Y19">
        <v>10.472142678853562</v>
      </c>
      <c r="Z19">
        <v>11.990892345708474</v>
      </c>
      <c r="AA19">
        <v>5.064875180675247</v>
      </c>
      <c r="AC19" t="s">
        <v>39</v>
      </c>
      <c r="AD19">
        <v>1.8042861244490305</v>
      </c>
      <c r="AE19">
        <v>2.3648369588699265</v>
      </c>
      <c r="AF19">
        <v>2.5423348514291773</v>
      </c>
      <c r="AG19">
        <v>2.9230862051567583</v>
      </c>
      <c r="AH19">
        <v>2.341642289999331</v>
      </c>
      <c r="AI19">
        <v>2.6812450395886054</v>
      </c>
      <c r="AJ19">
        <v>1.1325405201541381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29.437045711735497</v>
      </c>
      <c r="M20">
        <v>50.444894265399917</v>
      </c>
      <c r="N20">
        <v>63.54478889249657</v>
      </c>
      <c r="O20">
        <v>78.526006042937013</v>
      </c>
      <c r="P20">
        <v>95.138659599874316</v>
      </c>
      <c r="Q20">
        <v>103.13023824627403</v>
      </c>
      <c r="R20">
        <v>99.648399395447171</v>
      </c>
      <c r="T20" t="s">
        <v>40</v>
      </c>
      <c r="U20">
        <v>15.056342308833738</v>
      </c>
      <c r="V20">
        <v>10.167964538249837</v>
      </c>
      <c r="W20">
        <v>6.7650600479004517</v>
      </c>
      <c r="X20">
        <v>5.3893864495242614</v>
      </c>
      <c r="Y20">
        <v>2.5948699034174645</v>
      </c>
      <c r="Z20">
        <v>2.8894640624682717</v>
      </c>
      <c r="AA20">
        <v>6.1044628449682197</v>
      </c>
      <c r="AC20" t="s">
        <v>40</v>
      </c>
      <c r="AD20">
        <v>7.528171154416869</v>
      </c>
      <c r="AE20">
        <v>5.0839822691249186</v>
      </c>
      <c r="AF20">
        <v>3.3825300239502258</v>
      </c>
      <c r="AG20">
        <v>2.6946932247621307</v>
      </c>
      <c r="AH20">
        <v>1.2974349517087322</v>
      </c>
      <c r="AI20">
        <v>1.4447320312341358</v>
      </c>
      <c r="AJ20">
        <v>3.0522314224841098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89.699198098369294</v>
      </c>
      <c r="M21">
        <v>98.421949260115625</v>
      </c>
      <c r="N21">
        <v>111.20675751191689</v>
      </c>
      <c r="O21">
        <v>122.28780580260353</v>
      </c>
      <c r="P21">
        <v>118.75988271891475</v>
      </c>
      <c r="Q21">
        <v>120.53425732214782</v>
      </c>
      <c r="R21">
        <v>81.422154075114165</v>
      </c>
      <c r="T21" t="s">
        <v>41</v>
      </c>
      <c r="U21">
        <v>2.1371198215851335</v>
      </c>
      <c r="V21">
        <v>9.6027788594196188</v>
      </c>
      <c r="W21">
        <v>16.82333498073298</v>
      </c>
      <c r="X21">
        <v>7.5105917839012664</v>
      </c>
      <c r="Y21">
        <v>1.4154866953162597</v>
      </c>
      <c r="Z21">
        <v>22.510872101829108</v>
      </c>
      <c r="AA21">
        <v>34.064676403011575</v>
      </c>
      <c r="AC21" t="s">
        <v>41</v>
      </c>
      <c r="AD21">
        <v>1.5111719180510323</v>
      </c>
      <c r="AE21">
        <v>6.7901900497304322</v>
      </c>
      <c r="AF21">
        <v>11.895894247049146</v>
      </c>
      <c r="AG21">
        <v>5.3107903811205537</v>
      </c>
      <c r="AH21">
        <v>1.0009002409374637</v>
      </c>
      <c r="AI21">
        <v>15.91759031362643</v>
      </c>
      <c r="AJ21">
        <v>24.087363683494853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26.849408576919355</v>
      </c>
      <c r="M30">
        <f t="shared" si="0"/>
        <v>40.799785063772156</v>
      </c>
      <c r="N30">
        <f t="shared" si="0"/>
        <v>63.137300928274094</v>
      </c>
      <c r="O30">
        <f t="shared" si="0"/>
        <v>85.783750003669041</v>
      </c>
      <c r="P30">
        <f t="shared" si="0"/>
        <v>96.561663324783467</v>
      </c>
      <c r="Q30">
        <f t="shared" si="0"/>
        <v>100.95994722986484</v>
      </c>
      <c r="R30">
        <f t="shared" si="0"/>
        <v>99.661175390952948</v>
      </c>
      <c r="S30">
        <f t="shared" si="0"/>
        <v>0</v>
      </c>
      <c r="T30" t="str">
        <f t="shared" si="0"/>
        <v>Central and Southern Asia</v>
      </c>
      <c r="U30">
        <f t="shared" si="0"/>
        <v>8.1084578768457849</v>
      </c>
      <c r="V30">
        <f t="shared" si="0"/>
        <v>6.5355365743967511</v>
      </c>
      <c r="W30">
        <f t="shared" si="0"/>
        <v>3.7115811183531826</v>
      </c>
      <c r="X30">
        <f t="shared" si="0"/>
        <v>2.4666136998213277</v>
      </c>
      <c r="Y30">
        <f t="shared" si="0"/>
        <v>2.962918159808932</v>
      </c>
      <c r="Z30">
        <f t="shared" si="0"/>
        <v>3.1418033309382292</v>
      </c>
      <c r="AA30">
        <f t="shared" si="0"/>
        <v>7.5316908555584909</v>
      </c>
      <c r="AB30">
        <f t="shared" si="0"/>
        <v>0</v>
      </c>
      <c r="AC30" t="str">
        <f t="shared" si="0"/>
        <v>Central and Southern Asia</v>
      </c>
      <c r="AD30">
        <f t="shared" si="0"/>
        <v>3.6262126010641587</v>
      </c>
      <c r="AE30">
        <f t="shared" si="0"/>
        <v>2.922780809957449</v>
      </c>
      <c r="AF30">
        <f t="shared" si="0"/>
        <v>1.6598695369284817</v>
      </c>
      <c r="AG30">
        <f t="shared" si="0"/>
        <v>1.1031031814065499</v>
      </c>
      <c r="AH30">
        <f t="shared" si="0"/>
        <v>1.3250572834202714</v>
      </c>
      <c r="AI30">
        <f t="shared" si="0"/>
        <v>1.4050571639826297</v>
      </c>
      <c r="AJ30">
        <f t="shared" si="0"/>
        <v>3.368274547708467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-13.9503764868528</v>
      </c>
      <c r="M35">
        <f t="shared" ref="M35:Q35" si="7">$L30-N30</f>
        <v>-36.287892351354742</v>
      </c>
      <c r="N35">
        <f t="shared" si="7"/>
        <v>-58.934341426749683</v>
      </c>
      <c r="O35">
        <f t="shared" si="7"/>
        <v>-69.712254747864108</v>
      </c>
      <c r="P35">
        <f t="shared" si="7"/>
        <v>-74.110538652945479</v>
      </c>
      <c r="Q35">
        <f t="shared" si="7"/>
        <v>-72.811766814033589</v>
      </c>
      <c r="T35" t="str">
        <f>K35</f>
        <v>18-24</v>
      </c>
      <c r="U35">
        <f>SQRT((($AO30-1)*$AD30^2+(AP30-1)*AE30^2)/($AO30+AP30-2))</f>
        <v>3.3434906422064725</v>
      </c>
      <c r="V35">
        <f t="shared" ref="V35:Z35" si="8">SQRT((($AO30-1)*$AD30^2+(AQ30-1)*AF30^2)/($AO30+AQ30-2))</f>
        <v>2.8882520227928397</v>
      </c>
      <c r="W35">
        <f t="shared" si="8"/>
        <v>2.5319125221426328</v>
      </c>
      <c r="X35">
        <f t="shared" si="8"/>
        <v>2.482027359567478</v>
      </c>
      <c r="Y35">
        <f t="shared" si="8"/>
        <v>2.6886059421148492</v>
      </c>
      <c r="Z35">
        <f t="shared" si="8"/>
        <v>3.5721728262337629</v>
      </c>
      <c r="AC35" t="str">
        <f>T35</f>
        <v>18-24</v>
      </c>
      <c r="AD35">
        <f>$AO30+AP30-2</f>
        <v>6338</v>
      </c>
      <c r="AE35">
        <f t="shared" ref="AE35:AI35" si="9">$AO30+AQ30-2</f>
        <v>6748</v>
      </c>
      <c r="AF35">
        <f t="shared" si="9"/>
        <v>8333</v>
      </c>
      <c r="AG35">
        <f t="shared" si="9"/>
        <v>9382</v>
      </c>
      <c r="AH35">
        <f t="shared" si="9"/>
        <v>7714</v>
      </c>
      <c r="AI35">
        <f t="shared" si="9"/>
        <v>4624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-22.337515864501938</v>
      </c>
      <c r="N36">
        <f t="shared" ref="N36:Q36" si="11">$M30-O30</f>
        <v>-44.983964939896886</v>
      </c>
      <c r="O36">
        <f t="shared" si="11"/>
        <v>-55.761878261011312</v>
      </c>
      <c r="P36">
        <f t="shared" si="11"/>
        <v>-60.160162166092682</v>
      </c>
      <c r="Q36">
        <f t="shared" si="11"/>
        <v>-58.861390327180793</v>
      </c>
      <c r="T36" t="str">
        <f t="shared" ref="T36:T40" si="12">K36</f>
        <v>25-34</v>
      </c>
      <c r="V36">
        <f>SQRT((($AP30-1)*$AE30^2+(AQ30-1)*AF30^2)/($AP30+AQ30-2))</f>
        <v>2.3335535480242307</v>
      </c>
      <c r="W36">
        <f t="shared" ref="W36:Z36" si="13">SQRT((($AP30-1)*$AE30^2+(AR30-1)*AG30^2)/($AP30+AR30-2))</f>
        <v>1.9734502776500387</v>
      </c>
      <c r="X36">
        <f t="shared" si="13"/>
        <v>1.9821913640650024</v>
      </c>
      <c r="Y36">
        <f t="shared" si="13"/>
        <v>2.1432795717965947</v>
      </c>
      <c r="Z36">
        <f t="shared" si="13"/>
        <v>3.0489690647617791</v>
      </c>
      <c r="AC36" t="str">
        <f t="shared" ref="AC36:AC40" si="14">T36</f>
        <v>25-34</v>
      </c>
      <c r="AE36">
        <f>$AP30+AQ30-2</f>
        <v>5832</v>
      </c>
      <c r="AF36">
        <f t="shared" ref="AF36:AI36" si="15">$AP30+AR30-2</f>
        <v>7417</v>
      </c>
      <c r="AG36">
        <f t="shared" si="15"/>
        <v>8466</v>
      </c>
      <c r="AH36">
        <f t="shared" si="15"/>
        <v>6798</v>
      </c>
      <c r="AI36">
        <f t="shared" si="15"/>
        <v>3708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-22.646449075394948</v>
      </c>
      <c r="O37">
        <f t="shared" ref="O37:Q37" si="16">$N30-P30</f>
        <v>-33.424362396509373</v>
      </c>
      <c r="P37">
        <f t="shared" si="16"/>
        <v>-37.822646301590744</v>
      </c>
      <c r="Q37">
        <f t="shared" si="16"/>
        <v>-36.523874462678855</v>
      </c>
      <c r="T37" t="str">
        <f t="shared" si="12"/>
        <v>35-44</v>
      </c>
      <c r="W37">
        <f>SQRT((($AQ30-1)*$AF30^2+(AR30-1)*AG30^2)/($AQ30+AR30-2))</f>
        <v>1.3528645987437535</v>
      </c>
      <c r="X37">
        <f t="shared" ref="X37:Z37" si="17">SQRT((($AQ30-1)*$AF30^2+(AS30-1)*AH30^2)/($AQ30+AS30-2))</f>
        <v>1.4516145127376565</v>
      </c>
      <c r="Y37">
        <f t="shared" si="17"/>
        <v>1.5206392008091709</v>
      </c>
      <c r="Z37">
        <f t="shared" si="17"/>
        <v>2.1988403407342707</v>
      </c>
      <c r="AC37" t="str">
        <f t="shared" si="14"/>
        <v>35-44</v>
      </c>
      <c r="AF37">
        <f>$AQ30+AR30-2</f>
        <v>7827</v>
      </c>
      <c r="AG37">
        <f t="shared" ref="AG37:AI37" si="18">$AQ30+AS30-2</f>
        <v>8876</v>
      </c>
      <c r="AH37">
        <f t="shared" si="18"/>
        <v>7208</v>
      </c>
      <c r="AI37">
        <f t="shared" si="18"/>
        <v>4118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-10.777913321114426</v>
      </c>
      <c r="P38">
        <f t="shared" ref="P38:Q38" si="19">$O30-Q30</f>
        <v>-15.176197226195796</v>
      </c>
      <c r="Q38">
        <f t="shared" si="19"/>
        <v>-13.877425387283907</v>
      </c>
      <c r="T38" t="str">
        <f t="shared" si="12"/>
        <v>45-54</v>
      </c>
      <c r="X38">
        <f>SQRT((($AR30-1)*$AG30^2+(AS30-1)*AH30^2)/($AR30+AS30-2))</f>
        <v>1.2301741453556085</v>
      </c>
      <c r="Y38">
        <f t="shared" ref="Y38:Z38" si="20">SQRT((($AR30-1)*$AG30^2+(AT30-1)*AI30^2)/($AR30+AT30-2))</f>
        <v>1.2525388687941941</v>
      </c>
      <c r="Z38">
        <f t="shared" si="20"/>
        <v>1.728436485730714</v>
      </c>
      <c r="AC38" t="str">
        <f t="shared" si="14"/>
        <v>45-54</v>
      </c>
      <c r="AG38">
        <f>$AR30+AS30-2</f>
        <v>10461</v>
      </c>
      <c r="AH38">
        <f t="shared" ref="AH38:AI38" si="21">$AR30+AT30-2</f>
        <v>8793</v>
      </c>
      <c r="AI38">
        <f t="shared" si="21"/>
        <v>5703</v>
      </c>
    </row>
    <row r="39" spans="1:47" x14ac:dyDescent="0.35">
      <c r="A39" t="str">
        <f t="shared" si="10"/>
        <v>55-64</v>
      </c>
      <c r="F39" t="str">
        <f t="shared" si="6"/>
        <v>0.007</v>
      </c>
      <c r="G39" t="str">
        <f t="shared" si="6"/>
        <v>0.491</v>
      </c>
      <c r="K39" t="str">
        <f>O34</f>
        <v>55-64</v>
      </c>
      <c r="P39">
        <f>$P30-Q30</f>
        <v>-4.3982839050813709</v>
      </c>
      <c r="Q39">
        <f>$P30-R30</f>
        <v>-3.0995120661694813</v>
      </c>
      <c r="T39" t="str">
        <f t="shared" si="12"/>
        <v>55-64</v>
      </c>
      <c r="Y39">
        <f>SQRT((($AS30-1)*$AH30^2+(AT30-1)*AI30^2)/($AS30+AT30-2))</f>
        <v>1.3588500656268079</v>
      </c>
      <c r="Z39">
        <f>SQRT((($AS30-1)*$AH30^2+(AU30-1)*AJ30^2)/($AS30+AU30-2))</f>
        <v>1.7809439691985951</v>
      </c>
      <c r="AC39" t="str">
        <f t="shared" si="14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1.2987718389118896</v>
      </c>
      <c r="T40" t="str">
        <f t="shared" si="12"/>
        <v>65-74</v>
      </c>
      <c r="Z40">
        <f>SQRT((($AT30-1)*$AI30^2+(AU30-1)*AJ30^2)/($AT30+AU30-2))</f>
        <v>1.9524105163417951</v>
      </c>
      <c r="AC40" t="str">
        <f t="shared" si="14"/>
        <v>65-74</v>
      </c>
      <c r="AI40">
        <f>$AT30+AU30-2</f>
        <v>5084</v>
      </c>
    </row>
    <row r="42" spans="1:47" x14ac:dyDescent="0.35">
      <c r="K42" t="str">
        <f t="shared" ref="K42:AA42" si="22">K4</f>
        <v>Eastern and South-Eastern Asia</v>
      </c>
      <c r="L42">
        <f t="shared" si="22"/>
        <v>41.251561205859979</v>
      </c>
      <c r="M42">
        <f t="shared" si="22"/>
        <v>51.199690683428699</v>
      </c>
      <c r="N42">
        <f t="shared" si="22"/>
        <v>81.600872018462184</v>
      </c>
      <c r="O42">
        <f t="shared" si="22"/>
        <v>99.434850022075977</v>
      </c>
      <c r="P42">
        <f t="shared" si="22"/>
        <v>111.28913389218567</v>
      </c>
      <c r="Q42">
        <f t="shared" si="22"/>
        <v>113.95267637501468</v>
      </c>
      <c r="R42">
        <f t="shared" si="22"/>
        <v>97.512800708159887</v>
      </c>
      <c r="S42">
        <f t="shared" si="22"/>
        <v>0</v>
      </c>
      <c r="T42" t="str">
        <f t="shared" si="22"/>
        <v>Eastern and South-Eastern Asia</v>
      </c>
      <c r="U42">
        <f t="shared" si="22"/>
        <v>7.3911890441173158</v>
      </c>
      <c r="V42">
        <f t="shared" si="22"/>
        <v>6.536413925388751</v>
      </c>
      <c r="W42">
        <f t="shared" si="22"/>
        <v>10.876669936127053</v>
      </c>
      <c r="X42">
        <f t="shared" si="22"/>
        <v>7.4921813950315794</v>
      </c>
      <c r="Y42">
        <f t="shared" si="22"/>
        <v>9.0268095902363008</v>
      </c>
      <c r="Z42">
        <f t="shared" si="22"/>
        <v>1.0416446431539998</v>
      </c>
      <c r="AA42">
        <f t="shared" si="22"/>
        <v>10.134016196308755</v>
      </c>
      <c r="AC42" t="str">
        <f t="shared" ref="AC42:AK42" si="23">AC4</f>
        <v>Eastern and South-Eastern Asia</v>
      </c>
      <c r="AD42">
        <f t="shared" si="23"/>
        <v>4.2673049842525455</v>
      </c>
      <c r="AE42">
        <f t="shared" si="23"/>
        <v>3.7738003393580142</v>
      </c>
      <c r="AF42">
        <f t="shared" si="23"/>
        <v>6.2796483155096636</v>
      </c>
      <c r="AG42">
        <f t="shared" si="23"/>
        <v>4.3256129452389889</v>
      </c>
      <c r="AH42">
        <f t="shared" si="23"/>
        <v>5.2116309468464239</v>
      </c>
      <c r="AI42">
        <f t="shared" si="23"/>
        <v>0.60139381512489354</v>
      </c>
      <c r="AJ42">
        <f t="shared" si="23"/>
        <v>5.850876978910887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341</v>
      </c>
      <c r="AP42">
        <f t="shared" si="24"/>
        <v>389</v>
      </c>
      <c r="AQ42">
        <f t="shared" si="24"/>
        <v>599</v>
      </c>
      <c r="AR42">
        <f t="shared" si="24"/>
        <v>1145</v>
      </c>
      <c r="AS42">
        <f t="shared" si="24"/>
        <v>1315</v>
      </c>
      <c r="AT42">
        <f t="shared" si="24"/>
        <v>793</v>
      </c>
      <c r="AU42">
        <f t="shared" si="24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0.080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-9.9481294775687203</v>
      </c>
      <c r="M47">
        <f t="shared" ref="M47:Q47" si="31">$L42-N42</f>
        <v>-40.349310812602205</v>
      </c>
      <c r="N47">
        <f t="shared" si="31"/>
        <v>-58.183288816215999</v>
      </c>
      <c r="O47">
        <f t="shared" si="31"/>
        <v>-70.037572686325689</v>
      </c>
      <c r="P47">
        <f t="shared" si="31"/>
        <v>-72.70111516915469</v>
      </c>
      <c r="Q47">
        <f t="shared" si="31"/>
        <v>-56.261239502299908</v>
      </c>
      <c r="T47" t="str">
        <f>K47</f>
        <v>18-24</v>
      </c>
      <c r="U47">
        <f>SQRT((($AO42-1)*$AD42^2+(AP42-1)*AE42^2)/($AO42+AP42-2))</f>
        <v>4.0118457828674829</v>
      </c>
      <c r="V47">
        <f t="shared" ref="V47:Z47" si="32">SQRT((($AO42-1)*$AD42^2+(AQ42-1)*AF42^2)/($AO42+AQ42-2))</f>
        <v>5.6338987924066517</v>
      </c>
      <c r="W47">
        <f t="shared" si="32"/>
        <v>4.3123236018021247</v>
      </c>
      <c r="X47">
        <f t="shared" si="32"/>
        <v>5.0320042743031159</v>
      </c>
      <c r="Y47">
        <f t="shared" si="32"/>
        <v>2.3921635612485677</v>
      </c>
      <c r="Z47">
        <f t="shared" si="32"/>
        <v>4.810145040284115</v>
      </c>
      <c r="AC47" t="str">
        <f>T47</f>
        <v>18-24</v>
      </c>
      <c r="AD47">
        <f>$AO42+AP42-2</f>
        <v>728</v>
      </c>
      <c r="AE47">
        <f t="shared" ref="AE47:AI47" si="33">$AO42+AQ42-2</f>
        <v>938</v>
      </c>
      <c r="AF47">
        <f t="shared" si="33"/>
        <v>1484</v>
      </c>
      <c r="AG47">
        <f t="shared" si="33"/>
        <v>1654</v>
      </c>
      <c r="AH47">
        <f t="shared" si="33"/>
        <v>1132</v>
      </c>
      <c r="AI47">
        <f t="shared" si="33"/>
        <v>491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-30.401181335033485</v>
      </c>
      <c r="N48">
        <f t="shared" ref="N48:Q48" si="36">$M42-O42</f>
        <v>-48.235159338647279</v>
      </c>
      <c r="O48">
        <f t="shared" si="36"/>
        <v>-60.089443208756975</v>
      </c>
      <c r="P48">
        <f t="shared" si="36"/>
        <v>-62.752985691585977</v>
      </c>
      <c r="Q48">
        <f t="shared" si="36"/>
        <v>-46.313110024731188</v>
      </c>
      <c r="T48" t="str">
        <f t="shared" ref="T48:T52" si="37">K48</f>
        <v>25-34</v>
      </c>
      <c r="V48">
        <f>SQRT((($AP42-1)*$AE42^2+(AQ42-1)*AF42^2)/($AP42+AQ42-2))</f>
        <v>5.4332806038487158</v>
      </c>
      <c r="W48">
        <f t="shared" ref="W48:Z48" si="38">SQRT((($AP42-1)*$AE42^2+(AR42-1)*AG42^2)/($AP42+AR42-2))</f>
        <v>4.1927319358216542</v>
      </c>
      <c r="X48">
        <f t="shared" si="38"/>
        <v>4.9209622837441218</v>
      </c>
      <c r="Y48">
        <f t="shared" si="38"/>
        <v>2.2193629779753179</v>
      </c>
      <c r="Z48">
        <f t="shared" si="38"/>
        <v>4.4544438521644469</v>
      </c>
      <c r="AC48" t="str">
        <f t="shared" ref="AC48:AC52" si="39">T48</f>
        <v>25-34</v>
      </c>
      <c r="AE48">
        <f>$AP42+AQ42-2</f>
        <v>986</v>
      </c>
      <c r="AF48">
        <f t="shared" ref="AF48:AI48" si="40">$AP42+AR42-2</f>
        <v>1532</v>
      </c>
      <c r="AG48">
        <f t="shared" si="40"/>
        <v>1702</v>
      </c>
      <c r="AH48">
        <f t="shared" si="40"/>
        <v>1180</v>
      </c>
      <c r="AI48">
        <f t="shared" si="40"/>
        <v>539</v>
      </c>
    </row>
    <row r="49" spans="1:47" x14ac:dyDescent="0.35">
      <c r="A49" t="str">
        <f t="shared" si="34"/>
        <v>35-44</v>
      </c>
      <c r="D49" t="str">
        <f t="shared" si="30"/>
        <v>0.003</v>
      </c>
      <c r="E49" t="str">
        <f t="shared" si="30"/>
        <v>&lt;0.001</v>
      </c>
      <c r="F49" t="str">
        <f t="shared" si="30"/>
        <v>&lt;0.001</v>
      </c>
      <c r="G49" t="str">
        <f t="shared" si="30"/>
        <v>0.062</v>
      </c>
      <c r="K49" t="str">
        <f t="shared" si="35"/>
        <v>35-44</v>
      </c>
      <c r="N49">
        <f>$N42-O42</f>
        <v>-17.833978003613794</v>
      </c>
      <c r="O49">
        <f t="shared" ref="O49:Q49" si="41">$N42-P42</f>
        <v>-29.688261873723491</v>
      </c>
      <c r="P49">
        <f t="shared" si="41"/>
        <v>-32.351804356552492</v>
      </c>
      <c r="Q49">
        <f t="shared" si="41"/>
        <v>-15.911928689697703</v>
      </c>
      <c r="T49" t="str">
        <f t="shared" si="37"/>
        <v>35-44</v>
      </c>
      <c r="W49">
        <f>SQRT((($AQ42-1)*$AF42^2+(AR42-1)*AG42^2)/($AQ42+AR42-2))</f>
        <v>5.0818118929367513</v>
      </c>
      <c r="X49">
        <f t="shared" ref="X49:Z49" si="42">SQRT((($AQ42-1)*$AF42^2+(AS42-1)*AH42^2)/($AQ42+AS42-2))</f>
        <v>5.5677269498344053</v>
      </c>
      <c r="Y49">
        <f t="shared" si="42"/>
        <v>4.1438146706640255</v>
      </c>
      <c r="Z49">
        <f t="shared" si="42"/>
        <v>6.1955956608248988</v>
      </c>
      <c r="AC49" t="str">
        <f t="shared" si="39"/>
        <v>35-44</v>
      </c>
      <c r="AF49">
        <f>$AQ42+AR42-2</f>
        <v>1742</v>
      </c>
      <c r="AG49">
        <f t="shared" ref="AG49:AI49" si="43">$AQ42+AS42-2</f>
        <v>1912</v>
      </c>
      <c r="AH49">
        <f t="shared" si="43"/>
        <v>1390</v>
      </c>
      <c r="AI49">
        <f t="shared" si="43"/>
        <v>749</v>
      </c>
    </row>
    <row r="50" spans="1:47" x14ac:dyDescent="0.35">
      <c r="A50" t="str">
        <f t="shared" si="34"/>
        <v>45-54</v>
      </c>
      <c r="E50" t="str">
        <f t="shared" si="30"/>
        <v>0.084</v>
      </c>
      <c r="F50" t="str">
        <f t="shared" si="30"/>
        <v>&lt;0.001</v>
      </c>
      <c r="G50" t="str">
        <f t="shared" si="30"/>
        <v>&gt;0.999</v>
      </c>
      <c r="K50" t="str">
        <f t="shared" si="35"/>
        <v>45-54</v>
      </c>
      <c r="O50">
        <f>$O42-P42</f>
        <v>-11.854283870109697</v>
      </c>
      <c r="P50">
        <f t="shared" ref="P50:Q50" si="44">$O42-Q42</f>
        <v>-14.517826352938698</v>
      </c>
      <c r="Q50">
        <f t="shared" si="44"/>
        <v>1.9220493139160908</v>
      </c>
      <c r="T50" t="str">
        <f t="shared" si="37"/>
        <v>45-54</v>
      </c>
      <c r="X50">
        <f>SQRT((($AR42-1)*$AG42^2+(AS42-1)*AH42^2)/($AR42+AS42-2))</f>
        <v>4.8195671198900207</v>
      </c>
      <c r="Y50">
        <f t="shared" ref="Y50:Z50" si="45">SQRT((($AR42-1)*$AG42^2+(AT42-1)*AI42^2)/($AR42+AT42-2))</f>
        <v>3.3472996325673599</v>
      </c>
      <c r="Z50">
        <f t="shared" si="45"/>
        <v>4.5299899737787932</v>
      </c>
      <c r="AC50" t="str">
        <f t="shared" si="39"/>
        <v>45-54</v>
      </c>
      <c r="AG50">
        <f>$AR42+AS42-2</f>
        <v>2458</v>
      </c>
      <c r="AH50">
        <f t="shared" ref="AH50:AI50" si="46">$AR42+AT42-2</f>
        <v>1936</v>
      </c>
      <c r="AI50">
        <f t="shared" si="46"/>
        <v>1295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0.055</v>
      </c>
      <c r="K51" t="str">
        <f t="shared" si="35"/>
        <v>55-64</v>
      </c>
      <c r="P51">
        <f>$P42-Q42</f>
        <v>-2.6635424828290013</v>
      </c>
      <c r="Q51">
        <f>$P42-R42</f>
        <v>13.776333184025788</v>
      </c>
      <c r="T51" t="str">
        <f t="shared" si="37"/>
        <v>55-64</v>
      </c>
      <c r="Y51">
        <f>SQRT((($AS42-1)*$AH42^2+(AT42-1)*AI42^2)/($AS42+AT42-2))</f>
        <v>4.1331201031905991</v>
      </c>
      <c r="Z51">
        <f>SQRT((($AS42-1)*$AH42^2+(AU42-1)*AJ42^2)/($AS42+AU42-2))</f>
        <v>5.2810969875085361</v>
      </c>
      <c r="AC51" t="str">
        <f t="shared" si="39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34"/>
        <v>65-74</v>
      </c>
      <c r="G52" t="str">
        <f t="shared" si="30"/>
        <v>&lt;0.001</v>
      </c>
      <c r="K52" t="str">
        <f t="shared" si="35"/>
        <v>65-74</v>
      </c>
      <c r="Q52">
        <f>Q42-R42</f>
        <v>16.439875666854789</v>
      </c>
      <c r="T52" t="str">
        <f t="shared" si="37"/>
        <v>65-74</v>
      </c>
      <c r="Z52">
        <f>SQRT((($AT42-1)*$AI42^2+(AU42-1)*AJ42^2)/($AT42+AU42-2))</f>
        <v>2.4052772475642463</v>
      </c>
      <c r="AC52" t="str">
        <f t="shared" si="39"/>
        <v>65-74</v>
      </c>
      <c r="AI52">
        <f>$AT42+AU42-2</f>
        <v>943</v>
      </c>
    </row>
    <row r="54" spans="1:47" x14ac:dyDescent="0.35">
      <c r="K54" t="str">
        <f t="shared" ref="K54:AA54" si="47">K5</f>
        <v>Europe</v>
      </c>
      <c r="L54">
        <f t="shared" si="47"/>
        <v>27.084341085868743</v>
      </c>
      <c r="M54">
        <f t="shared" si="47"/>
        <v>42.52375095273964</v>
      </c>
      <c r="N54">
        <f t="shared" si="47"/>
        <v>48.028423029092103</v>
      </c>
      <c r="O54">
        <f t="shared" si="47"/>
        <v>56.838574661174896</v>
      </c>
      <c r="P54">
        <f t="shared" si="47"/>
        <v>73.293383102704468</v>
      </c>
      <c r="Q54">
        <f t="shared" si="47"/>
        <v>94.141540670358623</v>
      </c>
      <c r="R54">
        <f t="shared" si="47"/>
        <v>99.451655635236264</v>
      </c>
      <c r="S54">
        <f t="shared" si="47"/>
        <v>0</v>
      </c>
      <c r="T54" t="str">
        <f t="shared" si="47"/>
        <v>Europe</v>
      </c>
      <c r="U54">
        <f t="shared" si="47"/>
        <v>9.0501547349636144</v>
      </c>
      <c r="V54">
        <f t="shared" si="47"/>
        <v>12.204013932677418</v>
      </c>
      <c r="W54">
        <f t="shared" si="47"/>
        <v>16.845232345148471</v>
      </c>
      <c r="X54">
        <f t="shared" si="47"/>
        <v>15.004496939081703</v>
      </c>
      <c r="Y54">
        <f t="shared" si="47"/>
        <v>15.189875969185207</v>
      </c>
      <c r="Z54">
        <f t="shared" si="47"/>
        <v>5.2462942313838949</v>
      </c>
      <c r="AA54">
        <f t="shared" si="47"/>
        <v>7.6114971419819568</v>
      </c>
      <c r="AC54" t="str">
        <f t="shared" ref="AC54:AK54" si="48">AC5</f>
        <v>Europe</v>
      </c>
      <c r="AD54">
        <f t="shared" si="48"/>
        <v>3.0167182449878713</v>
      </c>
      <c r="AE54">
        <f t="shared" si="48"/>
        <v>4.0680046442258062</v>
      </c>
      <c r="AF54">
        <f t="shared" si="48"/>
        <v>5.6150774483828236</v>
      </c>
      <c r="AG54">
        <f t="shared" si="48"/>
        <v>5.0014989796939009</v>
      </c>
      <c r="AH54">
        <f t="shared" si="48"/>
        <v>5.0632919897284028</v>
      </c>
      <c r="AI54">
        <f t="shared" si="48"/>
        <v>1.7487647437946316</v>
      </c>
      <c r="AJ54">
        <f t="shared" si="48"/>
        <v>2.5371657139939856</v>
      </c>
      <c r="AK54">
        <f t="shared" si="48"/>
        <v>9</v>
      </c>
      <c r="AN54" t="str">
        <f t="shared" ref="AN54:AU54" si="49">AN5</f>
        <v>Europe</v>
      </c>
      <c r="AO54">
        <f t="shared" si="49"/>
        <v>1769</v>
      </c>
      <c r="AP54">
        <f t="shared" si="49"/>
        <v>1073</v>
      </c>
      <c r="AQ54">
        <f t="shared" si="49"/>
        <v>1527</v>
      </c>
      <c r="AR54">
        <f t="shared" si="49"/>
        <v>2951</v>
      </c>
      <c r="AS54">
        <f t="shared" si="49"/>
        <v>5154</v>
      </c>
      <c r="AT54">
        <f t="shared" si="49"/>
        <v>4507</v>
      </c>
      <c r="AU54">
        <f t="shared" si="49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-15.439409866870896</v>
      </c>
      <c r="M59">
        <f t="shared" ref="M59:Q59" si="56">$L54-N54</f>
        <v>-20.94408194322336</v>
      </c>
      <c r="N59">
        <f t="shared" si="56"/>
        <v>-29.754233575306152</v>
      </c>
      <c r="O59">
        <f t="shared" si="56"/>
        <v>-46.209042016835724</v>
      </c>
      <c r="P59">
        <f t="shared" si="56"/>
        <v>-67.057199584489879</v>
      </c>
      <c r="Q59">
        <f t="shared" si="56"/>
        <v>-72.367314549367521</v>
      </c>
      <c r="T59" t="str">
        <f>K59</f>
        <v>18-24</v>
      </c>
      <c r="U59">
        <f>SQRT((($AO54-1)*$AD54^2+(AP54-1)*AE54^2)/($AO54+AP54-2))</f>
        <v>3.4513727995570327</v>
      </c>
      <c r="V59">
        <f t="shared" ref="V59:Z59" si="57">SQRT((($AO54-1)*$AD54^2+(AQ54-1)*AF54^2)/($AO54+AQ54-2))</f>
        <v>4.4148573428689364</v>
      </c>
      <c r="W59">
        <f t="shared" si="57"/>
        <v>4.3647803263293135</v>
      </c>
      <c r="X59">
        <f t="shared" si="57"/>
        <v>4.6273799869569157</v>
      </c>
      <c r="Y59">
        <f t="shared" si="57"/>
        <v>2.1819525180989392</v>
      </c>
      <c r="Z59">
        <f t="shared" si="57"/>
        <v>2.7929401195702113</v>
      </c>
      <c r="AC59" t="str">
        <f>T59</f>
        <v>18-24</v>
      </c>
      <c r="AD59">
        <f>$AO54+AP54-2</f>
        <v>2840</v>
      </c>
      <c r="AE59">
        <f t="shared" ref="AE59:AI59" si="58">$AO54+AQ54-2</f>
        <v>3294</v>
      </c>
      <c r="AF59">
        <f t="shared" si="58"/>
        <v>4718</v>
      </c>
      <c r="AG59">
        <f t="shared" si="58"/>
        <v>6921</v>
      </c>
      <c r="AH59">
        <f t="shared" si="58"/>
        <v>6274</v>
      </c>
      <c r="AI59">
        <f t="shared" si="58"/>
        <v>3454</v>
      </c>
    </row>
    <row r="60" spans="1:47" x14ac:dyDescent="0.35">
      <c r="A60" t="str">
        <f t="shared" ref="A60:A64" si="59">A48</f>
        <v>25-34</v>
      </c>
      <c r="C60" t="str">
        <f t="shared" si="55"/>
        <v>&gt;0.999</v>
      </c>
      <c r="D60" t="str">
        <f t="shared" si="55"/>
        <v>0.016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-5.5046720763524633</v>
      </c>
      <c r="N60">
        <f t="shared" ref="N60:Q60" si="61">$M54-O54</f>
        <v>-14.314823708435256</v>
      </c>
      <c r="O60">
        <f t="shared" si="61"/>
        <v>-30.769632149964828</v>
      </c>
      <c r="P60">
        <f t="shared" si="61"/>
        <v>-51.617789717618983</v>
      </c>
      <c r="Q60">
        <f t="shared" si="61"/>
        <v>-56.927904682496624</v>
      </c>
      <c r="T60" t="str">
        <f t="shared" ref="T60:T64" si="62">K60</f>
        <v>25-34</v>
      </c>
      <c r="V60">
        <f>SQRT((($AP54-1)*$AE54^2+(AQ54-1)*AF54^2)/($AP54+AQ54-2))</f>
        <v>5.034659090469777</v>
      </c>
      <c r="W60">
        <f t="shared" ref="W60:Z60" si="63">SQRT((($AP54-1)*$AE54^2+(AR54-1)*AG54^2)/($AP54+AR54-2))</f>
        <v>4.7705792776470846</v>
      </c>
      <c r="X60">
        <f t="shared" si="63"/>
        <v>4.9063068000924099</v>
      </c>
      <c r="Y60">
        <f t="shared" si="63"/>
        <v>2.3771469352549359</v>
      </c>
      <c r="Z60">
        <f t="shared" si="63"/>
        <v>3.2198453956914181</v>
      </c>
      <c r="AC60" t="str">
        <f t="shared" ref="AC60:AC64" si="64">T60</f>
        <v>25-34</v>
      </c>
      <c r="AE60">
        <f>$AP54+AQ54-2</f>
        <v>2598</v>
      </c>
      <c r="AF60">
        <f t="shared" ref="AF60:AI60" si="65">$AP54+AR54-2</f>
        <v>4022</v>
      </c>
      <c r="AG60">
        <f t="shared" si="65"/>
        <v>6225</v>
      </c>
      <c r="AH60">
        <f t="shared" si="65"/>
        <v>5578</v>
      </c>
      <c r="AI60">
        <f t="shared" si="65"/>
        <v>2758</v>
      </c>
    </row>
    <row r="61" spans="1:47" x14ac:dyDescent="0.35">
      <c r="A61" t="str">
        <f t="shared" si="59"/>
        <v>35-44</v>
      </c>
      <c r="D61" t="str">
        <f t="shared" si="55"/>
        <v>0.549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-8.8101516320827926</v>
      </c>
      <c r="O61">
        <f t="shared" ref="O61:Q61" si="66">$N54-P54</f>
        <v>-25.264960073612365</v>
      </c>
      <c r="P61">
        <f t="shared" si="66"/>
        <v>-46.11311764126652</v>
      </c>
      <c r="Q61">
        <f t="shared" si="66"/>
        <v>-51.423232606144161</v>
      </c>
      <c r="T61" t="str">
        <f t="shared" si="62"/>
        <v>35-44</v>
      </c>
      <c r="W61">
        <f>SQRT((($AQ54-1)*$AF54^2+(AR54-1)*AG54^2)/($AQ54+AR54-2))</f>
        <v>5.2187969092139568</v>
      </c>
      <c r="X61">
        <f t="shared" ref="X61:Z61" si="67">SQRT((($AQ54-1)*$AF54^2+(AS54-1)*AH54^2)/($AQ54+AS54-2))</f>
        <v>5.1945310406674787</v>
      </c>
      <c r="Y61">
        <f t="shared" si="67"/>
        <v>3.2032587963695405</v>
      </c>
      <c r="Z61">
        <f t="shared" si="67"/>
        <v>4.284646865183233</v>
      </c>
      <c r="AC61" t="str">
        <f t="shared" si="64"/>
        <v>35-44</v>
      </c>
      <c r="AF61">
        <f>$AQ54+AR54-2</f>
        <v>4476</v>
      </c>
      <c r="AG61">
        <f t="shared" ref="AG61:AI61" si="68">$AQ54+AS54-2</f>
        <v>6679</v>
      </c>
      <c r="AH61">
        <f t="shared" si="68"/>
        <v>6032</v>
      </c>
      <c r="AI61">
        <f t="shared" si="68"/>
        <v>3212</v>
      </c>
    </row>
    <row r="62" spans="1:47" x14ac:dyDescent="0.35">
      <c r="A62" t="str">
        <f t="shared" si="59"/>
        <v>45-54</v>
      </c>
      <c r="E62" t="str">
        <f t="shared" si="55"/>
        <v>0.007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-16.454808441529572</v>
      </c>
      <c r="P62">
        <f t="shared" ref="P62:Q62" si="69">$O54-Q54</f>
        <v>-37.302966009183727</v>
      </c>
      <c r="Q62">
        <f t="shared" si="69"/>
        <v>-42.613080974061369</v>
      </c>
      <c r="T62" t="str">
        <f t="shared" si="62"/>
        <v>45-54</v>
      </c>
      <c r="X62">
        <f>SQRT((($AR54-1)*$AG54^2+(AS54-1)*AH54^2)/($AR54+AS54-2))</f>
        <v>5.040883147323707</v>
      </c>
      <c r="Y62">
        <f t="shared" ref="Y62:Z62" si="70">SQRT((($AR54-1)*$AG54^2+(AT54-1)*AI54^2)/($AR54+AT54-2))</f>
        <v>3.4271694591195065</v>
      </c>
      <c r="Z62">
        <f t="shared" si="70"/>
        <v>4.2730207451613378</v>
      </c>
      <c r="AC62" t="str">
        <f t="shared" si="64"/>
        <v>45-54</v>
      </c>
      <c r="AG62">
        <f>$AR54+AS54-2</f>
        <v>8103</v>
      </c>
      <c r="AH62">
        <f t="shared" ref="AH62:AI62" si="71">$AR54+AT54-2</f>
        <v>7456</v>
      </c>
      <c r="AI62">
        <f t="shared" si="71"/>
        <v>4636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-20.848157567654155</v>
      </c>
      <c r="Q63">
        <f>$P54-R54</f>
        <v>-26.158272532531797</v>
      </c>
      <c r="T63" t="str">
        <f t="shared" si="62"/>
        <v>55-64</v>
      </c>
      <c r="Y63">
        <f>SQRT((($AS54-1)*$AH54^2+(AT54-1)*AI54^2)/($AS54+AT54-2))</f>
        <v>3.8863557701150695</v>
      </c>
      <c r="Z63">
        <f>SQRT((($AS54-1)*$AH54^2+(AU54-1)*AJ54^2)/($AS54+AU54-2))</f>
        <v>4.5720533924185016</v>
      </c>
      <c r="AC63" t="str">
        <f t="shared" si="64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59"/>
        <v>65-74</v>
      </c>
      <c r="G64" t="str">
        <f t="shared" si="55"/>
        <v>0.047</v>
      </c>
      <c r="K64" t="str">
        <f t="shared" si="60"/>
        <v>65-74</v>
      </c>
      <c r="Q64">
        <f>Q54-R54</f>
        <v>-5.3101149648776413</v>
      </c>
      <c r="T64" t="str">
        <f t="shared" si="62"/>
        <v>65-74</v>
      </c>
      <c r="Z64">
        <f>SQRT((($AT54-1)*$AI54^2+(AU54-1)*AJ54^2)/($AT54+AU54-2))</f>
        <v>1.9945535690097664</v>
      </c>
      <c r="AC64" t="str">
        <f t="shared" si="64"/>
        <v>65-74</v>
      </c>
      <c r="AI64">
        <f>$AT54+AU54-2</f>
        <v>6192</v>
      </c>
    </row>
    <row r="66" spans="1:47" x14ac:dyDescent="0.35">
      <c r="K66" t="str">
        <f t="shared" ref="K66:AA66" si="72">K6</f>
        <v>Latin America and the Caribbean</v>
      </c>
      <c r="L66">
        <f t="shared" si="72"/>
        <v>30.290963359112961</v>
      </c>
      <c r="M66">
        <f t="shared" si="72"/>
        <v>50.286613837203753</v>
      </c>
      <c r="N66">
        <f t="shared" si="72"/>
        <v>71.757991419950159</v>
      </c>
      <c r="O66">
        <f t="shared" si="72"/>
        <v>90.190532677527685</v>
      </c>
      <c r="P66">
        <f t="shared" si="72"/>
        <v>105.97071617022071</v>
      </c>
      <c r="Q66">
        <f t="shared" si="72"/>
        <v>111.05339797766021</v>
      </c>
      <c r="R66">
        <f t="shared" si="72"/>
        <v>105.68113103508009</v>
      </c>
      <c r="S66">
        <f t="shared" si="72"/>
        <v>0</v>
      </c>
      <c r="T66" t="str">
        <f t="shared" si="72"/>
        <v>Latin America and the Caribbean</v>
      </c>
      <c r="U66">
        <f t="shared" si="72"/>
        <v>7.3973365404551927</v>
      </c>
      <c r="V66">
        <f t="shared" si="72"/>
        <v>9.1480031591054498</v>
      </c>
      <c r="W66">
        <f t="shared" si="72"/>
        <v>10.158141736656471</v>
      </c>
      <c r="X66">
        <f t="shared" si="72"/>
        <v>12.174686588857353</v>
      </c>
      <c r="Y66">
        <f t="shared" si="72"/>
        <v>10.934844431581272</v>
      </c>
      <c r="Z66">
        <f t="shared" si="72"/>
        <v>8.2848614208397269</v>
      </c>
      <c r="AA66">
        <f t="shared" si="72"/>
        <v>6.1213863695199588</v>
      </c>
      <c r="AC66" t="str">
        <f t="shared" ref="AC66:AK66" si="73">AC6</f>
        <v>Latin America and the Caribbean</v>
      </c>
      <c r="AD66">
        <f t="shared" si="73"/>
        <v>1.6142311732237469</v>
      </c>
      <c r="AE66">
        <f t="shared" si="73"/>
        <v>1.9962579492521846</v>
      </c>
      <c r="AF66">
        <f t="shared" si="73"/>
        <v>2.216688258491355</v>
      </c>
      <c r="AG66">
        <f t="shared" si="73"/>
        <v>2.6567344217048827</v>
      </c>
      <c r="AH66">
        <f t="shared" si="73"/>
        <v>2.3861786819184547</v>
      </c>
      <c r="AI66">
        <f t="shared" si="73"/>
        <v>1.8079049801532114</v>
      </c>
      <c r="AJ66">
        <f t="shared" si="73"/>
        <v>1.3357960188760063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8446</v>
      </c>
      <c r="AP66">
        <f t="shared" si="74"/>
        <v>6719</v>
      </c>
      <c r="AQ66">
        <f t="shared" si="74"/>
        <v>8741</v>
      </c>
      <c r="AR66">
        <f t="shared" si="74"/>
        <v>10853</v>
      </c>
      <c r="AS66">
        <f t="shared" si="74"/>
        <v>13828</v>
      </c>
      <c r="AT66">
        <f t="shared" si="74"/>
        <v>8056</v>
      </c>
      <c r="AU66">
        <f t="shared" si="74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-19.995650478090791</v>
      </c>
      <c r="M71">
        <f t="shared" ref="M71:Q71" si="81">$L66-N66</f>
        <v>-41.467028060837194</v>
      </c>
      <c r="N71">
        <f t="shared" si="81"/>
        <v>-59.89956931841472</v>
      </c>
      <c r="O71">
        <f t="shared" si="81"/>
        <v>-75.679752811107747</v>
      </c>
      <c r="P71">
        <f t="shared" si="81"/>
        <v>-80.762434618547246</v>
      </c>
      <c r="Q71">
        <f t="shared" si="81"/>
        <v>-75.39016767596712</v>
      </c>
      <c r="T71" t="str">
        <f>K71</f>
        <v>18-24</v>
      </c>
      <c r="U71">
        <f>SQRT((($AO66-1)*$AD66^2+(AP66-1)*AE66^2)/($AO66+AP66-2))</f>
        <v>1.7935567158738299</v>
      </c>
      <c r="V71">
        <f t="shared" ref="V71:Z71" si="82">SQRT((($AO66-1)*$AD66^2+(AQ66-1)*AF66^2)/($AO66+AQ66-2))</f>
        <v>1.9441023562349693</v>
      </c>
      <c r="W71">
        <f t="shared" si="82"/>
        <v>2.2604600736326317</v>
      </c>
      <c r="X71">
        <f t="shared" si="82"/>
        <v>2.1267143562486313</v>
      </c>
      <c r="Y71">
        <f t="shared" si="82"/>
        <v>1.7115193590523419</v>
      </c>
      <c r="Z71">
        <f t="shared" si="82"/>
        <v>1.5695485091594634</v>
      </c>
      <c r="AC71" t="str">
        <f>T71</f>
        <v>18-24</v>
      </c>
      <c r="AD71">
        <f>$AO66+AP66-2</f>
        <v>15163</v>
      </c>
      <c r="AE71">
        <f t="shared" ref="AE71:AI71" si="83">$AO66+AQ66-2</f>
        <v>17185</v>
      </c>
      <c r="AF71">
        <f t="shared" si="83"/>
        <v>19297</v>
      </c>
      <c r="AG71">
        <f t="shared" si="83"/>
        <v>22272</v>
      </c>
      <c r="AH71">
        <f t="shared" si="83"/>
        <v>16500</v>
      </c>
      <c r="AI71">
        <f t="shared" si="83"/>
        <v>10214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-21.471377582746406</v>
      </c>
      <c r="N72">
        <f t="shared" ref="N72:Q72" si="86">$M66-O66</f>
        <v>-39.903918840323932</v>
      </c>
      <c r="O72">
        <f t="shared" si="86"/>
        <v>-55.684102333016959</v>
      </c>
      <c r="P72">
        <f t="shared" si="86"/>
        <v>-60.766784140456458</v>
      </c>
      <c r="Q72">
        <f t="shared" si="86"/>
        <v>-55.394517197876333</v>
      </c>
      <c r="T72" t="str">
        <f t="shared" ref="T72:T76" si="87">K72</f>
        <v>25-34</v>
      </c>
      <c r="V72">
        <f>SQRT((($AP66-1)*$AE66^2+(AQ66-1)*AF66^2)/($AP66+AQ66-2))</f>
        <v>2.1237027948685645</v>
      </c>
      <c r="W72">
        <f t="shared" ref="W72:Z72" si="88">SQRT((($AP66-1)*$AE66^2+(AR66-1)*AG66^2)/($AP66+AR66-2))</f>
        <v>2.4255274690966115</v>
      </c>
      <c r="X72">
        <f t="shared" si="88"/>
        <v>2.2660732634661902</v>
      </c>
      <c r="Y72">
        <f t="shared" si="88"/>
        <v>1.8958795531664432</v>
      </c>
      <c r="Z72">
        <f t="shared" si="88"/>
        <v>1.8778553800422353</v>
      </c>
      <c r="AC72" t="str">
        <f t="shared" ref="AC72:AC76" si="89">T72</f>
        <v>25-34</v>
      </c>
      <c r="AE72">
        <f>$AP66+AQ66-2</f>
        <v>15458</v>
      </c>
      <c r="AF72">
        <f t="shared" ref="AF72:AI72" si="90">$AP66+AR66-2</f>
        <v>17570</v>
      </c>
      <c r="AG72">
        <f t="shared" si="90"/>
        <v>20545</v>
      </c>
      <c r="AH72">
        <f t="shared" si="90"/>
        <v>14773</v>
      </c>
      <c r="AI72">
        <f t="shared" si="90"/>
        <v>8487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-18.432541257577526</v>
      </c>
      <c r="O73">
        <f t="shared" ref="O73:Q73" si="91">$N66-P66</f>
        <v>-34.212724750270553</v>
      </c>
      <c r="P73">
        <f t="shared" si="91"/>
        <v>-39.295406557710052</v>
      </c>
      <c r="Q73">
        <f t="shared" si="91"/>
        <v>-33.923139615129926</v>
      </c>
      <c r="T73" t="str">
        <f t="shared" si="87"/>
        <v>35-44</v>
      </c>
      <c r="W73">
        <f>SQRT((($AQ66-1)*$AF66^2+(AR66-1)*AG66^2)/($AQ66+AR66-2))</f>
        <v>2.4701339167095697</v>
      </c>
      <c r="X73">
        <f t="shared" ref="X73:Z73" si="92">SQRT((($AQ66-1)*$AF66^2+(AS66-1)*AH66^2)/($AQ66+AS66-2))</f>
        <v>2.3220048750936768</v>
      </c>
      <c r="Y73">
        <f t="shared" si="92"/>
        <v>2.0309268500639224</v>
      </c>
      <c r="Z73">
        <f t="shared" si="92"/>
        <v>2.0945014690246211</v>
      </c>
      <c r="AC73" t="str">
        <f t="shared" si="89"/>
        <v>35-44</v>
      </c>
      <c r="AF73">
        <f>$AQ66+AR66-2</f>
        <v>19592</v>
      </c>
      <c r="AG73">
        <f t="shared" ref="AG73:AI73" si="93">$AQ66+AS66-2</f>
        <v>22567</v>
      </c>
      <c r="AH73">
        <f t="shared" si="93"/>
        <v>16795</v>
      </c>
      <c r="AI73">
        <f t="shared" si="93"/>
        <v>10509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-15.780183492693027</v>
      </c>
      <c r="P74">
        <f t="shared" ref="P74:Q74" si="94">$O66-Q66</f>
        <v>-20.862865300132526</v>
      </c>
      <c r="Q74">
        <f t="shared" si="94"/>
        <v>-15.4905983575524</v>
      </c>
      <c r="T74" t="str">
        <f t="shared" si="87"/>
        <v>45-54</v>
      </c>
      <c r="X74">
        <f>SQRT((($AR66-1)*$AG66^2+(AS66-1)*AH66^2)/($AR66+AS66-2))</f>
        <v>2.508745935748705</v>
      </c>
      <c r="Y74">
        <f t="shared" ref="Y74:Z74" si="95">SQRT((($AR66-1)*$AG66^2+(AT66-1)*AI66^2)/($AR66+AT66-2))</f>
        <v>2.3331725859649812</v>
      </c>
      <c r="Z74">
        <f t="shared" si="95"/>
        <v>2.5137686516130069</v>
      </c>
      <c r="AC74" t="str">
        <f t="shared" si="89"/>
        <v>45-54</v>
      </c>
      <c r="AG74">
        <f>$AR66+AS66-2</f>
        <v>24679</v>
      </c>
      <c r="AH74">
        <f t="shared" ref="AH74:AI74" si="96">$AR66+AT66-2</f>
        <v>18907</v>
      </c>
      <c r="AI74">
        <f t="shared" si="96"/>
        <v>12621</v>
      </c>
    </row>
    <row r="75" spans="1:47" x14ac:dyDescent="0.35">
      <c r="A75" t="str">
        <f t="shared" si="84"/>
        <v>55-64</v>
      </c>
      <c r="F75" t="str">
        <f t="shared" si="80"/>
        <v>0.122</v>
      </c>
      <c r="G75" t="str">
        <f t="shared" si="80"/>
        <v>&gt;0.999</v>
      </c>
      <c r="K75" t="str">
        <f t="shared" si="85"/>
        <v>55-64</v>
      </c>
      <c r="P75">
        <f>$P66-Q66</f>
        <v>-5.0826818074394993</v>
      </c>
      <c r="Q75">
        <f>$P66-R66</f>
        <v>0.28958513514062645</v>
      </c>
      <c r="T75" t="str">
        <f t="shared" si="87"/>
        <v>55-64</v>
      </c>
      <c r="Y75">
        <f>SQRT((($AS66-1)*$AH66^2+(AT66-1)*AI66^2)/($AS66+AT66-2))</f>
        <v>2.1911319506422049</v>
      </c>
      <c r="Z75">
        <f>SQRT((($AS66-1)*$AH66^2+(AU66-1)*AJ66^2)/($AS66+AU66-2))</f>
        <v>2.2913768753075638</v>
      </c>
      <c r="AC75" t="str">
        <f t="shared" si="89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84"/>
        <v>65-74</v>
      </c>
      <c r="G76" t="str">
        <f t="shared" si="80"/>
        <v>0.012</v>
      </c>
      <c r="K76" t="str">
        <f t="shared" si="85"/>
        <v>65-74</v>
      </c>
      <c r="Q76">
        <f>Q66-R66</f>
        <v>5.3722669425801257</v>
      </c>
      <c r="T76" t="str">
        <f t="shared" si="87"/>
        <v>65-74</v>
      </c>
      <c r="Z76">
        <f>SQRT((($AT66-1)*$AI66^2+(AU66-1)*AJ66^2)/($AT66+AU66-2))</f>
        <v>1.7324165755635648</v>
      </c>
      <c r="AC76" t="str">
        <f t="shared" si="89"/>
        <v>65-74</v>
      </c>
      <c r="AI76">
        <f>$AT66+AU66-2</f>
        <v>9824</v>
      </c>
    </row>
    <row r="78" spans="1:47" x14ac:dyDescent="0.35">
      <c r="K78" t="str">
        <f t="shared" ref="K78:AA78" si="97">K7</f>
        <v>Northern Africa and Western Asia</v>
      </c>
      <c r="L78">
        <f t="shared" si="97"/>
        <v>44.502119164248377</v>
      </c>
      <c r="M78">
        <f t="shared" si="97"/>
        <v>62.608208074412232</v>
      </c>
      <c r="N78">
        <f t="shared" si="97"/>
        <v>78.123818010930165</v>
      </c>
      <c r="O78">
        <f t="shared" si="97"/>
        <v>91.210354662435876</v>
      </c>
      <c r="P78">
        <f t="shared" si="97"/>
        <v>99.264993508564345</v>
      </c>
      <c r="Q78">
        <f t="shared" si="97"/>
        <v>100.14685667592371</v>
      </c>
      <c r="R78">
        <f t="shared" si="97"/>
        <v>98.082387630358085</v>
      </c>
      <c r="S78">
        <f t="shared" si="97"/>
        <v>0</v>
      </c>
      <c r="T78" t="str">
        <f t="shared" si="97"/>
        <v>Northern Africa and Western Asia</v>
      </c>
      <c r="U78">
        <f t="shared" si="97"/>
        <v>4.7566456292701291</v>
      </c>
      <c r="V78">
        <f t="shared" si="97"/>
        <v>6.8771616855466791</v>
      </c>
      <c r="W78">
        <f t="shared" si="97"/>
        <v>4.9701592966083865</v>
      </c>
      <c r="X78">
        <f t="shared" si="97"/>
        <v>6.9936631126451942</v>
      </c>
      <c r="Y78">
        <f t="shared" si="97"/>
        <v>6.0512102079785466</v>
      </c>
      <c r="Z78">
        <f t="shared" si="97"/>
        <v>8.8331287400772815</v>
      </c>
      <c r="AA78">
        <f t="shared" si="97"/>
        <v>13.261731756217232</v>
      </c>
      <c r="AC78" t="str">
        <f t="shared" ref="AC78:AK78" si="98">AC7</f>
        <v>Northern Africa and Western Asia</v>
      </c>
      <c r="AD78">
        <f t="shared" si="98"/>
        <v>1.4341826193611793</v>
      </c>
      <c r="AE78">
        <f t="shared" si="98"/>
        <v>2.0735422666878582</v>
      </c>
      <c r="AF78">
        <f t="shared" si="98"/>
        <v>1.4985594122860666</v>
      </c>
      <c r="AG78">
        <f t="shared" si="98"/>
        <v>2.10866876861756</v>
      </c>
      <c r="AH78">
        <f t="shared" si="98"/>
        <v>1.8245085261303002</v>
      </c>
      <c r="AI78">
        <f t="shared" si="98"/>
        <v>2.6632885232491885</v>
      </c>
      <c r="AJ78">
        <f t="shared" si="98"/>
        <v>3.9985625732466841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5627</v>
      </c>
      <c r="AP78">
        <f t="shared" si="99"/>
        <v>8027</v>
      </c>
      <c r="AQ78">
        <f t="shared" si="99"/>
        <v>12209</v>
      </c>
      <c r="AR78">
        <f t="shared" si="99"/>
        <v>10629</v>
      </c>
      <c r="AS78">
        <f t="shared" si="99"/>
        <v>7949</v>
      </c>
      <c r="AT78">
        <f t="shared" si="99"/>
        <v>3540</v>
      </c>
      <c r="AU78">
        <f t="shared" si="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-18.106088910163855</v>
      </c>
      <c r="M83">
        <f t="shared" ref="M83:Q83" si="106">$L78-N78</f>
        <v>-33.621698846681788</v>
      </c>
      <c r="N83">
        <f t="shared" si="106"/>
        <v>-46.708235498187499</v>
      </c>
      <c r="O83">
        <f t="shared" si="106"/>
        <v>-54.762874344315968</v>
      </c>
      <c r="P83">
        <f t="shared" si="106"/>
        <v>-55.644737511675338</v>
      </c>
      <c r="Q83">
        <f t="shared" si="106"/>
        <v>-53.580268466109708</v>
      </c>
      <c r="T83" t="str">
        <f>K83</f>
        <v>18-24</v>
      </c>
      <c r="U83">
        <f>SQRT((($AO78-1)*$AD78^2+(AP78-1)*AE78^2)/($AO78+AP78-2))</f>
        <v>1.8372152885293831</v>
      </c>
      <c r="V83">
        <f t="shared" ref="V83:Z83" si="107">SQRT((($AO78-1)*$AD78^2+(AQ78-1)*AF78^2)/($AO78+AQ78-2))</f>
        <v>1.4785534768196291</v>
      </c>
      <c r="W83">
        <f t="shared" si="107"/>
        <v>1.9024641492882213</v>
      </c>
      <c r="X83">
        <f t="shared" si="107"/>
        <v>1.6738121372426795</v>
      </c>
      <c r="Y83">
        <f t="shared" si="107"/>
        <v>2.0003956769547382</v>
      </c>
      <c r="Z83">
        <f t="shared" si="107"/>
        <v>1.8062454831010832</v>
      </c>
      <c r="AC83" t="str">
        <f>T83</f>
        <v>18-24</v>
      </c>
      <c r="AD83">
        <f>$AO78+AP78-2</f>
        <v>13652</v>
      </c>
      <c r="AE83">
        <f t="shared" ref="AE83:AI83" si="108">$AO78+AQ78-2</f>
        <v>17834</v>
      </c>
      <c r="AF83">
        <f t="shared" si="108"/>
        <v>16254</v>
      </c>
      <c r="AG83">
        <f t="shared" si="108"/>
        <v>13574</v>
      </c>
      <c r="AH83">
        <f t="shared" si="108"/>
        <v>9165</v>
      </c>
      <c r="AI83">
        <f t="shared" si="108"/>
        <v>6159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-15.515609936517933</v>
      </c>
      <c r="N84">
        <f t="shared" ref="N84:Q84" si="111">$M78-O78</f>
        <v>-28.602146588023643</v>
      </c>
      <c r="O84">
        <f t="shared" si="111"/>
        <v>-36.656785434152113</v>
      </c>
      <c r="P84">
        <f t="shared" si="111"/>
        <v>-37.538648601511483</v>
      </c>
      <c r="Q84">
        <f t="shared" si="111"/>
        <v>-35.474179555945852</v>
      </c>
      <c r="T84" t="str">
        <f t="shared" ref="T84:T88" si="112">K84</f>
        <v>25-34</v>
      </c>
      <c r="V84">
        <f>SQRT((($AP78-1)*$AE78^2+(AQ78-1)*AF78^2)/($AP78+AQ78-2))</f>
        <v>1.7493934124376997</v>
      </c>
      <c r="W84">
        <f t="shared" ref="W84:Z84" si="113">SQRT((($AP78-1)*$AE78^2+(AR78-1)*AG78^2)/($AP78+AR78-2))</f>
        <v>2.0936276079415412</v>
      </c>
      <c r="X84">
        <f t="shared" si="113"/>
        <v>1.9536055108296126</v>
      </c>
      <c r="Y84">
        <f t="shared" si="113"/>
        <v>2.2703356006373818</v>
      </c>
      <c r="Z84">
        <f t="shared" si="113"/>
        <v>2.2422063533318668</v>
      </c>
      <c r="AC84" t="str">
        <f t="shared" ref="AC84:AC88" si="114">T84</f>
        <v>25-34</v>
      </c>
      <c r="AE84">
        <f>$AP78+AQ78-2</f>
        <v>20234</v>
      </c>
      <c r="AF84">
        <f t="shared" ref="AF84:AI84" si="115">$AP78+AR78-2</f>
        <v>18654</v>
      </c>
      <c r="AG84">
        <f t="shared" si="115"/>
        <v>15974</v>
      </c>
      <c r="AH84">
        <f t="shared" si="115"/>
        <v>11565</v>
      </c>
      <c r="AI84">
        <f t="shared" si="115"/>
        <v>8559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-13.08653665150571</v>
      </c>
      <c r="O85">
        <f t="shared" ref="O85:Q85" si="116">$N78-P78</f>
        <v>-21.14117549763418</v>
      </c>
      <c r="P85">
        <f t="shared" si="116"/>
        <v>-22.02303866499355</v>
      </c>
      <c r="Q85">
        <f t="shared" si="116"/>
        <v>-19.958569619427919</v>
      </c>
      <c r="T85" t="str">
        <f t="shared" si="112"/>
        <v>35-44</v>
      </c>
      <c r="W85">
        <f>SQRT((($AQ78-1)*$AF78^2+(AR78-1)*AG78^2)/($AQ78+AR78-2))</f>
        <v>1.8082993230656663</v>
      </c>
      <c r="X85">
        <f t="shared" ref="X85:Z85" si="117">SQRT((($AQ78-1)*$AF78^2+(AS78-1)*AH78^2)/($AQ78+AS78-2))</f>
        <v>1.6348679028893232</v>
      </c>
      <c r="Y85">
        <f t="shared" si="117"/>
        <v>1.8262246913761782</v>
      </c>
      <c r="Z85">
        <f t="shared" si="117"/>
        <v>1.679461222531387</v>
      </c>
      <c r="AC85" t="str">
        <f t="shared" si="114"/>
        <v>35-44</v>
      </c>
      <c r="AF85">
        <f>$AQ78+AR78-2</f>
        <v>22836</v>
      </c>
      <c r="AG85">
        <f t="shared" ref="AG85:AI85" si="118">$AQ78+AS78-2</f>
        <v>20156</v>
      </c>
      <c r="AH85">
        <f t="shared" si="118"/>
        <v>15747</v>
      </c>
      <c r="AI85">
        <f t="shared" si="118"/>
        <v>12741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0.013</v>
      </c>
      <c r="K86" t="str">
        <f t="shared" si="110"/>
        <v>45-54</v>
      </c>
      <c r="O86">
        <f>$O78-P78</f>
        <v>-8.0546388461284693</v>
      </c>
      <c r="P86">
        <f t="shared" ref="P86:Q86" si="119">$O78-Q78</f>
        <v>-8.9365020134878392</v>
      </c>
      <c r="Q86">
        <f t="shared" si="119"/>
        <v>-6.872032967922209</v>
      </c>
      <c r="T86" t="str">
        <f t="shared" si="112"/>
        <v>45-54</v>
      </c>
      <c r="X86">
        <f>SQRT((($AR78-1)*$AG78^2+(AS78-1)*AH78^2)/($AR78+AS78-2))</f>
        <v>1.9920544063604906</v>
      </c>
      <c r="Y86">
        <f t="shared" ref="Y86:Z86" si="120">SQRT((($AR78-1)*$AG78^2+(AT78-1)*AI78^2)/($AR78+AT78-2))</f>
        <v>2.2600056808380118</v>
      </c>
      <c r="Z86">
        <f t="shared" si="120"/>
        <v>2.2355490919811642</v>
      </c>
      <c r="AC86" t="str">
        <f t="shared" si="114"/>
        <v>45-54</v>
      </c>
      <c r="AG86">
        <f>$AR78+AS78-2</f>
        <v>18576</v>
      </c>
      <c r="AH86">
        <f t="shared" ref="AH86:AI86" si="121">$AR78+AT78-2</f>
        <v>14167</v>
      </c>
      <c r="AI86">
        <f t="shared" si="121"/>
        <v>11161</v>
      </c>
    </row>
    <row r="87" spans="1:47" x14ac:dyDescent="0.35">
      <c r="A87" t="str">
        <f t="shared" si="109"/>
        <v>55-64</v>
      </c>
      <c r="F87" t="str">
        <f t="shared" si="105"/>
        <v>&gt;0.999</v>
      </c>
      <c r="G87" t="str">
        <f t="shared" si="105"/>
        <v>&gt;0.999</v>
      </c>
      <c r="K87" t="str">
        <f t="shared" si="110"/>
        <v>55-64</v>
      </c>
      <c r="P87">
        <f>$P78-Q78</f>
        <v>-0.88186316735936998</v>
      </c>
      <c r="Q87">
        <f>$P78-R78</f>
        <v>1.1826058782062603</v>
      </c>
      <c r="T87" t="str">
        <f t="shared" si="112"/>
        <v>55-64</v>
      </c>
      <c r="Y87">
        <f>SQRT((($AS78-1)*$AH78^2+(AT78-1)*AI78^2)/($AS78+AT78-2))</f>
        <v>2.1186214587275543</v>
      </c>
      <c r="Z87">
        <f>SQRT((($AS78-1)*$AH78^2+(AU78-1)*AJ78^2)/($AS78+AU78-2))</f>
        <v>2.0308731256331001</v>
      </c>
      <c r="AC87" t="str">
        <f t="shared" si="114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2.0644690455656303</v>
      </c>
      <c r="T88" t="str">
        <f t="shared" si="112"/>
        <v>65-74</v>
      </c>
      <c r="Z88">
        <f>SQRT((($AT78-1)*$AI78^2+(AU78-1)*AJ78^2)/($AT78+AU78-2))</f>
        <v>2.8735794812777922</v>
      </c>
      <c r="AC88" t="str">
        <f t="shared" si="114"/>
        <v>65-74</v>
      </c>
      <c r="AI88">
        <f>$AT78+AU78-2</f>
        <v>4072</v>
      </c>
    </row>
    <row r="90" spans="1:47" x14ac:dyDescent="0.35">
      <c r="K90" t="str">
        <f t="shared" ref="K90:AA90" si="122">K8</f>
        <v>Northern America</v>
      </c>
      <c r="L90">
        <f t="shared" si="122"/>
        <v>36.104520077277243</v>
      </c>
      <c r="M90">
        <f t="shared" si="122"/>
        <v>45.972915566090698</v>
      </c>
      <c r="N90">
        <f t="shared" si="122"/>
        <v>51.589434105556535</v>
      </c>
      <c r="O90">
        <f t="shared" si="122"/>
        <v>62.948907008747106</v>
      </c>
      <c r="P90">
        <f t="shared" si="122"/>
        <v>77.302832833590116</v>
      </c>
      <c r="Q90">
        <f t="shared" si="122"/>
        <v>102.58930672417965</v>
      </c>
      <c r="R90">
        <f t="shared" si="122"/>
        <v>122.68011563156043</v>
      </c>
      <c r="S90">
        <f t="shared" si="122"/>
        <v>0</v>
      </c>
      <c r="T90" t="str">
        <f t="shared" si="122"/>
        <v>Northern America</v>
      </c>
      <c r="U90">
        <f t="shared" si="122"/>
        <v>2.6756778487763482</v>
      </c>
      <c r="V90">
        <f t="shared" si="122"/>
        <v>3.0561348661301357</v>
      </c>
      <c r="W90">
        <f t="shared" si="122"/>
        <v>4.3744063728428566</v>
      </c>
      <c r="X90">
        <f t="shared" si="122"/>
        <v>1.8548932705278534</v>
      </c>
      <c r="Y90">
        <f t="shared" si="122"/>
        <v>0.33595374955935681</v>
      </c>
      <c r="Z90">
        <f t="shared" si="122"/>
        <v>1.693990608787233</v>
      </c>
      <c r="AA90">
        <f t="shared" si="122"/>
        <v>0.7715810067998734</v>
      </c>
      <c r="AC90" t="str">
        <f t="shared" ref="AC90:AK90" si="123">AC8</f>
        <v>Northern America</v>
      </c>
      <c r="AD90">
        <f t="shared" si="123"/>
        <v>1.8919899511403893</v>
      </c>
      <c r="AE90">
        <f t="shared" si="123"/>
        <v>2.1610136880612605</v>
      </c>
      <c r="AF90">
        <f t="shared" si="123"/>
        <v>3.0931724099028326</v>
      </c>
      <c r="AG90">
        <f t="shared" si="123"/>
        <v>1.3116076099675382</v>
      </c>
      <c r="AH90">
        <f t="shared" si="123"/>
        <v>0.23755517447846827</v>
      </c>
      <c r="AI90">
        <f t="shared" si="123"/>
        <v>1.1978322467397802</v>
      </c>
      <c r="AJ90">
        <f t="shared" si="123"/>
        <v>0.5455901621429341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1591</v>
      </c>
      <c r="AP90">
        <f t="shared" si="124"/>
        <v>945</v>
      </c>
      <c r="AQ90">
        <f t="shared" si="124"/>
        <v>801</v>
      </c>
      <c r="AR90">
        <f t="shared" si="124"/>
        <v>1100</v>
      </c>
      <c r="AS90">
        <f t="shared" si="124"/>
        <v>2555</v>
      </c>
      <c r="AT90">
        <f t="shared" si="124"/>
        <v>3484</v>
      </c>
      <c r="AU90">
        <f t="shared" si="124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-9.8683954888134551</v>
      </c>
      <c r="M95">
        <f t="shared" ref="M95:Q95" si="131">$L90-N90</f>
        <v>-15.484914028279292</v>
      </c>
      <c r="N95">
        <f t="shared" si="131"/>
        <v>-26.844386931469863</v>
      </c>
      <c r="O95">
        <f t="shared" si="131"/>
        <v>-41.198312756312873</v>
      </c>
      <c r="P95">
        <f t="shared" si="131"/>
        <v>-66.484786646902407</v>
      </c>
      <c r="Q95">
        <f t="shared" si="131"/>
        <v>-86.575595554283183</v>
      </c>
      <c r="T95" t="str">
        <f>K95</f>
        <v>18-24</v>
      </c>
      <c r="U95">
        <f>SQRT((($AO90-1)*$AD90^2+(AP90-1)*AE90^2)/($AO90+AP90-2))</f>
        <v>1.9964517233509811</v>
      </c>
      <c r="V95">
        <f t="shared" ref="V95:Z95" si="132">SQRT((($AO90-1)*$AD90^2+(AQ90-1)*AF90^2)/($AO90+AQ90-2))</f>
        <v>2.363050449168246</v>
      </c>
      <c r="W95">
        <f t="shared" si="132"/>
        <v>1.6792026212554345</v>
      </c>
      <c r="X95">
        <f t="shared" si="132"/>
        <v>1.1866915868269923</v>
      </c>
      <c r="Y95">
        <f t="shared" si="132"/>
        <v>1.4515651527254785</v>
      </c>
      <c r="Z95">
        <f t="shared" si="132"/>
        <v>1.2880550611181698</v>
      </c>
      <c r="AC95" t="str">
        <f>T95</f>
        <v>18-24</v>
      </c>
      <c r="AD95">
        <f>$AO90+AP90-2</f>
        <v>2534</v>
      </c>
      <c r="AE95">
        <f t="shared" ref="AE95:AI95" si="133">$AO90+AQ90-2</f>
        <v>2390</v>
      </c>
      <c r="AF95">
        <f t="shared" si="133"/>
        <v>2689</v>
      </c>
      <c r="AG95">
        <f t="shared" si="133"/>
        <v>4144</v>
      </c>
      <c r="AH95">
        <f t="shared" si="133"/>
        <v>5073</v>
      </c>
      <c r="AI95">
        <f t="shared" si="133"/>
        <v>3833</v>
      </c>
    </row>
    <row r="96" spans="1:47" x14ac:dyDescent="0.35">
      <c r="A96" t="str">
        <f t="shared" ref="A96:A100" si="134">A84</f>
        <v>25-34</v>
      </c>
      <c r="C96" t="str">
        <f t="shared" si="130"/>
        <v>0.197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-5.6165185394658366</v>
      </c>
      <c r="N96">
        <f t="shared" ref="N96:Q96" si="136">$M90-O90</f>
        <v>-16.975991442656408</v>
      </c>
      <c r="O96">
        <f t="shared" si="136"/>
        <v>-31.329917267499418</v>
      </c>
      <c r="P96">
        <f t="shared" si="136"/>
        <v>-56.616391158088952</v>
      </c>
      <c r="Q96">
        <f t="shared" si="136"/>
        <v>-76.707200065469721</v>
      </c>
      <c r="T96" t="str">
        <f t="shared" ref="T96:T100" si="137">K96</f>
        <v>25-34</v>
      </c>
      <c r="V96">
        <f>SQRT((($AP90-1)*$AE90^2+(AQ90-1)*AF90^2)/($AP90+AQ90-2))</f>
        <v>2.6299520477515399</v>
      </c>
      <c r="W96">
        <f t="shared" ref="W96:Z96" si="138">SQRT((($AP90-1)*$AE90^2+(AR90-1)*AG90^2)/($AP90+AR90-2))</f>
        <v>1.7559195639515481</v>
      </c>
      <c r="X96">
        <f t="shared" si="138"/>
        <v>1.1408258591920275</v>
      </c>
      <c r="Y96">
        <f t="shared" si="138"/>
        <v>1.4576219028713515</v>
      </c>
      <c r="Z96">
        <f t="shared" si="138"/>
        <v>1.2620466885352908</v>
      </c>
      <c r="AC96" t="str">
        <f t="shared" ref="AC96:AC100" si="139">T96</f>
        <v>25-34</v>
      </c>
      <c r="AE96">
        <f>$AP90+AQ90-2</f>
        <v>1744</v>
      </c>
      <c r="AF96">
        <f t="shared" ref="AF96:AI96" si="140">$AP90+AR90-2</f>
        <v>2043</v>
      </c>
      <c r="AG96">
        <f t="shared" si="140"/>
        <v>3498</v>
      </c>
      <c r="AH96">
        <f t="shared" si="140"/>
        <v>4427</v>
      </c>
      <c r="AI96">
        <f t="shared" si="140"/>
        <v>3187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-11.359472903190571</v>
      </c>
      <c r="O97">
        <f t="shared" ref="O97:Q97" si="141">$N90-P90</f>
        <v>-25.713398728033582</v>
      </c>
      <c r="P97">
        <f t="shared" si="141"/>
        <v>-50.999872618623115</v>
      </c>
      <c r="Q97">
        <f t="shared" si="141"/>
        <v>-71.090681526003891</v>
      </c>
      <c r="T97" t="str">
        <f t="shared" si="137"/>
        <v>35-44</v>
      </c>
      <c r="W97">
        <f>SQRT((($AQ90-1)*$AF90^2+(AR90-1)*AG90^2)/($AQ90+AR90-2))</f>
        <v>2.2419240244290757</v>
      </c>
      <c r="X97">
        <f t="shared" ref="X97:Z97" si="142">SQRT((($AQ90-1)*$AF90^2+(AS90-1)*AH90^2)/($AQ90+AS90-2))</f>
        <v>1.5248196029161358</v>
      </c>
      <c r="Y97">
        <f t="shared" si="142"/>
        <v>1.7186937012626387</v>
      </c>
      <c r="Z97">
        <f t="shared" si="142"/>
        <v>1.6537078477448177</v>
      </c>
      <c r="AC97" t="str">
        <f t="shared" si="139"/>
        <v>35-44</v>
      </c>
      <c r="AF97">
        <f>$AQ90+AR90-2</f>
        <v>1899</v>
      </c>
      <c r="AG97">
        <f t="shared" ref="AG97:AI97" si="143">$AQ90+AS90-2</f>
        <v>3354</v>
      </c>
      <c r="AH97">
        <f t="shared" si="143"/>
        <v>4283</v>
      </c>
      <c r="AI97">
        <f t="shared" si="143"/>
        <v>3043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-14.35392582484301</v>
      </c>
      <c r="P98">
        <f t="shared" ref="P98:Q98" si="144">$O90-Q90</f>
        <v>-39.640399715432544</v>
      </c>
      <c r="Q98">
        <f t="shared" si="144"/>
        <v>-59.73120862281332</v>
      </c>
      <c r="T98" t="str">
        <f t="shared" si="137"/>
        <v>45-54</v>
      </c>
      <c r="X98">
        <f>SQRT((($AR90-1)*$AG90^2+(AS90-1)*AH90^2)/($AR90+AS90-2))</f>
        <v>0.7463304087078364</v>
      </c>
      <c r="Y98">
        <f t="shared" ref="Y98:Z98" si="145">SQRT((($AR90-1)*$AG90^2+(AT90-1)*AI90^2)/($AR90+AT90-2))</f>
        <v>1.2260842967869603</v>
      </c>
      <c r="Z98">
        <f t="shared" si="145"/>
        <v>0.87492777956047485</v>
      </c>
      <c r="AC98" t="str">
        <f t="shared" si="139"/>
        <v>45-54</v>
      </c>
      <c r="AG98">
        <f>$AR90+AS90-2</f>
        <v>3653</v>
      </c>
      <c r="AH98">
        <f t="shared" ref="AH98:AI98" si="146">$AR90+AT90-2</f>
        <v>4582</v>
      </c>
      <c r="AI98">
        <f t="shared" si="146"/>
        <v>3342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-25.286473890589534</v>
      </c>
      <c r="Q99">
        <f>$P90-R90</f>
        <v>-45.37728279797031</v>
      </c>
      <c r="T99" t="str">
        <f t="shared" si="137"/>
        <v>55-64</v>
      </c>
      <c r="Y99">
        <f>SQRT((($AS90-1)*$AH90^2+(AT90-1)*AI90^2)/($AS90+AT90-2))</f>
        <v>0.92286079875759597</v>
      </c>
      <c r="Z99">
        <f>SQRT((($AS90-1)*$AH90^2+(AU90-1)*AJ90^2)/($AS90+AU90-2))</f>
        <v>0.41137648079249634</v>
      </c>
      <c r="AC99" t="str">
        <f t="shared" si="139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-20.090808907380776</v>
      </c>
      <c r="T100" t="str">
        <f t="shared" si="137"/>
        <v>65-74</v>
      </c>
      <c r="Z100">
        <f>SQRT((($AT90-1)*$AI90^2+(AU90-1)*AJ90^2)/($AT90+AU90-2))</f>
        <v>0.99466674308554681</v>
      </c>
      <c r="AC100" t="str">
        <f t="shared" si="139"/>
        <v>65-74</v>
      </c>
      <c r="AI100">
        <f>$AT90+AU90-2</f>
        <v>5726</v>
      </c>
    </row>
    <row r="102" spans="1:47" x14ac:dyDescent="0.35">
      <c r="K102" t="str">
        <f t="shared" ref="K102:AA102" si="147">K9</f>
        <v>Oceania</v>
      </c>
      <c r="L102">
        <f t="shared" si="147"/>
        <v>25.185030797596198</v>
      </c>
      <c r="M102">
        <f t="shared" si="147"/>
        <v>28.098046339444803</v>
      </c>
      <c r="N102">
        <f t="shared" si="147"/>
        <v>42.969118256602798</v>
      </c>
      <c r="O102">
        <f t="shared" si="147"/>
        <v>45.384315758593331</v>
      </c>
      <c r="P102">
        <f t="shared" si="147"/>
        <v>56.850015107795933</v>
      </c>
      <c r="Q102">
        <f t="shared" si="147"/>
        <v>83.740874696066356</v>
      </c>
      <c r="R102">
        <f t="shared" si="147"/>
        <v>108.41094442089133</v>
      </c>
      <c r="S102">
        <f t="shared" si="147"/>
        <v>0</v>
      </c>
      <c r="T102" t="str">
        <f t="shared" si="147"/>
        <v>Oceania</v>
      </c>
      <c r="U102">
        <f t="shared" si="147"/>
        <v>5.2701126888324819</v>
      </c>
      <c r="V102">
        <f t="shared" si="147"/>
        <v>0.15006063732795027</v>
      </c>
      <c r="W102">
        <f t="shared" si="147"/>
        <v>3.3168014008120466</v>
      </c>
      <c r="X102">
        <f t="shared" si="147"/>
        <v>1.0761586588240095</v>
      </c>
      <c r="Y102">
        <f t="shared" si="147"/>
        <v>4.8500814810278126</v>
      </c>
      <c r="Z102">
        <f t="shared" si="147"/>
        <v>0.33517205899169894</v>
      </c>
      <c r="AA102">
        <f t="shared" si="147"/>
        <v>1.6079661506879628</v>
      </c>
      <c r="AC102" t="str">
        <f t="shared" ref="AC102:AK102" si="148">AC9</f>
        <v>Oceania</v>
      </c>
      <c r="AD102">
        <f t="shared" si="148"/>
        <v>3.726532419890717</v>
      </c>
      <c r="AE102">
        <f t="shared" si="148"/>
        <v>0.10610889424376879</v>
      </c>
      <c r="AF102">
        <f t="shared" si="148"/>
        <v>2.3453327623632378</v>
      </c>
      <c r="AG102">
        <f t="shared" si="148"/>
        <v>0.76095908528707734</v>
      </c>
      <c r="AH102">
        <f t="shared" si="148"/>
        <v>3.4295255045420596</v>
      </c>
      <c r="AI102">
        <f t="shared" si="148"/>
        <v>0.23700243577728786</v>
      </c>
      <c r="AJ102">
        <f t="shared" si="148"/>
        <v>1.1370037690698884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472</v>
      </c>
      <c r="AP102">
        <f t="shared" si="149"/>
        <v>272</v>
      </c>
      <c r="AQ102">
        <f t="shared" si="149"/>
        <v>203</v>
      </c>
      <c r="AR102">
        <f t="shared" si="149"/>
        <v>365</v>
      </c>
      <c r="AS102">
        <f t="shared" si="149"/>
        <v>660</v>
      </c>
      <c r="AT102">
        <f t="shared" si="149"/>
        <v>717</v>
      </c>
      <c r="AU102">
        <f t="shared" si="149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&gt;0.999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-2.9130155418486048</v>
      </c>
      <c r="M107">
        <f t="shared" ref="M107:Q107" si="156">$L102-N102</f>
        <v>-17.784087459006599</v>
      </c>
      <c r="N107">
        <f t="shared" si="156"/>
        <v>-20.199284960997133</v>
      </c>
      <c r="O107">
        <f t="shared" si="156"/>
        <v>-31.664984310199735</v>
      </c>
      <c r="P107">
        <f t="shared" si="156"/>
        <v>-58.555843898470158</v>
      </c>
      <c r="Q107">
        <f t="shared" si="156"/>
        <v>-83.225913623295128</v>
      </c>
      <c r="T107" t="str">
        <f>K107</f>
        <v>18-24</v>
      </c>
      <c r="U107">
        <f>SQRT((($AO102-1)*$AD102^2+(AP102-1)*AE102^2)/($AO102+AP102-2))</f>
        <v>2.9697143539376185</v>
      </c>
      <c r="V107">
        <f t="shared" ref="V107:Z107" si="157">SQRT((($AO102-1)*$AD102^2+(AQ102-1)*AF102^2)/($AO102+AQ102-2))</f>
        <v>3.3719223468127044</v>
      </c>
      <c r="W107">
        <f t="shared" si="157"/>
        <v>2.8435398036256725</v>
      </c>
      <c r="X107">
        <f t="shared" si="157"/>
        <v>3.5563382086800011</v>
      </c>
      <c r="Y107">
        <f t="shared" si="157"/>
        <v>2.3546214566878545</v>
      </c>
      <c r="Z107">
        <f t="shared" si="157"/>
        <v>2.835708215979889</v>
      </c>
      <c r="AC107" t="str">
        <f>T107</f>
        <v>18-24</v>
      </c>
      <c r="AD107">
        <f>$AO102+AP102-2</f>
        <v>742</v>
      </c>
      <c r="AE107">
        <f t="shared" ref="AE107:AI107" si="158">$AO102+AQ102-2</f>
        <v>673</v>
      </c>
      <c r="AF107">
        <f t="shared" si="158"/>
        <v>835</v>
      </c>
      <c r="AG107">
        <f t="shared" si="158"/>
        <v>1130</v>
      </c>
      <c r="AH107">
        <f t="shared" si="158"/>
        <v>1187</v>
      </c>
      <c r="AI107">
        <f t="shared" si="158"/>
        <v>879</v>
      </c>
    </row>
    <row r="108" spans="1:47" x14ac:dyDescent="0.35">
      <c r="A108" t="str">
        <f t="shared" ref="A108:A112" si="159">A96</f>
        <v>25-34</v>
      </c>
      <c r="C108" t="str">
        <f t="shared" si="155"/>
        <v>&lt;0.001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-14.871071917157995</v>
      </c>
      <c r="N108">
        <f t="shared" ref="N108:Q108" si="161">$M102-O102</f>
        <v>-17.286269419148528</v>
      </c>
      <c r="O108">
        <f t="shared" si="161"/>
        <v>-28.75196876835113</v>
      </c>
      <c r="P108">
        <f t="shared" si="161"/>
        <v>-55.64282835662155</v>
      </c>
      <c r="Q108">
        <f t="shared" si="161"/>
        <v>-80.312898081446519</v>
      </c>
      <c r="T108" t="str">
        <f t="shared" ref="T108:T112" si="162">K108</f>
        <v>25-34</v>
      </c>
      <c r="V108">
        <f>SQRT((($AP102-1)*$AE102^2+(AQ102-1)*AF102^2)/($AP102+AQ102-2))</f>
        <v>1.5347762507666525</v>
      </c>
      <c r="W108">
        <f t="shared" ref="W108:Z108" si="163">SQRT((($AP102-1)*$AE102^2+(AR102-1)*AG102^2)/($AP102+AR102-2))</f>
        <v>0.58029125586427777</v>
      </c>
      <c r="X108">
        <f t="shared" si="163"/>
        <v>2.8874916362919869</v>
      </c>
      <c r="Y108">
        <f t="shared" si="163"/>
        <v>0.20937753569953291</v>
      </c>
      <c r="Z108">
        <f t="shared" si="163"/>
        <v>0.88391323013955192</v>
      </c>
      <c r="AC108" t="str">
        <f t="shared" ref="AC108:AC112" si="164">T108</f>
        <v>25-34</v>
      </c>
      <c r="AE108">
        <f>$AP102+AQ102-2</f>
        <v>473</v>
      </c>
      <c r="AF108">
        <f t="shared" ref="AF108:AI108" si="165">$AP102+AR102-2</f>
        <v>635</v>
      </c>
      <c r="AG108">
        <f t="shared" si="165"/>
        <v>930</v>
      </c>
      <c r="AH108">
        <f t="shared" si="165"/>
        <v>987</v>
      </c>
      <c r="AI108">
        <f t="shared" si="165"/>
        <v>679</v>
      </c>
    </row>
    <row r="109" spans="1:47" x14ac:dyDescent="0.35">
      <c r="A109" t="str">
        <f t="shared" si="159"/>
        <v>35-44</v>
      </c>
      <c r="D109" t="str">
        <f t="shared" si="155"/>
        <v>0.687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-2.4151975019905336</v>
      </c>
      <c r="O109">
        <f t="shared" ref="O109:Q109" si="166">$N102-P102</f>
        <v>-13.880896851193135</v>
      </c>
      <c r="P109">
        <f t="shared" si="166"/>
        <v>-40.771756439463559</v>
      </c>
      <c r="Q109">
        <f t="shared" si="166"/>
        <v>-65.441826164288528</v>
      </c>
      <c r="T109" t="str">
        <f t="shared" si="162"/>
        <v>35-44</v>
      </c>
      <c r="W109">
        <f>SQRT((($AQ102-1)*$AF102^2+(AR102-1)*AG102^2)/($AQ102+AR102-2))</f>
        <v>1.5282358372950413</v>
      </c>
      <c r="X109">
        <f t="shared" ref="X109:Z109" si="167">SQRT((($AQ102-1)*$AF102^2+(AS102-1)*AH102^2)/($AQ102+AS102-2))</f>
        <v>3.2082288401856216</v>
      </c>
      <c r="Y109">
        <f t="shared" si="167"/>
        <v>1.119901253935268</v>
      </c>
      <c r="Z109">
        <f t="shared" si="167"/>
        <v>1.6389578724589187</v>
      </c>
      <c r="AC109" t="str">
        <f t="shared" si="164"/>
        <v>35-44</v>
      </c>
      <c r="AF109">
        <f>$AQ102+AR102-2</f>
        <v>566</v>
      </c>
      <c r="AG109">
        <f t="shared" ref="AG109:AI109" si="168">$AQ102+AS102-2</f>
        <v>861</v>
      </c>
      <c r="AH109">
        <f t="shared" si="168"/>
        <v>918</v>
      </c>
      <c r="AI109">
        <f t="shared" si="168"/>
        <v>610</v>
      </c>
    </row>
    <row r="110" spans="1:47" x14ac:dyDescent="0.35">
      <c r="A110" t="str">
        <f t="shared" si="159"/>
        <v>45-54</v>
      </c>
      <c r="E110" t="str">
        <f t="shared" si="155"/>
        <v>&lt;0.001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-11.465699349202602</v>
      </c>
      <c r="P110">
        <f t="shared" ref="P110:Q110" si="169">$O102-Q102</f>
        <v>-38.356558937473025</v>
      </c>
      <c r="Q110">
        <f t="shared" si="169"/>
        <v>-63.026628662297995</v>
      </c>
      <c r="T110" t="str">
        <f t="shared" si="162"/>
        <v>45-54</v>
      </c>
      <c r="X110">
        <f>SQRT((($AR102-1)*$AG102^2+(AS102-1)*AH102^2)/($AR102+AS102-2))</f>
        <v>2.7897489972311154</v>
      </c>
      <c r="Y110">
        <f t="shared" ref="Y110:Z110" si="170">SQRT((($AR102-1)*$AG102^2+(AT102-1)*AI102^2)/($AR102+AT102-2))</f>
        <v>0.482081912702364</v>
      </c>
      <c r="Z110">
        <f t="shared" si="170"/>
        <v>0.97788408727586151</v>
      </c>
      <c r="AC110" t="str">
        <f t="shared" si="164"/>
        <v>45-54</v>
      </c>
      <c r="AG110">
        <f>$AR102+AS102-2</f>
        <v>1023</v>
      </c>
      <c r="AH110">
        <f t="shared" ref="AH110:AI110" si="171">$AR102+AT102-2</f>
        <v>1080</v>
      </c>
      <c r="AI110">
        <f t="shared" si="171"/>
        <v>772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-26.890859588270423</v>
      </c>
      <c r="Q111">
        <f>$P102-R102</f>
        <v>-51.560929313095393</v>
      </c>
      <c r="T111" t="str">
        <f t="shared" si="162"/>
        <v>55-64</v>
      </c>
      <c r="Y111">
        <f>SQRT((($AS102-1)*$AH102^2+(AT102-1)*AI102^2)/($AS102+AT102-2))</f>
        <v>2.3803959958480143</v>
      </c>
      <c r="Z111">
        <f>SQRT((($AS102-1)*$AH102^2+(AU102-1)*AJ102^2)/($AS102+AU102-2))</f>
        <v>2.7854181534034685</v>
      </c>
      <c r="AC111" t="str">
        <f t="shared" si="164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-24.67006972482497</v>
      </c>
      <c r="T112" t="str">
        <f t="shared" si="162"/>
        <v>65-74</v>
      </c>
      <c r="Z112">
        <f>SQRT((($AT102-1)*$AI102^2+(AU102-1)*AJ102^2)/($AT102+AU102-2))</f>
        <v>0.7106654940773599</v>
      </c>
      <c r="AC112" t="str">
        <f t="shared" si="164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32.102094695239785</v>
      </c>
      <c r="M115">
        <f t="shared" si="174"/>
        <v>38.854698718995714</v>
      </c>
      <c r="N115">
        <f t="shared" si="174"/>
        <v>41.982218803224811</v>
      </c>
      <c r="O115">
        <f t="shared" si="174"/>
        <v>51.589945864792682</v>
      </c>
      <c r="P115">
        <f t="shared" si="174"/>
        <v>67.904580558664733</v>
      </c>
      <c r="Q115">
        <f t="shared" si="174"/>
        <v>97.732552138121576</v>
      </c>
      <c r="R115">
        <f t="shared" si="174"/>
        <v>118.40070969712144</v>
      </c>
      <c r="S115">
        <f t="shared" si="174"/>
        <v>0</v>
      </c>
      <c r="T115" t="str">
        <f t="shared" si="174"/>
        <v>Anglosphere (core)</v>
      </c>
      <c r="U115">
        <f t="shared" si="174"/>
        <v>8.5911134448947326</v>
      </c>
      <c r="V115">
        <f t="shared" si="174"/>
        <v>9.1475541903174094</v>
      </c>
      <c r="W115">
        <f t="shared" si="174"/>
        <v>11.935471179584241</v>
      </c>
      <c r="X115">
        <f t="shared" si="174"/>
        <v>11.495513165380776</v>
      </c>
      <c r="Y115">
        <f t="shared" si="174"/>
        <v>11.220930232611302</v>
      </c>
      <c r="Z115">
        <f t="shared" si="174"/>
        <v>6.6665728938349362</v>
      </c>
      <c r="AA115">
        <f t="shared" si="174"/>
        <v>7.315474024253926</v>
      </c>
      <c r="AC115" t="str">
        <f t="shared" ref="AC115:AK115" si="175">AC14</f>
        <v>Anglosphere (core)</v>
      </c>
      <c r="AD115">
        <f t="shared" si="175"/>
        <v>3.0374172874139931</v>
      </c>
      <c r="AE115">
        <f t="shared" si="175"/>
        <v>3.234148799622429</v>
      </c>
      <c r="AF115">
        <f t="shared" si="175"/>
        <v>4.2198263038703088</v>
      </c>
      <c r="AG115">
        <f t="shared" si="175"/>
        <v>4.06427765622999</v>
      </c>
      <c r="AH115">
        <f t="shared" si="175"/>
        <v>3.9671979293502977</v>
      </c>
      <c r="AI115">
        <f t="shared" si="175"/>
        <v>2.3569894502525544</v>
      </c>
      <c r="AJ115">
        <f t="shared" si="175"/>
        <v>2.5864106450719966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2931</v>
      </c>
      <c r="AP115">
        <f t="shared" si="176"/>
        <v>1742</v>
      </c>
      <c r="AQ115">
        <f t="shared" si="176"/>
        <v>1598</v>
      </c>
      <c r="AR115">
        <f t="shared" si="176"/>
        <v>2560</v>
      </c>
      <c r="AS115">
        <f t="shared" si="176"/>
        <v>4612</v>
      </c>
      <c r="AT115">
        <f t="shared" si="176"/>
        <v>5167</v>
      </c>
      <c r="AU115">
        <f t="shared" si="176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0.180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0.029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-6.7526040237559286</v>
      </c>
      <c r="M120">
        <f t="shared" ref="M120:Q120" si="183">$L115-N115</f>
        <v>-9.8801241079850257</v>
      </c>
      <c r="N120">
        <f t="shared" si="183"/>
        <v>-19.487851169552897</v>
      </c>
      <c r="O120">
        <f t="shared" si="183"/>
        <v>-35.802485863424948</v>
      </c>
      <c r="P120">
        <f t="shared" si="183"/>
        <v>-65.630457442881792</v>
      </c>
      <c r="Q120">
        <f t="shared" si="183"/>
        <v>-86.298615001881657</v>
      </c>
      <c r="T120" t="str">
        <f>K120</f>
        <v>18-24</v>
      </c>
      <c r="U120">
        <f>SQRT((($AO115-1)*$AD115^2+(AP115-1)*AE115^2)/($AO115+AP115-2))</f>
        <v>3.1121982194880409</v>
      </c>
      <c r="V120">
        <f t="shared" ref="V120:Z120" si="184">SQRT((($AO115-1)*$AD115^2+(AQ115-1)*AF115^2)/($AO115+AQ115-2))</f>
        <v>3.500436140670427</v>
      </c>
      <c r="W120">
        <f t="shared" si="184"/>
        <v>3.5532634307776769</v>
      </c>
      <c r="X120">
        <f t="shared" si="184"/>
        <v>3.6343054611680863</v>
      </c>
      <c r="Y120">
        <f t="shared" si="184"/>
        <v>2.6236960503784417</v>
      </c>
      <c r="Z120">
        <f t="shared" si="184"/>
        <v>2.816759912285169</v>
      </c>
      <c r="AC120" t="str">
        <f>T120</f>
        <v>18-24</v>
      </c>
      <c r="AD120">
        <f>$AO115+AP115-2</f>
        <v>4671</v>
      </c>
      <c r="AE120">
        <f t="shared" ref="AE120:AI120" si="185">$AO115+AQ115-2</f>
        <v>4527</v>
      </c>
      <c r="AF120">
        <f t="shared" si="185"/>
        <v>5489</v>
      </c>
      <c r="AG120">
        <f t="shared" si="185"/>
        <v>7541</v>
      </c>
      <c r="AH120">
        <f t="shared" si="185"/>
        <v>8096</v>
      </c>
      <c r="AI120">
        <f t="shared" si="185"/>
        <v>5971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0.004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-3.1275200842290971</v>
      </c>
      <c r="N121">
        <f t="shared" ref="N121:Q121" si="188">$M115-O115</f>
        <v>-12.735247145796968</v>
      </c>
      <c r="O121">
        <f t="shared" si="188"/>
        <v>-29.04988183966902</v>
      </c>
      <c r="P121">
        <f t="shared" si="188"/>
        <v>-58.877853419125863</v>
      </c>
      <c r="Q121">
        <f t="shared" si="188"/>
        <v>-79.546010978125736</v>
      </c>
      <c r="T121" t="str">
        <f t="shared" ref="T121:T125" si="189">K121</f>
        <v>25-34</v>
      </c>
      <c r="V121">
        <f>SQRT((($AP115-1)*$AE115^2+(AQ115-1)*AF115^2)/($AP115+AQ115-2))</f>
        <v>3.738294833101337</v>
      </c>
      <c r="W121">
        <f t="shared" ref="W121:Z121" si="190">SQRT((($AP115-1)*$AE115^2+(AR115-1)*AG115^2)/($AP115+AR115-2))</f>
        <v>3.7503747044431242</v>
      </c>
      <c r="X121">
        <f t="shared" si="190"/>
        <v>3.7804458520613711</v>
      </c>
      <c r="Y121">
        <f t="shared" si="190"/>
        <v>2.6060693172664342</v>
      </c>
      <c r="Z121">
        <f t="shared" si="190"/>
        <v>2.8393925013172638</v>
      </c>
      <c r="AC121" t="str">
        <f t="shared" ref="AC121:AC125" si="191">T121</f>
        <v>25-34</v>
      </c>
      <c r="AE121">
        <f>$AP115+AQ115-2</f>
        <v>3338</v>
      </c>
      <c r="AF121">
        <f t="shared" ref="AF121:AI121" si="192">$AP115+AR115-2</f>
        <v>4300</v>
      </c>
      <c r="AG121">
        <f t="shared" si="192"/>
        <v>6352</v>
      </c>
      <c r="AH121">
        <f t="shared" si="192"/>
        <v>6907</v>
      </c>
      <c r="AI121">
        <f t="shared" si="192"/>
        <v>4782</v>
      </c>
    </row>
    <row r="122" spans="1:47" x14ac:dyDescent="0.35">
      <c r="A122" t="str">
        <f t="shared" si="186"/>
        <v>35-44</v>
      </c>
      <c r="D122" t="str">
        <f t="shared" si="182"/>
        <v>0.119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-9.6077270615678714</v>
      </c>
      <c r="O122">
        <f t="shared" ref="O122:Q122" si="193">$N115-P115</f>
        <v>-25.922361755439923</v>
      </c>
      <c r="P122">
        <f t="shared" si="193"/>
        <v>-55.750333334896766</v>
      </c>
      <c r="Q122">
        <f t="shared" si="193"/>
        <v>-76.418490893896632</v>
      </c>
      <c r="T122" t="str">
        <f t="shared" si="189"/>
        <v>35-44</v>
      </c>
      <c r="W122">
        <f>SQRT((($AQ115-1)*$AF115^2+(AR115-1)*AG115^2)/($AQ115+AR115-2))</f>
        <v>4.1247433682268451</v>
      </c>
      <c r="X122">
        <f t="shared" ref="X122:Z122" si="194">SQRT((($AQ115-1)*$AF115^2+(AS115-1)*AH115^2)/($AQ115+AS115-2))</f>
        <v>4.0336981037768513</v>
      </c>
      <c r="Y122">
        <f t="shared" si="194"/>
        <v>2.9066217230800522</v>
      </c>
      <c r="Z122">
        <f t="shared" si="194"/>
        <v>3.2430808041919708</v>
      </c>
      <c r="AC122" t="str">
        <f t="shared" si="191"/>
        <v>35-44</v>
      </c>
      <c r="AF122">
        <f>$AQ115+AR115-2</f>
        <v>4156</v>
      </c>
      <c r="AG122">
        <f t="shared" ref="AG122:AI122" si="195">$AQ115+AS115-2</f>
        <v>6208</v>
      </c>
      <c r="AH122">
        <f t="shared" si="195"/>
        <v>6763</v>
      </c>
      <c r="AI122">
        <f t="shared" si="195"/>
        <v>4638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-16.314634693872051</v>
      </c>
      <c r="P123">
        <f t="shared" ref="P123:Q123" si="196">$O115-Q115</f>
        <v>-46.142606273328894</v>
      </c>
      <c r="Q123">
        <f t="shared" si="196"/>
        <v>-66.81076383232876</v>
      </c>
      <c r="T123" t="str">
        <f t="shared" si="189"/>
        <v>45-54</v>
      </c>
      <c r="X123">
        <f>SQRT((($AR115-1)*$AG115^2+(AS115-1)*AH115^2)/($AR115+AS115-2))</f>
        <v>4.0021163078145294</v>
      </c>
      <c r="Y123">
        <f t="shared" ref="Y123:Z123" si="197">SQRT((($AR115-1)*$AG115^2+(AT115-1)*AI115^2)/($AR115+AT115-2))</f>
        <v>3.0310081975477288</v>
      </c>
      <c r="Z123">
        <f t="shared" si="197"/>
        <v>3.3437920993964587</v>
      </c>
      <c r="AC123" t="str">
        <f t="shared" si="191"/>
        <v>45-54</v>
      </c>
      <c r="AG123">
        <f>$AR115+AS115-2</f>
        <v>7170</v>
      </c>
      <c r="AH123">
        <f t="shared" ref="AH123:AI123" si="198">$AR115+AT115-2</f>
        <v>7725</v>
      </c>
      <c r="AI123">
        <f t="shared" si="198"/>
        <v>5600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-29.827971579456843</v>
      </c>
      <c r="Q124">
        <f>$P115-R115</f>
        <v>-50.496129138456709</v>
      </c>
      <c r="T124" t="str">
        <f t="shared" si="189"/>
        <v>55-64</v>
      </c>
      <c r="Y124">
        <f>SQRT((($AS115-1)*$AH115^2+(AT115-1)*AI115^2)/($AS115+AT115-2))</f>
        <v>3.2183844522629155</v>
      </c>
      <c r="Z124">
        <f>SQRT((($AS115-1)*$AH115^2+(AU115-1)*AJ115^2)/($AS115+AU115-2))</f>
        <v>3.4845973708141891</v>
      </c>
      <c r="AC124" t="str">
        <f t="shared" si="191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-20.668157558999866</v>
      </c>
      <c r="T125" t="str">
        <f t="shared" si="189"/>
        <v>65-74</v>
      </c>
      <c r="Z125">
        <f>SQRT((($AT115-1)*$AI115^2+(AU115-1)*AJ115^2)/($AT115+AU115-2))</f>
        <v>2.4445108639337163</v>
      </c>
      <c r="AC125" t="str">
        <f t="shared" si="191"/>
        <v>65-74</v>
      </c>
      <c r="AI125">
        <f>$AT115+AU115-2</f>
        <v>8207</v>
      </c>
    </row>
    <row r="127" spans="1:47" x14ac:dyDescent="0.35">
      <c r="K127" t="str">
        <f t="shared" ref="K127:AA127" si="199">K15</f>
        <v>Anglosphere (other)</v>
      </c>
      <c r="L127">
        <f t="shared" si="199"/>
        <v>30.799542598314073</v>
      </c>
      <c r="M127">
        <f t="shared" si="199"/>
        <v>46.260052132869738</v>
      </c>
      <c r="N127">
        <f t="shared" si="199"/>
        <v>67.43421035008231</v>
      </c>
      <c r="O127">
        <f t="shared" si="199"/>
        <v>87.61096268613791</v>
      </c>
      <c r="P127">
        <f t="shared" si="199"/>
        <v>98.472642536977048</v>
      </c>
      <c r="Q127">
        <f t="shared" si="199"/>
        <v>102.96679293455827</v>
      </c>
      <c r="R127">
        <f t="shared" si="199"/>
        <v>100.6352059508866</v>
      </c>
      <c r="S127">
        <f t="shared" si="199"/>
        <v>0</v>
      </c>
      <c r="T127" t="str">
        <f t="shared" si="199"/>
        <v>Anglosphere (other)</v>
      </c>
      <c r="U127">
        <f t="shared" si="199"/>
        <v>12.145470785342741</v>
      </c>
      <c r="V127">
        <f t="shared" si="199"/>
        <v>15.730786800754121</v>
      </c>
      <c r="W127">
        <f t="shared" si="199"/>
        <v>11.954956407242504</v>
      </c>
      <c r="X127">
        <f t="shared" si="199"/>
        <v>9.3280888942771583</v>
      </c>
      <c r="Y127">
        <f t="shared" si="199"/>
        <v>8.6053972608246863</v>
      </c>
      <c r="Z127">
        <f t="shared" si="199"/>
        <v>6.7060919985776684</v>
      </c>
      <c r="AA127">
        <f t="shared" si="199"/>
        <v>9.2002071018150335</v>
      </c>
      <c r="AC127" t="str">
        <f t="shared" ref="AC127:AK127" si="200">AC15</f>
        <v>Anglosphere (other)</v>
      </c>
      <c r="AD127">
        <f t="shared" si="200"/>
        <v>3.135947072232077</v>
      </c>
      <c r="AE127">
        <f t="shared" si="200"/>
        <v>4.0616716868040106</v>
      </c>
      <c r="AF127">
        <f t="shared" si="200"/>
        <v>3.0867564713257245</v>
      </c>
      <c r="AG127">
        <f t="shared" si="200"/>
        <v>2.4085021959651862</v>
      </c>
      <c r="AH127">
        <f t="shared" si="200"/>
        <v>2.2219040185781953</v>
      </c>
      <c r="AI127">
        <f t="shared" si="200"/>
        <v>1.7315055085750748</v>
      </c>
      <c r="AJ127">
        <f t="shared" si="200"/>
        <v>2.3754832591325887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4738</v>
      </c>
      <c r="AP127">
        <f t="shared" si="201"/>
        <v>4589</v>
      </c>
      <c r="AQ127">
        <f t="shared" si="201"/>
        <v>5612</v>
      </c>
      <c r="AR127">
        <f t="shared" si="201"/>
        <v>7512</v>
      </c>
      <c r="AS127">
        <f t="shared" si="201"/>
        <v>8522</v>
      </c>
      <c r="AT127">
        <f t="shared" si="201"/>
        <v>5655</v>
      </c>
      <c r="AU127">
        <f t="shared" si="201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-15.460509534555666</v>
      </c>
      <c r="M132">
        <f t="shared" ref="M132:Q132" si="208">$L127-N127</f>
        <v>-36.634667751768234</v>
      </c>
      <c r="N132">
        <f t="shared" si="208"/>
        <v>-56.811420087823834</v>
      </c>
      <c r="O132">
        <f t="shared" si="208"/>
        <v>-67.673099938662972</v>
      </c>
      <c r="P132">
        <f t="shared" si="208"/>
        <v>-72.167250336244194</v>
      </c>
      <c r="Q132">
        <f t="shared" si="208"/>
        <v>-69.835663352572524</v>
      </c>
      <c r="T132" t="str">
        <f>K132</f>
        <v>18-24</v>
      </c>
      <c r="U132">
        <f>SQRT((($AO127-1)*$AD127^2+(AP127-1)*AE127^2)/($AO127+AP127-2))</f>
        <v>3.6211100253957635</v>
      </c>
      <c r="V132">
        <f t="shared" ref="V132:Z132" si="209">SQRT((($AO127-1)*$AD127^2+(AQ127-1)*AF127^2)/($AO127+AQ127-2))</f>
        <v>3.1093710165627475</v>
      </c>
      <c r="W132">
        <f t="shared" si="209"/>
        <v>2.7130762349341659</v>
      </c>
      <c r="X132">
        <f t="shared" si="209"/>
        <v>2.5858527218816914</v>
      </c>
      <c r="Y132">
        <f t="shared" si="209"/>
        <v>2.4727512508248988</v>
      </c>
      <c r="Z132">
        <f t="shared" si="209"/>
        <v>2.9813782478518109</v>
      </c>
      <c r="AC132" t="str">
        <f>T132</f>
        <v>18-24</v>
      </c>
      <c r="AD132">
        <f>$AO127+AP127-2</f>
        <v>9325</v>
      </c>
      <c r="AE132">
        <f t="shared" ref="AE132:AI132" si="210">$AO127+AQ127-2</f>
        <v>10348</v>
      </c>
      <c r="AF132">
        <f t="shared" si="210"/>
        <v>12248</v>
      </c>
      <c r="AG132">
        <f t="shared" si="210"/>
        <v>13258</v>
      </c>
      <c r="AH132">
        <f t="shared" si="210"/>
        <v>10391</v>
      </c>
      <c r="AI132">
        <f t="shared" si="210"/>
        <v>6117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-21.174158217212572</v>
      </c>
      <c r="N133">
        <f t="shared" ref="N133:Q133" si="213">$M127-O127</f>
        <v>-41.350910553268172</v>
      </c>
      <c r="O133">
        <f t="shared" si="213"/>
        <v>-52.21259040410731</v>
      </c>
      <c r="P133">
        <f t="shared" si="213"/>
        <v>-56.706740801688532</v>
      </c>
      <c r="Q133">
        <f t="shared" si="213"/>
        <v>-54.375153818016862</v>
      </c>
      <c r="T133" t="str">
        <f t="shared" ref="T133:T137" si="214">K133</f>
        <v>25-34</v>
      </c>
      <c r="V133">
        <f>SQRT((($AP127-1)*$AE127^2+(AQ127-1)*AF127^2)/($AP127+AQ127-2))</f>
        <v>3.5585258883356161</v>
      </c>
      <c r="W133">
        <f t="shared" ref="W133:Z133" si="215">SQRT((($AP127-1)*$AE127^2+(AR127-1)*AG127^2)/($AP127+AR127-2))</f>
        <v>3.1395811621016567</v>
      </c>
      <c r="X133">
        <f t="shared" si="215"/>
        <v>2.9971381327604876</v>
      </c>
      <c r="Y133">
        <f t="shared" si="215"/>
        <v>3.0075146561516659</v>
      </c>
      <c r="Z133">
        <f t="shared" si="215"/>
        <v>3.7399615004338767</v>
      </c>
      <c r="AC133" t="str">
        <f t="shared" ref="AC133:AC137" si="216">T133</f>
        <v>25-34</v>
      </c>
      <c r="AE133">
        <f>$AP127+AQ127-2</f>
        <v>10199</v>
      </c>
      <c r="AF133">
        <f t="shared" ref="AF133:AI133" si="217">$AP127+AR127-2</f>
        <v>12099</v>
      </c>
      <c r="AG133">
        <f t="shared" si="217"/>
        <v>13109</v>
      </c>
      <c r="AH133">
        <f t="shared" si="217"/>
        <v>10242</v>
      </c>
      <c r="AI133">
        <f t="shared" si="217"/>
        <v>5968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-20.1767523360556</v>
      </c>
      <c r="O134">
        <f t="shared" ref="O134:Q134" si="218">$N127-P127</f>
        <v>-31.038432186894738</v>
      </c>
      <c r="P134">
        <f t="shared" si="218"/>
        <v>-35.532582584475961</v>
      </c>
      <c r="Q134">
        <f t="shared" si="218"/>
        <v>-33.200995600804291</v>
      </c>
      <c r="T134" t="str">
        <f t="shared" si="214"/>
        <v>35-44</v>
      </c>
      <c r="W134">
        <f>SQRT((($AQ127-1)*$AF127^2+(AR127-1)*AG127^2)/($AQ127+AR127-2))</f>
        <v>2.7193079010551231</v>
      </c>
      <c r="X134">
        <f t="shared" ref="X134:Z134" si="219">SQRT((($AQ127-1)*$AF127^2+(AS127-1)*AH127^2)/($AQ127+AS127-2))</f>
        <v>2.5999539785312025</v>
      </c>
      <c r="Y134">
        <f t="shared" si="219"/>
        <v>2.5001251106456879</v>
      </c>
      <c r="Z134">
        <f t="shared" si="219"/>
        <v>2.9599241433154289</v>
      </c>
      <c r="AC134" t="str">
        <f t="shared" si="216"/>
        <v>35-44</v>
      </c>
      <c r="AF134">
        <f>$AQ127+AR127-2</f>
        <v>13122</v>
      </c>
      <c r="AG134">
        <f t="shared" ref="AG134:AI134" si="220">$AQ127+AS127-2</f>
        <v>14132</v>
      </c>
      <c r="AH134">
        <f t="shared" si="220"/>
        <v>11265</v>
      </c>
      <c r="AI134">
        <f t="shared" si="220"/>
        <v>6991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-10.861679850839138</v>
      </c>
      <c r="P135">
        <f t="shared" ref="P135:Q135" si="221">$O127-Q127</f>
        <v>-15.355830248420361</v>
      </c>
      <c r="Q135">
        <f t="shared" si="221"/>
        <v>-13.024243264748691</v>
      </c>
      <c r="T135" t="str">
        <f t="shared" si="214"/>
        <v>45-54</v>
      </c>
      <c r="X135">
        <f>SQRT((($AR127-1)*$AG127^2+(AS127-1)*AH127^2)/($AR127+AS127-2))</f>
        <v>2.3112018042948477</v>
      </c>
      <c r="Y135">
        <f t="shared" ref="Y135:Z135" si="222">SQRT((($AR127-1)*$AG127^2+(AT127-1)*AI127^2)/($AR127+AT127-2))</f>
        <v>2.1441013751987748</v>
      </c>
      <c r="Z135">
        <f t="shared" si="222"/>
        <v>2.4034069636282669</v>
      </c>
      <c r="AC135" t="str">
        <f t="shared" si="216"/>
        <v>45-54</v>
      </c>
      <c r="AG135">
        <f>$AR127+AS127-2</f>
        <v>16032</v>
      </c>
      <c r="AH135">
        <f t="shared" ref="AH135:AI135" si="223">$AR127+AT127-2</f>
        <v>13165</v>
      </c>
      <c r="AI135">
        <f t="shared" si="223"/>
        <v>8891</v>
      </c>
    </row>
    <row r="136" spans="1:47" x14ac:dyDescent="0.35">
      <c r="A136" t="str">
        <f t="shared" si="211"/>
        <v>55-64</v>
      </c>
      <c r="F136" t="str">
        <f t="shared" si="207"/>
        <v>0.166</v>
      </c>
      <c r="G136" t="str">
        <f t="shared" si="207"/>
        <v>&gt;0.999</v>
      </c>
      <c r="K136" t="str">
        <f t="shared" si="212"/>
        <v>55-64</v>
      </c>
      <c r="P136">
        <f>$P127-Q127</f>
        <v>-4.4941503975812225</v>
      </c>
      <c r="Q136">
        <f>$P127-R127</f>
        <v>-2.1625634139095524</v>
      </c>
      <c r="T136" t="str">
        <f t="shared" si="214"/>
        <v>55-64</v>
      </c>
      <c r="Y136">
        <f>SQRT((($AS127-1)*$AH127^2+(AT127-1)*AI127^2)/($AS127+AT127-2))</f>
        <v>2.0404772399092894</v>
      </c>
      <c r="Z136">
        <f>SQRT((($AS127-1)*$AH127^2+(AU127-1)*AJ127^2)/($AS127+AU127-2))</f>
        <v>2.2439403879515942</v>
      </c>
      <c r="AC136" t="str">
        <f t="shared" si="216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2.3315869836716701</v>
      </c>
      <c r="T137" t="str">
        <f t="shared" si="214"/>
        <v>65-74</v>
      </c>
      <c r="Z137">
        <f>SQRT((($AT127-1)*$AI127^2+(AU127-1)*AJ127^2)/($AT127+AU127-2))</f>
        <v>1.8753656462497714</v>
      </c>
      <c r="AC137" t="str">
        <f t="shared" si="216"/>
        <v>65-74</v>
      </c>
      <c r="AI137">
        <f>$AT127+AU127-2</f>
        <v>7034</v>
      </c>
    </row>
    <row r="139" spans="1:47" x14ac:dyDescent="0.35">
      <c r="K139" t="str">
        <f t="shared" ref="K139:AA139" si="224">K16</f>
        <v>Arabsphere</v>
      </c>
      <c r="L139">
        <f t="shared" si="224"/>
        <v>44.126722063096814</v>
      </c>
      <c r="M139">
        <f t="shared" si="224"/>
        <v>62.418871791092918</v>
      </c>
      <c r="N139">
        <f t="shared" si="224"/>
        <v>78.098276471753124</v>
      </c>
      <c r="O139">
        <f t="shared" si="224"/>
        <v>91.798562225285494</v>
      </c>
      <c r="P139">
        <f t="shared" si="224"/>
        <v>98.439323566401143</v>
      </c>
      <c r="Q139">
        <f t="shared" si="224"/>
        <v>99.158004738297279</v>
      </c>
      <c r="R139">
        <f t="shared" si="224"/>
        <v>87.413171490954241</v>
      </c>
      <c r="S139">
        <f t="shared" si="224"/>
        <v>0</v>
      </c>
      <c r="T139" t="str">
        <f t="shared" si="224"/>
        <v>Arabsphere</v>
      </c>
      <c r="U139">
        <f t="shared" si="224"/>
        <v>4.6327962885796721</v>
      </c>
      <c r="V139">
        <f t="shared" si="224"/>
        <v>6.9672728059567968</v>
      </c>
      <c r="W139">
        <f t="shared" si="224"/>
        <v>4.7885781595719061</v>
      </c>
      <c r="X139">
        <f t="shared" si="224"/>
        <v>6.8631298308759998</v>
      </c>
      <c r="Y139">
        <f t="shared" si="224"/>
        <v>7.3034868058204054</v>
      </c>
      <c r="Z139">
        <f t="shared" si="224"/>
        <v>11.976075353278985</v>
      </c>
      <c r="AA139">
        <f t="shared" si="224"/>
        <v>25.523872280716287</v>
      </c>
      <c r="AC139" t="str">
        <f t="shared" ref="AC139:AK139" si="225">AC16</f>
        <v>Arabsphere</v>
      </c>
      <c r="AD139">
        <f t="shared" si="225"/>
        <v>1.39684063812453</v>
      </c>
      <c r="AE139">
        <f t="shared" si="225"/>
        <v>2.1007117917641218</v>
      </c>
      <c r="AF139">
        <f t="shared" si="225"/>
        <v>1.4438106395082382</v>
      </c>
      <c r="AG139">
        <f t="shared" si="225"/>
        <v>2.0693115033191822</v>
      </c>
      <c r="AH139">
        <f t="shared" si="225"/>
        <v>2.2020841269288667</v>
      </c>
      <c r="AI139">
        <f t="shared" si="225"/>
        <v>3.6109225825317623</v>
      </c>
      <c r="AJ139">
        <f t="shared" si="225"/>
        <v>7.6957370501898774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5569</v>
      </c>
      <c r="AP139">
        <f t="shared" si="226"/>
        <v>7934</v>
      </c>
      <c r="AQ139">
        <f t="shared" si="226"/>
        <v>11916</v>
      </c>
      <c r="AR139">
        <f t="shared" si="226"/>
        <v>10030</v>
      </c>
      <c r="AS139">
        <f t="shared" si="226"/>
        <v>6402</v>
      </c>
      <c r="AT139">
        <f t="shared" si="226"/>
        <v>2046</v>
      </c>
      <c r="AU139">
        <f t="shared" si="22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-18.292149727996105</v>
      </c>
      <c r="M144">
        <f t="shared" ref="M144:Q144" si="233">$L139-N139</f>
        <v>-33.97155440865631</v>
      </c>
      <c r="N144">
        <f t="shared" si="233"/>
        <v>-47.67184016218868</v>
      </c>
      <c r="O144">
        <f t="shared" si="233"/>
        <v>-54.312601503304329</v>
      </c>
      <c r="P144">
        <f t="shared" si="233"/>
        <v>-55.031282675200465</v>
      </c>
      <c r="Q144">
        <f t="shared" si="233"/>
        <v>-43.286449427857427</v>
      </c>
      <c r="T144" t="str">
        <f>K144</f>
        <v>18-24</v>
      </c>
      <c r="U144">
        <f>SQRT((($AO139-1)*$AD139^2+(AP139-1)*AE139^2)/($AO139+AP139-2))</f>
        <v>1.8432847509695522</v>
      </c>
      <c r="V144">
        <f t="shared" ref="V144:Z144" si="234">SQRT((($AO139-1)*$AD139^2+(AQ139-1)*AF139^2)/($AO139+AQ139-2))</f>
        <v>1.4290191514008557</v>
      </c>
      <c r="W144">
        <f t="shared" si="234"/>
        <v>1.857402206442837</v>
      </c>
      <c r="X144">
        <f t="shared" si="234"/>
        <v>1.8710998839317463</v>
      </c>
      <c r="Y144">
        <f t="shared" si="234"/>
        <v>2.2202496401657346</v>
      </c>
      <c r="Z144">
        <f t="shared" si="234"/>
        <v>2.0573309480499056</v>
      </c>
      <c r="AC144" t="str">
        <f>T144</f>
        <v>18-24</v>
      </c>
      <c r="AD144">
        <f>$AO139+AP139-2</f>
        <v>13501</v>
      </c>
      <c r="AE144">
        <f t="shared" ref="AE144:AI144" si="235">$AO139+AQ139-2</f>
        <v>17483</v>
      </c>
      <c r="AF144">
        <f t="shared" si="235"/>
        <v>15597</v>
      </c>
      <c r="AG144">
        <f t="shared" si="235"/>
        <v>11969</v>
      </c>
      <c r="AH144">
        <f t="shared" si="235"/>
        <v>7613</v>
      </c>
      <c r="AI144">
        <f t="shared" si="235"/>
        <v>5799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-15.679404680660205</v>
      </c>
      <c r="N145">
        <f t="shared" ref="N145:Q145" si="238">$M139-O139</f>
        <v>-29.379690434192575</v>
      </c>
      <c r="O145">
        <f t="shared" si="238"/>
        <v>-36.020451775308224</v>
      </c>
      <c r="P145">
        <f t="shared" si="238"/>
        <v>-36.739132947204361</v>
      </c>
      <c r="Q145">
        <f t="shared" si="238"/>
        <v>-24.994299699861322</v>
      </c>
      <c r="T145" t="str">
        <f t="shared" ref="T145:T149" si="239">K145</f>
        <v>25-34</v>
      </c>
      <c r="V145">
        <f>SQRT((($AP139-1)*$AE139^2+(AQ139-1)*AF139^2)/($AP139+AQ139-2))</f>
        <v>1.7364395118991092</v>
      </c>
      <c r="W145">
        <f t="shared" ref="W145:Z145" si="240">SQRT((($AP139-1)*$AE139^2+(AR139-1)*AG139^2)/($AP139+AR139-2))</f>
        <v>2.0832379419106806</v>
      </c>
      <c r="X145">
        <f t="shared" si="240"/>
        <v>2.146572347171221</v>
      </c>
      <c r="Y145">
        <f t="shared" si="240"/>
        <v>2.4861314666863752</v>
      </c>
      <c r="Z145">
        <f t="shared" si="240"/>
        <v>2.4421047155104363</v>
      </c>
      <c r="AC145" t="str">
        <f t="shared" ref="AC145:AC149" si="241">T145</f>
        <v>25-34</v>
      </c>
      <c r="AE145">
        <f>$AP139+AQ139-2</f>
        <v>19848</v>
      </c>
      <c r="AF145">
        <f t="shared" ref="AF145:AI145" si="242">$AP139+AR139-2</f>
        <v>17962</v>
      </c>
      <c r="AG145">
        <f t="shared" si="242"/>
        <v>14334</v>
      </c>
      <c r="AH145">
        <f t="shared" si="242"/>
        <v>9978</v>
      </c>
      <c r="AI145">
        <f t="shared" si="242"/>
        <v>8164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-13.70028575353237</v>
      </c>
      <c r="O146">
        <f t="shared" ref="O146:Q146" si="243">$N139-P139</f>
        <v>-20.341047094648019</v>
      </c>
      <c r="P146">
        <f t="shared" si="243"/>
        <v>-21.059728266544155</v>
      </c>
      <c r="Q146">
        <f t="shared" si="243"/>
        <v>-9.3148950192011171</v>
      </c>
      <c r="T146" t="str">
        <f t="shared" si="239"/>
        <v>35-44</v>
      </c>
      <c r="W146">
        <f>SQRT((($AQ139-1)*$AF139^2+(AR139-1)*AG139^2)/($AQ139+AR139-2))</f>
        <v>1.7575232836679018</v>
      </c>
      <c r="X146">
        <f t="shared" ref="X146:Z146" si="244">SQRT((($AQ139-1)*$AF139^2+(AS139-1)*AH139^2)/($AQ139+AS139-2))</f>
        <v>1.746638206421907</v>
      </c>
      <c r="Y146">
        <f t="shared" si="244"/>
        <v>1.9207461083466544</v>
      </c>
      <c r="Z146">
        <f t="shared" si="244"/>
        <v>1.7808167148207574</v>
      </c>
      <c r="AC146" t="str">
        <f t="shared" si="241"/>
        <v>35-44</v>
      </c>
      <c r="AF146">
        <f>$AQ139+AR139-2</f>
        <v>21944</v>
      </c>
      <c r="AG146">
        <f t="shared" ref="AG146:AI146" si="245">$AQ139+AS139-2</f>
        <v>18316</v>
      </c>
      <c r="AH146">
        <f t="shared" si="245"/>
        <v>13960</v>
      </c>
      <c r="AI146">
        <f t="shared" si="245"/>
        <v>12146</v>
      </c>
    </row>
    <row r="147" spans="1:47" x14ac:dyDescent="0.35">
      <c r="A147" t="str">
        <f t="shared" si="236"/>
        <v>45-54</v>
      </c>
      <c r="E147" t="str">
        <f t="shared" si="232"/>
        <v>0.011</v>
      </c>
      <c r="F147" t="str">
        <f t="shared" si="232"/>
        <v>0.013</v>
      </c>
      <c r="G147" t="str">
        <f t="shared" si="232"/>
        <v>0.372</v>
      </c>
      <c r="K147" t="str">
        <f t="shared" si="237"/>
        <v>45-54</v>
      </c>
      <c r="O147">
        <f>$O139-P139</f>
        <v>-6.640761341115649</v>
      </c>
      <c r="P147">
        <f t="shared" ref="P147:Q147" si="246">$O139-Q139</f>
        <v>-7.3594425130117855</v>
      </c>
      <c r="Q147">
        <f t="shared" si="246"/>
        <v>4.3853907343312528</v>
      </c>
      <c r="T147" t="str">
        <f t="shared" si="239"/>
        <v>45-54</v>
      </c>
      <c r="X147">
        <f>SQRT((($AR139-1)*$AG139^2+(AS139-1)*AH139^2)/($AR139+AS139-2))</f>
        <v>2.1220267075206407</v>
      </c>
      <c r="Y147">
        <f t="shared" ref="Y147:Z147" si="247">SQRT((($AR139-1)*$AG139^2+(AT139-1)*AI139^2)/($AR139+AT139-2))</f>
        <v>2.401081773172606</v>
      </c>
      <c r="Z147">
        <f t="shared" si="247"/>
        <v>2.3492670170969041</v>
      </c>
      <c r="AC147" t="str">
        <f t="shared" si="241"/>
        <v>45-54</v>
      </c>
      <c r="AG147">
        <f>$AR139+AS139-2</f>
        <v>16430</v>
      </c>
      <c r="AH147">
        <f t="shared" ref="AH147:AI147" si="248">$AR139+AT139-2</f>
        <v>12074</v>
      </c>
      <c r="AI147">
        <f t="shared" si="248"/>
        <v>10260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&lt;0.001</v>
      </c>
      <c r="K148" t="str">
        <f t="shared" si="237"/>
        <v>55-64</v>
      </c>
      <c r="P148">
        <f>$P139-Q139</f>
        <v>-0.71868117189613656</v>
      </c>
      <c r="Q148">
        <f>$P139-R139</f>
        <v>11.026152075446902</v>
      </c>
      <c r="T148" t="str">
        <f t="shared" si="239"/>
        <v>55-64</v>
      </c>
      <c r="Y148">
        <f>SQRT((($AS139-1)*$AH139^2+(AT139-1)*AI139^2)/($AS139+AT139-2))</f>
        <v>2.6138267402755861</v>
      </c>
      <c r="Z148">
        <f>SQRT((($AS139-1)*$AH139^2+(AU139-1)*AJ139^2)/($AS139+AU139-2))</f>
        <v>2.5967524944616414</v>
      </c>
      <c r="AC148" t="str">
        <f t="shared" si="241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236"/>
        <v>65-74</v>
      </c>
      <c r="G149" t="str">
        <f t="shared" si="232"/>
        <v>0.032</v>
      </c>
      <c r="K149" t="str">
        <f t="shared" si="237"/>
        <v>65-74</v>
      </c>
      <c r="Q149">
        <f>Q139-R139</f>
        <v>11.744833247343038</v>
      </c>
      <c r="T149" t="str">
        <f t="shared" si="239"/>
        <v>65-74</v>
      </c>
      <c r="Z149">
        <f>SQRT((($AT139-1)*$AI139^2+(AU139-1)*AJ139^2)/($AT139+AU139-2))</f>
        <v>4.2102632813080767</v>
      </c>
      <c r="AC149" t="str">
        <f t="shared" si="241"/>
        <v>65-74</v>
      </c>
      <c r="AI149">
        <f>$AT139+AU139-2</f>
        <v>2276</v>
      </c>
    </row>
    <row r="151" spans="1:47" x14ac:dyDescent="0.35">
      <c r="K151" t="str">
        <f t="shared" ref="K151:AA151" si="249">K17</f>
        <v>Francosphere</v>
      </c>
      <c r="L151">
        <f t="shared" si="249"/>
        <v>47.147368839160208</v>
      </c>
      <c r="M151">
        <f t="shared" si="249"/>
        <v>65.548731246369542</v>
      </c>
      <c r="N151">
        <f t="shared" si="249"/>
        <v>70.03063701605825</v>
      </c>
      <c r="O151">
        <f t="shared" si="249"/>
        <v>71.892025732265822</v>
      </c>
      <c r="P151">
        <f t="shared" si="249"/>
        <v>88.301868446943161</v>
      </c>
      <c r="Q151">
        <f t="shared" si="249"/>
        <v>93.719650264916027</v>
      </c>
      <c r="R151">
        <f t="shared" si="249"/>
        <v>93.813377769625234</v>
      </c>
      <c r="S151">
        <f t="shared" si="249"/>
        <v>0</v>
      </c>
      <c r="T151" t="str">
        <f t="shared" si="249"/>
        <v>Francosphere</v>
      </c>
      <c r="U151">
        <f t="shared" si="249"/>
        <v>21.857232949103739</v>
      </c>
      <c r="V151">
        <f t="shared" si="249"/>
        <v>15.963911675470547</v>
      </c>
      <c r="W151">
        <f t="shared" si="249"/>
        <v>13.859135871314196</v>
      </c>
      <c r="X151">
        <f t="shared" si="249"/>
        <v>12.486543071844467</v>
      </c>
      <c r="Y151">
        <f t="shared" si="249"/>
        <v>9.9392834248169439</v>
      </c>
      <c r="Z151">
        <f t="shared" si="249"/>
        <v>4.3915288168712454</v>
      </c>
      <c r="AA151">
        <f t="shared" si="249"/>
        <v>8.0434490943996551</v>
      </c>
      <c r="AC151" t="str">
        <f t="shared" ref="AC151:AK151" si="250">AC17</f>
        <v>Francosphere</v>
      </c>
      <c r="AD151">
        <f t="shared" si="250"/>
        <v>7.2857443163679134</v>
      </c>
      <c r="AE151">
        <f t="shared" si="250"/>
        <v>5.3213038918235158</v>
      </c>
      <c r="AF151">
        <f t="shared" si="250"/>
        <v>4.619711957104732</v>
      </c>
      <c r="AG151">
        <f t="shared" si="250"/>
        <v>4.1621810239481558</v>
      </c>
      <c r="AH151">
        <f t="shared" si="250"/>
        <v>3.3130944749389815</v>
      </c>
      <c r="AI151">
        <f t="shared" si="250"/>
        <v>1.4638429389570817</v>
      </c>
      <c r="AJ151">
        <f t="shared" si="250"/>
        <v>2.6811496981332184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1132</v>
      </c>
      <c r="AP151">
        <f t="shared" si="251"/>
        <v>1091</v>
      </c>
      <c r="AQ151">
        <f t="shared" si="251"/>
        <v>1145</v>
      </c>
      <c r="AR151">
        <f t="shared" si="251"/>
        <v>1645</v>
      </c>
      <c r="AS151">
        <f t="shared" si="251"/>
        <v>3434</v>
      </c>
      <c r="AT151">
        <f t="shared" si="251"/>
        <v>3744</v>
      </c>
      <c r="AU151">
        <f t="shared" si="251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0.024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-18.401362407209334</v>
      </c>
      <c r="M156">
        <f t="shared" ref="M156:Q156" si="258">$L151-N151</f>
        <v>-22.883268176898042</v>
      </c>
      <c r="N156">
        <f t="shared" si="258"/>
        <v>-24.744656893105613</v>
      </c>
      <c r="O156">
        <f t="shared" si="258"/>
        <v>-41.154499607782952</v>
      </c>
      <c r="P156">
        <f t="shared" si="258"/>
        <v>-46.572281425755818</v>
      </c>
      <c r="Q156">
        <f t="shared" si="258"/>
        <v>-46.666008930465026</v>
      </c>
      <c r="T156" t="str">
        <f>K156</f>
        <v>18-24</v>
      </c>
      <c r="U156">
        <f>SQRT((($AO151-1)*$AD151^2+(AP151-1)*AE151^2)/($AO151+AP151-2))</f>
        <v>6.3974809777777146</v>
      </c>
      <c r="V156">
        <f t="shared" ref="V156:Z156" si="259">SQRT((($AO151-1)*$AD151^2+(AQ151-1)*AF151^2)/($AO151+AQ151-2))</f>
        <v>6.0927184198121269</v>
      </c>
      <c r="W156">
        <f t="shared" si="259"/>
        <v>5.6478033004858332</v>
      </c>
      <c r="X156">
        <f t="shared" si="259"/>
        <v>4.6271706439530345</v>
      </c>
      <c r="Y156">
        <f t="shared" si="259"/>
        <v>3.7367316122647471</v>
      </c>
      <c r="Z156">
        <f t="shared" si="259"/>
        <v>5.4335200608167789</v>
      </c>
      <c r="AC156" t="str">
        <f>T156</f>
        <v>18-24</v>
      </c>
      <c r="AD156">
        <f>$AO151+AP151-2</f>
        <v>2221</v>
      </c>
      <c r="AE156">
        <f t="shared" ref="AE156:AI156" si="260">$AO151+AQ151-2</f>
        <v>2275</v>
      </c>
      <c r="AF156">
        <f t="shared" si="260"/>
        <v>2775</v>
      </c>
      <c r="AG156">
        <f t="shared" si="260"/>
        <v>4564</v>
      </c>
      <c r="AH156">
        <f t="shared" si="260"/>
        <v>4874</v>
      </c>
      <c r="AI156">
        <f t="shared" si="260"/>
        <v>2324</v>
      </c>
    </row>
    <row r="157" spans="1:47" x14ac:dyDescent="0.35">
      <c r="A157" t="str">
        <f t="shared" ref="A157:A161" si="261">A145</f>
        <v>25-34</v>
      </c>
      <c r="C157" t="str">
        <f t="shared" si="257"/>
        <v>&gt;0.999</v>
      </c>
      <c r="D157" t="str">
        <f t="shared" si="257"/>
        <v>&gt;0.999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-4.4819057696887086</v>
      </c>
      <c r="N157">
        <f t="shared" ref="N157:Q157" si="263">$M151-O151</f>
        <v>-6.3432944858962799</v>
      </c>
      <c r="O157">
        <f t="shared" si="263"/>
        <v>-22.753137200573619</v>
      </c>
      <c r="P157">
        <f t="shared" si="263"/>
        <v>-28.170919018546485</v>
      </c>
      <c r="Q157">
        <f t="shared" si="263"/>
        <v>-28.264646523255692</v>
      </c>
      <c r="T157" t="str">
        <f t="shared" ref="T157:T161" si="264">K157</f>
        <v>25-34</v>
      </c>
      <c r="V157">
        <f>SQRT((($AP151-1)*$AE151^2+(AQ151-1)*AF151^2)/($AP151+AQ151-2))</f>
        <v>4.9744057912830888</v>
      </c>
      <c r="W157">
        <f t="shared" ref="W157:Z157" si="265">SQRT((($AP151-1)*$AE151^2+(AR151-1)*AG151^2)/($AP151+AR151-2))</f>
        <v>4.6590005517197968</v>
      </c>
      <c r="X157">
        <f t="shared" si="265"/>
        <v>3.8929799714977298</v>
      </c>
      <c r="Y157">
        <f t="shared" si="265"/>
        <v>2.8365128243538069</v>
      </c>
      <c r="Z157">
        <f t="shared" si="265"/>
        <v>4.1564190954126792</v>
      </c>
      <c r="AC157" t="str">
        <f t="shared" ref="AC157:AC161" si="266">T157</f>
        <v>25-34</v>
      </c>
      <c r="AE157">
        <f>$AP151+AQ151-2</f>
        <v>2234</v>
      </c>
      <c r="AF157">
        <f t="shared" ref="AF157:AI157" si="267">$AP151+AR151-2</f>
        <v>2734</v>
      </c>
      <c r="AG157">
        <f t="shared" si="267"/>
        <v>4523</v>
      </c>
      <c r="AH157">
        <f t="shared" si="267"/>
        <v>4833</v>
      </c>
      <c r="AI157">
        <f t="shared" si="267"/>
        <v>2283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-1.8613887162075713</v>
      </c>
      <c r="O158">
        <f t="shared" ref="O158:Q158" si="268">$N151-P151</f>
        <v>-18.27123143088491</v>
      </c>
      <c r="P158">
        <f t="shared" si="268"/>
        <v>-23.689013248857776</v>
      </c>
      <c r="Q158">
        <f t="shared" si="268"/>
        <v>-23.782740753566983</v>
      </c>
      <c r="T158" t="str">
        <f t="shared" si="264"/>
        <v>35-44</v>
      </c>
      <c r="W158">
        <f>SQRT((($AQ151-1)*$AF151^2+(AR151-1)*AG151^2)/($AQ151+AR151-2))</f>
        <v>4.355737791409287</v>
      </c>
      <c r="X158">
        <f t="shared" ref="X158:Z158" si="269">SQRT((($AQ151-1)*$AF151^2+(AS151-1)*AH151^2)/($AQ151+AS151-2))</f>
        <v>3.6833835990524575</v>
      </c>
      <c r="Y158">
        <f t="shared" si="269"/>
        <v>2.5762600298968201</v>
      </c>
      <c r="Z158">
        <f t="shared" si="269"/>
        <v>3.7572298253018754</v>
      </c>
      <c r="AC158" t="str">
        <f t="shared" si="266"/>
        <v>35-44</v>
      </c>
      <c r="AF158">
        <f>$AQ151+AR151-2</f>
        <v>2788</v>
      </c>
      <c r="AG158">
        <f t="shared" ref="AG158:AI158" si="270">$AQ151+AS151-2</f>
        <v>4577</v>
      </c>
      <c r="AH158">
        <f t="shared" si="270"/>
        <v>4887</v>
      </c>
      <c r="AI158">
        <f t="shared" si="270"/>
        <v>2337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-16.409842714677339</v>
      </c>
      <c r="P159">
        <f t="shared" ref="P159:Q159" si="271">$O151-Q151</f>
        <v>-21.827624532650205</v>
      </c>
      <c r="Q159">
        <f t="shared" si="271"/>
        <v>-21.921352037359412</v>
      </c>
      <c r="T159" t="str">
        <f t="shared" si="264"/>
        <v>45-54</v>
      </c>
      <c r="X159">
        <f>SQRT((($AR151-1)*$AG151^2+(AS151-1)*AH151^2)/($AR151+AS151-2))</f>
        <v>3.6099706833469809</v>
      </c>
      <c r="Y159">
        <f t="shared" ref="Y159:Z159" si="272">SQRT((($AR151-1)*$AG151^2+(AT151-1)*AI151^2)/($AR151+AT151-2))</f>
        <v>2.6030241208810065</v>
      </c>
      <c r="Z159">
        <f t="shared" si="272"/>
        <v>3.6141052020296285</v>
      </c>
      <c r="AC159" t="str">
        <f t="shared" si="266"/>
        <v>45-54</v>
      </c>
      <c r="AG159">
        <f>$AR151+AS151-2</f>
        <v>5077</v>
      </c>
      <c r="AH159">
        <f t="shared" ref="AH159:AI159" si="273">$AR151+AT151-2</f>
        <v>5387</v>
      </c>
      <c r="AI159">
        <f t="shared" si="273"/>
        <v>2837</v>
      </c>
    </row>
    <row r="160" spans="1:47" x14ac:dyDescent="0.35">
      <c r="A160" t="str">
        <f t="shared" si="261"/>
        <v>55-64</v>
      </c>
      <c r="F160" t="str">
        <f t="shared" si="257"/>
        <v>0.191</v>
      </c>
      <c r="G160" t="str">
        <f t="shared" si="257"/>
        <v>0.488</v>
      </c>
      <c r="K160" t="str">
        <f t="shared" si="262"/>
        <v>55-64</v>
      </c>
      <c r="P160">
        <f>$P151-Q151</f>
        <v>-5.4177818179728661</v>
      </c>
      <c r="Q160">
        <f>$P151-R151</f>
        <v>-5.5115093226820733</v>
      </c>
      <c r="T160" t="str">
        <f t="shared" si="264"/>
        <v>55-64</v>
      </c>
      <c r="Y160">
        <f>SQRT((($AS151-1)*$AH151^2+(AT151-1)*AI151^2)/($AS151+AT151-2))</f>
        <v>2.5236696204866345</v>
      </c>
      <c r="Z160">
        <f>SQRT((($AS151-1)*$AH151^2+(AU151-1)*AJ151^2)/($AS151+AU151-2))</f>
        <v>3.1622300524646469</v>
      </c>
      <c r="AC160" t="str">
        <f t="shared" si="266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-9.372750470920721E-2</v>
      </c>
      <c r="T161" t="str">
        <f t="shared" si="264"/>
        <v>65-74</v>
      </c>
      <c r="Z161">
        <f>SQRT((($AT151-1)*$AI151^2+(AU151-1)*AJ151^2)/($AT151+AU151-2))</f>
        <v>1.833672982329736</v>
      </c>
      <c r="AC161" t="str">
        <f t="shared" si="266"/>
        <v>65-74</v>
      </c>
      <c r="AI161">
        <f>$AT151+AU151-2</f>
        <v>4936</v>
      </c>
    </row>
    <row r="163" spans="1:47" x14ac:dyDescent="0.35">
      <c r="K163" t="str">
        <f t="shared" ref="K163:AA163" si="274">K18</f>
        <v>Germanosphere</v>
      </c>
      <c r="L163">
        <f t="shared" si="274"/>
        <v>28.308292291116654</v>
      </c>
      <c r="M163">
        <f t="shared" si="274"/>
        <v>46.769611620491624</v>
      </c>
      <c r="N163">
        <f t="shared" si="274"/>
        <v>51.618347693018123</v>
      </c>
      <c r="O163">
        <f t="shared" si="274"/>
        <v>55.992237515133745</v>
      </c>
      <c r="P163">
        <f t="shared" si="274"/>
        <v>71.492645270306582</v>
      </c>
      <c r="Q163">
        <f t="shared" si="274"/>
        <v>94.435662220208854</v>
      </c>
      <c r="R163">
        <f t="shared" si="274"/>
        <v>96.799024579081419</v>
      </c>
      <c r="S163">
        <f t="shared" si="274"/>
        <v>0</v>
      </c>
      <c r="T163" t="str">
        <f t="shared" si="274"/>
        <v>Germanosphere</v>
      </c>
      <c r="U163">
        <f t="shared" si="274"/>
        <v>9.1801324063841054</v>
      </c>
      <c r="V163">
        <f t="shared" si="274"/>
        <v>5.7132019490513999</v>
      </c>
      <c r="W163">
        <f t="shared" si="274"/>
        <v>10.025285665915366</v>
      </c>
      <c r="X163">
        <f t="shared" si="274"/>
        <v>3.3136726298361574</v>
      </c>
      <c r="Y163">
        <f t="shared" si="274"/>
        <v>5.1232650429647215</v>
      </c>
      <c r="Z163">
        <f t="shared" si="274"/>
        <v>3.9363646346880237</v>
      </c>
      <c r="AA163">
        <f t="shared" si="274"/>
        <v>3.823506176111398</v>
      </c>
      <c r="AC163" t="str">
        <f t="shared" ref="AC163:AK163" si="275">AC18</f>
        <v>Germanosphere</v>
      </c>
      <c r="AD163">
        <f t="shared" si="275"/>
        <v>5.3001519160222701</v>
      </c>
      <c r="AE163">
        <f t="shared" si="275"/>
        <v>3.2985186832195206</v>
      </c>
      <c r="AF163">
        <f t="shared" si="275"/>
        <v>5.7881013779191335</v>
      </c>
      <c r="AG163">
        <f t="shared" si="275"/>
        <v>1.9131497848422008</v>
      </c>
      <c r="AH163">
        <f t="shared" si="275"/>
        <v>2.9579184516854817</v>
      </c>
      <c r="AI163">
        <f t="shared" si="275"/>
        <v>2.2726611814656534</v>
      </c>
      <c r="AJ163">
        <f t="shared" si="275"/>
        <v>2.2075023200261126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106</v>
      </c>
      <c r="AP163">
        <f t="shared" si="276"/>
        <v>159</v>
      </c>
      <c r="AQ163">
        <f t="shared" si="276"/>
        <v>327</v>
      </c>
      <c r="AR163">
        <f t="shared" si="276"/>
        <v>564</v>
      </c>
      <c r="AS163">
        <f t="shared" si="276"/>
        <v>1002</v>
      </c>
      <c r="AT163">
        <f t="shared" si="276"/>
        <v>641</v>
      </c>
      <c r="AU163">
        <f t="shared" si="276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&lt;0.001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-18.46131932937497</v>
      </c>
      <c r="M168">
        <f t="shared" ref="M168:Q168" si="283">$L163-N163</f>
        <v>-23.310055401901469</v>
      </c>
      <c r="N168">
        <f t="shared" si="283"/>
        <v>-27.683945224017091</v>
      </c>
      <c r="O168">
        <f t="shared" si="283"/>
        <v>-43.184352979189924</v>
      </c>
      <c r="P168">
        <f t="shared" si="283"/>
        <v>-66.127369929092197</v>
      </c>
      <c r="Q168">
        <f t="shared" si="283"/>
        <v>-68.490732287964761</v>
      </c>
      <c r="T168" t="str">
        <f>K168</f>
        <v>18-24</v>
      </c>
      <c r="U168">
        <f>SQRT((($AO163-1)*$AD163^2+(AP163-1)*AE163^2)/($AO163+AP163-2))</f>
        <v>4.2132755582469441</v>
      </c>
      <c r="V168">
        <f t="shared" ref="V168:Z168" si="284">SQRT((($AO163-1)*$AD163^2+(AQ163-1)*AF163^2)/($AO163+AQ163-2))</f>
        <v>5.6730954999797172</v>
      </c>
      <c r="W168">
        <f t="shared" si="284"/>
        <v>2.7386890649824411</v>
      </c>
      <c r="X168">
        <f t="shared" si="284"/>
        <v>3.2535486167532692</v>
      </c>
      <c r="Y168">
        <f t="shared" si="284"/>
        <v>2.8976296599024769</v>
      </c>
      <c r="Z168">
        <f t="shared" si="284"/>
        <v>3.5869674773739209</v>
      </c>
      <c r="AC168" t="str">
        <f>T168</f>
        <v>18-24</v>
      </c>
      <c r="AD168">
        <f>$AO163+AP163-2</f>
        <v>263</v>
      </c>
      <c r="AE168">
        <f t="shared" ref="AE168:AI168" si="285">$AO163+AQ163-2</f>
        <v>431</v>
      </c>
      <c r="AF168">
        <f t="shared" si="285"/>
        <v>668</v>
      </c>
      <c r="AG168">
        <f t="shared" si="285"/>
        <v>1106</v>
      </c>
      <c r="AH168">
        <f t="shared" si="285"/>
        <v>745</v>
      </c>
      <c r="AI168">
        <f t="shared" si="285"/>
        <v>305</v>
      </c>
    </row>
    <row r="169" spans="1:47" x14ac:dyDescent="0.35">
      <c r="A169" t="str">
        <f t="shared" ref="A169:A173" si="286">A157</f>
        <v>25-34</v>
      </c>
      <c r="C169" t="str">
        <f t="shared" si="282"/>
        <v>&gt;0.999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-4.8487360725264992</v>
      </c>
      <c r="N169">
        <f t="shared" ref="N169:Q169" si="288">$M163-O163</f>
        <v>-9.2226258946421211</v>
      </c>
      <c r="O169">
        <f t="shared" si="288"/>
        <v>-24.723033649814958</v>
      </c>
      <c r="P169">
        <f t="shared" si="288"/>
        <v>-47.666050599717231</v>
      </c>
      <c r="Q169">
        <f t="shared" si="288"/>
        <v>-50.029412958589795</v>
      </c>
      <c r="T169" t="str">
        <f t="shared" ref="T169:T173" si="289">K169</f>
        <v>25-34</v>
      </c>
      <c r="V169">
        <f>SQRT((($AP163-1)*$AE163^2+(AQ163-1)*AF163^2)/($AP163+AQ163-2))</f>
        <v>5.1105073162940595</v>
      </c>
      <c r="W169">
        <f t="shared" ref="W169:Z169" si="290">SQRT((($AP163-1)*$AE163^2+(AR163-1)*AG163^2)/($AP163+AR163-2))</f>
        <v>2.2896182601692798</v>
      </c>
      <c r="X169">
        <f t="shared" si="290"/>
        <v>3.0066228991905377</v>
      </c>
      <c r="Y169">
        <f t="shared" si="290"/>
        <v>2.5092981202288271</v>
      </c>
      <c r="Z169">
        <f t="shared" si="290"/>
        <v>2.7430404205931231</v>
      </c>
      <c r="AC169" t="str">
        <f t="shared" ref="AC169:AC173" si="291">T169</f>
        <v>25-34</v>
      </c>
      <c r="AE169">
        <f>$AP163+AQ163-2</f>
        <v>484</v>
      </c>
      <c r="AF169">
        <f t="shared" ref="AF169:AI169" si="292">$AP163+AR163-2</f>
        <v>721</v>
      </c>
      <c r="AG169">
        <f t="shared" si="292"/>
        <v>1159</v>
      </c>
      <c r="AH169">
        <f t="shared" si="292"/>
        <v>798</v>
      </c>
      <c r="AI169">
        <f t="shared" si="292"/>
        <v>358</v>
      </c>
    </row>
    <row r="170" spans="1:47" x14ac:dyDescent="0.35">
      <c r="A170" t="str">
        <f t="shared" si="286"/>
        <v>35-44</v>
      </c>
      <c r="D170" t="str">
        <f t="shared" si="282"/>
        <v>&gt;0.999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-4.3738898221156219</v>
      </c>
      <c r="O170">
        <f t="shared" ref="O170:Q170" si="293">$N163-P163</f>
        <v>-19.874297577288459</v>
      </c>
      <c r="P170">
        <f t="shared" si="293"/>
        <v>-42.817314527190732</v>
      </c>
      <c r="Q170">
        <f t="shared" si="293"/>
        <v>-45.180676886063296</v>
      </c>
      <c r="T170" t="str">
        <f t="shared" si="289"/>
        <v>35-44</v>
      </c>
      <c r="W170">
        <f>SQRT((($AQ163-1)*$AF163^2+(AR163-1)*AG163^2)/($AQ163+AR163-2))</f>
        <v>3.8214288823412104</v>
      </c>
      <c r="X170">
        <f t="shared" ref="X170:Z170" si="294">SQRT((($AQ163-1)*$AF163^2+(AS163-1)*AH163^2)/($AQ163+AS163-2))</f>
        <v>3.8510043487145391</v>
      </c>
      <c r="Y170">
        <f t="shared" si="294"/>
        <v>3.8377123947242109</v>
      </c>
      <c r="Z170">
        <f t="shared" si="294"/>
        <v>4.755685735277706</v>
      </c>
      <c r="AC170" t="str">
        <f t="shared" si="291"/>
        <v>35-44</v>
      </c>
      <c r="AF170">
        <f>$AQ163+AR163-2</f>
        <v>889</v>
      </c>
      <c r="AG170">
        <f t="shared" ref="AG170:AI170" si="295">$AQ163+AS163-2</f>
        <v>1327</v>
      </c>
      <c r="AH170">
        <f t="shared" si="295"/>
        <v>966</v>
      </c>
      <c r="AI170">
        <f t="shared" si="295"/>
        <v>526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-15.500407755172837</v>
      </c>
      <c r="P171">
        <f t="shared" ref="P171:Q171" si="296">$O163-Q163</f>
        <v>-38.44342470507511</v>
      </c>
      <c r="Q171">
        <f t="shared" si="296"/>
        <v>-40.806787063947674</v>
      </c>
      <c r="T171" t="str">
        <f t="shared" si="289"/>
        <v>45-54</v>
      </c>
      <c r="X171">
        <f>SQRT((($AR163-1)*$AG163^2+(AS163-1)*AH163^2)/($AR163+AS163-2))</f>
        <v>2.6300801348081366</v>
      </c>
      <c r="Y171">
        <f t="shared" ref="Y171:Z171" si="297">SQRT((($AR163-1)*$AG163^2+(AT163-1)*AI163^2)/($AR163+AT163-2))</f>
        <v>2.1120429853641678</v>
      </c>
      <c r="Z171">
        <f t="shared" si="297"/>
        <v>1.9945119002220695</v>
      </c>
      <c r="AC171" t="str">
        <f t="shared" si="291"/>
        <v>45-54</v>
      </c>
      <c r="AG171">
        <f>$AR163+AS163-2</f>
        <v>1564</v>
      </c>
      <c r="AH171">
        <f t="shared" ref="AH171:AI171" si="298">$AR163+AT163-2</f>
        <v>1203</v>
      </c>
      <c r="AI171">
        <f t="shared" si="298"/>
        <v>763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-22.943016949902272</v>
      </c>
      <c r="Q172">
        <f>$P163-R163</f>
        <v>-25.306379308774837</v>
      </c>
      <c r="T172" t="str">
        <f t="shared" si="289"/>
        <v>55-64</v>
      </c>
      <c r="Y172">
        <f>SQRT((($AS163-1)*$AH163^2+(AT163-1)*AI163^2)/($AS163+AT163-2))</f>
        <v>2.7113438666969119</v>
      </c>
      <c r="Z172">
        <f>SQRT((($AS163-1)*$AH163^2+(AU163-1)*AJ163^2)/($AS163+AU163-2))</f>
        <v>2.8467145336534125</v>
      </c>
      <c r="AC172" t="str">
        <f t="shared" si="291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-2.3633623588725641</v>
      </c>
      <c r="T173" t="str">
        <f t="shared" si="289"/>
        <v>65-74</v>
      </c>
      <c r="Z173">
        <f>SQRT((($AT163-1)*$AI163^2+(AU163-1)*AJ163^2)/($AT163+AU163-2))</f>
        <v>2.2573177719676099</v>
      </c>
      <c r="AC173" t="str">
        <f t="shared" si="291"/>
        <v>65-74</v>
      </c>
      <c r="AI173">
        <f>$AT163+AU163-2</f>
        <v>840</v>
      </c>
    </row>
    <row r="175" spans="1:47" x14ac:dyDescent="0.35">
      <c r="K175" t="str">
        <f t="shared" ref="K175:AA175" si="299">K19</f>
        <v>Hispanosphere</v>
      </c>
      <c r="L175">
        <f t="shared" si="299"/>
        <v>35.49272008450793</v>
      </c>
      <c r="M175">
        <f t="shared" si="299"/>
        <v>52.491574251740012</v>
      </c>
      <c r="N175">
        <f t="shared" si="299"/>
        <v>76.24242709687239</v>
      </c>
      <c r="O175">
        <f t="shared" si="299"/>
        <v>96.217878644720074</v>
      </c>
      <c r="P175">
        <f t="shared" si="299"/>
        <v>111.2039664761578</v>
      </c>
      <c r="Q175">
        <f t="shared" si="299"/>
        <v>117.65482835235849</v>
      </c>
      <c r="R175">
        <f t="shared" si="299"/>
        <v>108.35135667381648</v>
      </c>
      <c r="S175">
        <f t="shared" si="299"/>
        <v>0</v>
      </c>
      <c r="T175" t="str">
        <f t="shared" si="299"/>
        <v>Hispanosphere</v>
      </c>
      <c r="U175">
        <f t="shared" si="299"/>
        <v>8.0690128502553549</v>
      </c>
      <c r="V175">
        <f t="shared" si="299"/>
        <v>10.575872391474061</v>
      </c>
      <c r="W175">
        <f t="shared" si="299"/>
        <v>11.369667098724937</v>
      </c>
      <c r="X175">
        <f t="shared" si="299"/>
        <v>13.072438917644817</v>
      </c>
      <c r="Y175">
        <f t="shared" si="299"/>
        <v>10.472142678853562</v>
      </c>
      <c r="Z175">
        <f t="shared" si="299"/>
        <v>11.990892345708474</v>
      </c>
      <c r="AA175">
        <f t="shared" si="299"/>
        <v>5.064875180675247</v>
      </c>
      <c r="AC175" t="str">
        <f t="shared" ref="AC175:AK175" si="300">AC19</f>
        <v>Hispanosphere</v>
      </c>
      <c r="AD175">
        <f t="shared" si="300"/>
        <v>1.8042861244490305</v>
      </c>
      <c r="AE175">
        <f t="shared" si="300"/>
        <v>2.3648369588699265</v>
      </c>
      <c r="AF175">
        <f t="shared" si="300"/>
        <v>2.5423348514291773</v>
      </c>
      <c r="AG175">
        <f t="shared" si="300"/>
        <v>2.9230862051567583</v>
      </c>
      <c r="AH175">
        <f t="shared" si="300"/>
        <v>2.341642289999331</v>
      </c>
      <c r="AI175">
        <f t="shared" si="300"/>
        <v>2.6812450395886054</v>
      </c>
      <c r="AJ175">
        <f t="shared" si="300"/>
        <v>1.1325405201541381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7421</v>
      </c>
      <c r="AP175">
        <f t="shared" si="301"/>
        <v>5923</v>
      </c>
      <c r="AQ175">
        <f t="shared" si="301"/>
        <v>7205</v>
      </c>
      <c r="AR175">
        <f t="shared" si="301"/>
        <v>9130</v>
      </c>
      <c r="AS175">
        <f t="shared" si="301"/>
        <v>11905</v>
      </c>
      <c r="AT175">
        <f t="shared" si="301"/>
        <v>7341</v>
      </c>
      <c r="AU175">
        <f t="shared" si="301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-16.998854167232082</v>
      </c>
      <c r="M180">
        <f t="shared" ref="M180:Q180" si="308">$L175-N175</f>
        <v>-40.74970701236446</v>
      </c>
      <c r="N180">
        <f t="shared" si="308"/>
        <v>-60.725158560212144</v>
      </c>
      <c r="O180">
        <f t="shared" si="308"/>
        <v>-75.711246391649865</v>
      </c>
      <c r="P180">
        <f t="shared" si="308"/>
        <v>-82.162108267850556</v>
      </c>
      <c r="Q180">
        <f t="shared" si="308"/>
        <v>-72.85863658930856</v>
      </c>
      <c r="T180" t="str">
        <f>K180</f>
        <v>18-24</v>
      </c>
      <c r="U180">
        <f>SQRT((($AO175-1)*$AD175^2+(AP175-1)*AE175^2)/($AO175+AP175-2))</f>
        <v>2.0718965051888567</v>
      </c>
      <c r="V180">
        <f t="shared" ref="V180:Z180" si="309">SQRT((($AO175-1)*$AD175^2+(AQ175-1)*AF175^2)/($AO175+AQ175-2))</f>
        <v>2.1990374845019471</v>
      </c>
      <c r="W180">
        <f t="shared" si="309"/>
        <v>2.4845593118365321</v>
      </c>
      <c r="X180">
        <f t="shared" si="309"/>
        <v>2.1512428824740031</v>
      </c>
      <c r="Y180">
        <f t="shared" si="309"/>
        <v>2.2828932204691128</v>
      </c>
      <c r="Z180">
        <f t="shared" si="309"/>
        <v>1.7002085125927131</v>
      </c>
      <c r="AC180" t="str">
        <f>T180</f>
        <v>18-24</v>
      </c>
      <c r="AD180">
        <f>$AO175+AP175-2</f>
        <v>13342</v>
      </c>
      <c r="AE180">
        <f t="shared" ref="AE180:AI180" si="310">$AO175+AQ175-2</f>
        <v>14624</v>
      </c>
      <c r="AF180">
        <f t="shared" si="310"/>
        <v>16549</v>
      </c>
      <c r="AG180">
        <f t="shared" si="310"/>
        <v>19324</v>
      </c>
      <c r="AH180">
        <f t="shared" si="310"/>
        <v>14760</v>
      </c>
      <c r="AI180">
        <f t="shared" si="310"/>
        <v>9103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-23.750852845132378</v>
      </c>
      <c r="N181">
        <f t="shared" ref="N181:Q181" si="313">$M175-O175</f>
        <v>-43.726304392980062</v>
      </c>
      <c r="O181">
        <f t="shared" si="313"/>
        <v>-58.71239222441779</v>
      </c>
      <c r="P181">
        <f t="shared" si="313"/>
        <v>-65.163254100618474</v>
      </c>
      <c r="Q181">
        <f t="shared" si="313"/>
        <v>-55.859782422076471</v>
      </c>
      <c r="T181" t="str">
        <f t="shared" ref="T181:T185" si="314">K181</f>
        <v>25-34</v>
      </c>
      <c r="V181">
        <f>SQRT((($AP175-1)*$AE175^2+(AQ175-1)*AF175^2)/($AP175+AQ175-2))</f>
        <v>2.4638375611252394</v>
      </c>
      <c r="W181">
        <f t="shared" ref="W181:Z181" si="315">SQRT((($AP175-1)*$AE175^2+(AR175-1)*AG175^2)/($AP175+AR175-2))</f>
        <v>2.7171567271086738</v>
      </c>
      <c r="X181">
        <f t="shared" si="315"/>
        <v>2.3493732238400873</v>
      </c>
      <c r="Y181">
        <f t="shared" si="315"/>
        <v>2.5448224673116906</v>
      </c>
      <c r="Z181">
        <f t="shared" si="315"/>
        <v>2.1537609350260363</v>
      </c>
      <c r="AC181" t="str">
        <f t="shared" ref="AC181:AC185" si="316">T181</f>
        <v>25-34</v>
      </c>
      <c r="AE181">
        <f>$AP175+AQ175-2</f>
        <v>13126</v>
      </c>
      <c r="AF181">
        <f t="shared" ref="AF181:AI181" si="317">$AP175+AR175-2</f>
        <v>15051</v>
      </c>
      <c r="AG181">
        <f t="shared" si="317"/>
        <v>17826</v>
      </c>
      <c r="AH181">
        <f t="shared" si="317"/>
        <v>13262</v>
      </c>
      <c r="AI181">
        <f t="shared" si="317"/>
        <v>7605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-19.975451547847683</v>
      </c>
      <c r="O182">
        <f t="shared" ref="O182:Q182" si="318">$N175-P175</f>
        <v>-34.961539379285412</v>
      </c>
      <c r="P182">
        <f t="shared" si="318"/>
        <v>-41.412401255486103</v>
      </c>
      <c r="Q182">
        <f t="shared" si="318"/>
        <v>-32.108929576944092</v>
      </c>
      <c r="T182" t="str">
        <f t="shared" si="314"/>
        <v>35-44</v>
      </c>
      <c r="W182">
        <f>SQRT((($AQ175-1)*$AF175^2+(AR175-1)*AG175^2)/($AQ175+AR175-2))</f>
        <v>2.7616264435087903</v>
      </c>
      <c r="X182">
        <f t="shared" ref="X182:Z182" si="319">SQRT((($AQ175-1)*$AF175^2+(AS175-1)*AH175^2)/($AQ175+AS175-2))</f>
        <v>2.4192623347372577</v>
      </c>
      <c r="Y182">
        <f t="shared" si="319"/>
        <v>2.6133624487214133</v>
      </c>
      <c r="Z182">
        <f t="shared" si="319"/>
        <v>2.3414386154259934</v>
      </c>
      <c r="AC182" t="str">
        <f t="shared" si="316"/>
        <v>35-44</v>
      </c>
      <c r="AF182">
        <f>$AQ175+AR175-2</f>
        <v>16333</v>
      </c>
      <c r="AG182">
        <f t="shared" ref="AG182:AI182" si="320">$AQ175+AS175-2</f>
        <v>19108</v>
      </c>
      <c r="AH182">
        <f t="shared" si="320"/>
        <v>14544</v>
      </c>
      <c r="AI182">
        <f t="shared" si="320"/>
        <v>8887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-14.986087831437729</v>
      </c>
      <c r="P183">
        <f t="shared" ref="P183:Q183" si="321">$O175-Q175</f>
        <v>-21.436949707638419</v>
      </c>
      <c r="Q183">
        <f t="shared" si="321"/>
        <v>-12.133478029096409</v>
      </c>
      <c r="T183" t="str">
        <f t="shared" si="314"/>
        <v>45-54</v>
      </c>
      <c r="X183">
        <f>SQRT((($AR175-1)*$AG175^2+(AS175-1)*AH175^2)/($AR175+AS175-2))</f>
        <v>2.6099662713751957</v>
      </c>
      <c r="Y183">
        <f t="shared" ref="Y183:Z183" si="322">SQRT((($AR175-1)*$AG175^2+(AT175-1)*AI175^2)/($AR175+AT175-2))</f>
        <v>2.8178660546566987</v>
      </c>
      <c r="Z183">
        <f t="shared" si="322"/>
        <v>2.7228772979722797</v>
      </c>
      <c r="AC183" t="str">
        <f t="shared" si="316"/>
        <v>45-54</v>
      </c>
      <c r="AG183">
        <f>$AR175+AS175-2</f>
        <v>21033</v>
      </c>
      <c r="AH183">
        <f t="shared" ref="AH183:AI183" si="323">$AR175+AT175-2</f>
        <v>16469</v>
      </c>
      <c r="AI183">
        <f t="shared" si="323"/>
        <v>10812</v>
      </c>
    </row>
    <row r="184" spans="1:47" x14ac:dyDescent="0.35">
      <c r="A184" t="str">
        <f t="shared" si="311"/>
        <v>55-64</v>
      </c>
      <c r="F184" t="str">
        <f t="shared" si="307"/>
        <v>0.055</v>
      </c>
      <c r="G184" t="str">
        <f t="shared" si="307"/>
        <v>&gt;0.999</v>
      </c>
      <c r="K184" t="str">
        <f t="shared" si="312"/>
        <v>55-64</v>
      </c>
      <c r="P184">
        <f>$P175-Q175</f>
        <v>-6.4508618762006904</v>
      </c>
      <c r="Q184">
        <f>$P175-R175</f>
        <v>2.8526098023413198</v>
      </c>
      <c r="T184" t="str">
        <f t="shared" si="314"/>
        <v>55-64</v>
      </c>
      <c r="Y184">
        <f>SQRT((($AS175-1)*$AH175^2+(AT175-1)*AI175^2)/($AS175+AT175-2))</f>
        <v>2.4766722680214732</v>
      </c>
      <c r="Z184">
        <f>SQRT((($AS175-1)*$AH175^2+(AU175-1)*AJ175^2)/($AS175+AU175-2))</f>
        <v>2.2277706279872023</v>
      </c>
      <c r="AC184" t="str">
        <f t="shared" si="316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311"/>
        <v>65-74</v>
      </c>
      <c r="G185" t="str">
        <f t="shared" si="307"/>
        <v>&lt;0.001</v>
      </c>
      <c r="K185" t="str">
        <f t="shared" si="312"/>
        <v>65-74</v>
      </c>
      <c r="Q185">
        <f>Q175-R175</f>
        <v>9.3034716785420102</v>
      </c>
      <c r="T185" t="str">
        <f t="shared" si="314"/>
        <v>65-74</v>
      </c>
      <c r="Z185">
        <f>SQRT((($AT175-1)*$AI175^2+(AU175-1)*AJ175^2)/($AT175+AU175-2))</f>
        <v>2.4672633719924555</v>
      </c>
      <c r="AC185" t="str">
        <f t="shared" si="316"/>
        <v>65-74</v>
      </c>
      <c r="AI185">
        <f>$AT175+AU175-2</f>
        <v>9023</v>
      </c>
    </row>
    <row r="187" spans="1:47" x14ac:dyDescent="0.35">
      <c r="K187" t="str">
        <f t="shared" ref="K187:AA187" si="324">K20</f>
        <v>Lusosphone (Portuguese)</v>
      </c>
      <c r="L187">
        <f t="shared" si="324"/>
        <v>29.437045711735497</v>
      </c>
      <c r="M187">
        <f t="shared" si="324"/>
        <v>50.444894265399917</v>
      </c>
      <c r="N187">
        <f t="shared" si="324"/>
        <v>63.54478889249657</v>
      </c>
      <c r="O187">
        <f t="shared" si="324"/>
        <v>78.526006042937013</v>
      </c>
      <c r="P187">
        <f t="shared" si="324"/>
        <v>95.138659599874316</v>
      </c>
      <c r="Q187">
        <f t="shared" si="324"/>
        <v>103.13023824627403</v>
      </c>
      <c r="R187">
        <f t="shared" si="324"/>
        <v>99.648399395447171</v>
      </c>
      <c r="S187">
        <f t="shared" si="324"/>
        <v>0</v>
      </c>
      <c r="T187" t="str">
        <f t="shared" si="324"/>
        <v>Lusosphone (Portuguese)</v>
      </c>
      <c r="U187">
        <f t="shared" si="324"/>
        <v>15.056342308833738</v>
      </c>
      <c r="V187">
        <f t="shared" si="324"/>
        <v>10.167964538249837</v>
      </c>
      <c r="W187">
        <f t="shared" si="324"/>
        <v>6.7650600479004517</v>
      </c>
      <c r="X187">
        <f t="shared" si="324"/>
        <v>5.3893864495242614</v>
      </c>
      <c r="Y187">
        <f t="shared" si="324"/>
        <v>2.5948699034174645</v>
      </c>
      <c r="Z187">
        <f t="shared" si="324"/>
        <v>2.8894640624682717</v>
      </c>
      <c r="AA187">
        <f t="shared" si="324"/>
        <v>6.1044628449682197</v>
      </c>
      <c r="AC187" t="str">
        <f t="shared" ref="AC187:AK187" si="325">AC20</f>
        <v>Lusosphone (Portuguese)</v>
      </c>
      <c r="AD187">
        <f t="shared" si="325"/>
        <v>7.528171154416869</v>
      </c>
      <c r="AE187">
        <f t="shared" si="325"/>
        <v>5.0839822691249186</v>
      </c>
      <c r="AF187">
        <f t="shared" si="325"/>
        <v>3.3825300239502258</v>
      </c>
      <c r="AG187">
        <f t="shared" si="325"/>
        <v>2.6946932247621307</v>
      </c>
      <c r="AH187">
        <f t="shared" si="325"/>
        <v>1.2974349517087322</v>
      </c>
      <c r="AI187">
        <f t="shared" si="325"/>
        <v>1.4447320312341358</v>
      </c>
      <c r="AJ187">
        <f t="shared" si="325"/>
        <v>3.0522314224841098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2248</v>
      </c>
      <c r="AP187">
        <f t="shared" si="326"/>
        <v>2182</v>
      </c>
      <c r="AQ187">
        <f t="shared" si="326"/>
        <v>2414</v>
      </c>
      <c r="AR187">
        <f t="shared" si="326"/>
        <v>2521</v>
      </c>
      <c r="AS187">
        <f t="shared" si="326"/>
        <v>3085</v>
      </c>
      <c r="AT187">
        <f t="shared" si="326"/>
        <v>1467</v>
      </c>
      <c r="AU187">
        <f t="shared" si="326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0.007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-21.00784855366442</v>
      </c>
      <c r="M192">
        <f t="shared" ref="M192:Q192" si="333">$L187-N187</f>
        <v>-34.107743180761076</v>
      </c>
      <c r="N192">
        <f t="shared" si="333"/>
        <v>-49.08896033120152</v>
      </c>
      <c r="O192">
        <f t="shared" si="333"/>
        <v>-65.701613888138823</v>
      </c>
      <c r="P192">
        <f t="shared" si="333"/>
        <v>-73.693192534538539</v>
      </c>
      <c r="Q192">
        <f t="shared" si="333"/>
        <v>-70.211353683711678</v>
      </c>
      <c r="T192" t="str">
        <f>K192</f>
        <v>18-24</v>
      </c>
      <c r="U192">
        <f>SQRT((($AO187-1)*$AD187^2+(AP187-1)*AE187^2)/($AO187+AP187-2))</f>
        <v>6.4412619105214919</v>
      </c>
      <c r="V192">
        <f t="shared" ref="V192:Z192" si="334">SQRT((($AO187-1)*$AD187^2+(AQ187-1)*AF187^2)/($AO187+AQ187-2))</f>
        <v>5.7664376746440649</v>
      </c>
      <c r="W192">
        <f t="shared" si="334"/>
        <v>5.5274302800163522</v>
      </c>
      <c r="X192">
        <f t="shared" si="334"/>
        <v>4.9861269688325605</v>
      </c>
      <c r="Y192">
        <f t="shared" si="334"/>
        <v>5.9263127426123798</v>
      </c>
      <c r="Z192">
        <f t="shared" si="334"/>
        <v>7.1423737084092229</v>
      </c>
      <c r="AC192" t="str">
        <f>T192</f>
        <v>18-24</v>
      </c>
      <c r="AD192">
        <f>$AO187+AP187-2</f>
        <v>4428</v>
      </c>
      <c r="AE192">
        <f t="shared" ref="AE192:AI192" si="335">$AO187+AQ187-2</f>
        <v>4660</v>
      </c>
      <c r="AF192">
        <f t="shared" si="335"/>
        <v>4767</v>
      </c>
      <c r="AG192">
        <f t="shared" si="335"/>
        <v>5331</v>
      </c>
      <c r="AH192">
        <f t="shared" si="335"/>
        <v>3713</v>
      </c>
      <c r="AI192">
        <f t="shared" si="335"/>
        <v>2552</v>
      </c>
    </row>
    <row r="193" spans="1:47" x14ac:dyDescent="0.35">
      <c r="A193" t="str">
        <f t="shared" ref="A193:A197" si="336">A181</f>
        <v>25-34</v>
      </c>
      <c r="C193" t="str">
        <f t="shared" si="332"/>
        <v>0.013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-13.099894627096653</v>
      </c>
      <c r="N193">
        <f t="shared" ref="N193:Q193" si="338">$M187-O187</f>
        <v>-28.081111777537096</v>
      </c>
      <c r="O193">
        <f t="shared" si="338"/>
        <v>-44.693765334474399</v>
      </c>
      <c r="P193">
        <f t="shared" si="338"/>
        <v>-52.685343980874116</v>
      </c>
      <c r="Q193">
        <f t="shared" si="338"/>
        <v>-49.203505130047255</v>
      </c>
      <c r="T193" t="str">
        <f t="shared" ref="T193:T197" si="339">K193</f>
        <v>25-34</v>
      </c>
      <c r="V193">
        <f>SQRT((($AP187-1)*$AE187^2+(AQ187-1)*AF187^2)/($AP187+AQ187-2))</f>
        <v>4.2755645631869204</v>
      </c>
      <c r="W193">
        <f t="shared" ref="W193:Z193" si="340">SQRT((($AP187-1)*$AE187^2+(AR187-1)*AG187^2)/($AP187+AR187-2))</f>
        <v>3.9854738445493552</v>
      </c>
      <c r="X193">
        <f t="shared" si="340"/>
        <v>3.4194974344437385</v>
      </c>
      <c r="Y193">
        <f t="shared" si="340"/>
        <v>4.0368451579676226</v>
      </c>
      <c r="Z193">
        <f t="shared" si="340"/>
        <v>4.8804472839874995</v>
      </c>
      <c r="AC193" t="str">
        <f t="shared" ref="AC193:AC197" si="341">T193</f>
        <v>25-34</v>
      </c>
      <c r="AE193">
        <f>$AP187+AQ187-2</f>
        <v>4594</v>
      </c>
      <c r="AF193">
        <f t="shared" ref="AF193:AI193" si="342">$AP187+AR187-2</f>
        <v>4701</v>
      </c>
      <c r="AG193">
        <f t="shared" si="342"/>
        <v>5265</v>
      </c>
      <c r="AH193">
        <f t="shared" si="342"/>
        <v>3647</v>
      </c>
      <c r="AI193">
        <f t="shared" si="342"/>
        <v>2486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-14.981217150440443</v>
      </c>
      <c r="O194">
        <f t="shared" ref="O194:Q194" si="343">$N187-P187</f>
        <v>-31.593870707377746</v>
      </c>
      <c r="P194">
        <f t="shared" si="343"/>
        <v>-39.585449353777463</v>
      </c>
      <c r="Q194">
        <f t="shared" si="343"/>
        <v>-36.103610502950602</v>
      </c>
      <c r="T194" t="str">
        <f t="shared" si="339"/>
        <v>35-44</v>
      </c>
      <c r="W194">
        <f>SQRT((($AQ187-1)*$AF187^2+(AR187-1)*AG187^2)/($AQ187+AR187-2))</f>
        <v>3.0505910093661113</v>
      </c>
      <c r="X194">
        <f t="shared" ref="X194:Z194" si="344">SQRT((($AQ187-1)*$AF187^2+(AS187-1)*AH187^2)/($AQ187+AS187-2))</f>
        <v>2.4427136679894614</v>
      </c>
      <c r="Y194">
        <f t="shared" si="344"/>
        <v>2.8118021592628435</v>
      </c>
      <c r="Z194">
        <f t="shared" si="344"/>
        <v>3.3470895879391453</v>
      </c>
      <c r="AC194" t="str">
        <f t="shared" si="341"/>
        <v>35-44</v>
      </c>
      <c r="AF194">
        <f>$AQ187+AR187-2</f>
        <v>4933</v>
      </c>
      <c r="AG194">
        <f t="shared" ref="AG194:AI194" si="345">$AQ187+AS187-2</f>
        <v>5497</v>
      </c>
      <c r="AH194">
        <f t="shared" si="345"/>
        <v>3879</v>
      </c>
      <c r="AI194">
        <f t="shared" si="345"/>
        <v>2718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-16.612653556937303</v>
      </c>
      <c r="P195">
        <f t="shared" ref="P195:Q195" si="346">$O187-Q187</f>
        <v>-24.60423220333702</v>
      </c>
      <c r="Q195">
        <f t="shared" si="346"/>
        <v>-21.122393352510159</v>
      </c>
      <c r="T195" t="str">
        <f t="shared" si="339"/>
        <v>45-54</v>
      </c>
      <c r="X195">
        <f>SQRT((($AR187-1)*$AG187^2+(AS187-1)*AH187^2)/($AR187+AS187-2))</f>
        <v>2.0473546710039989</v>
      </c>
      <c r="Y195">
        <f t="shared" ref="Y195:Z195" si="347">SQRT((($AR187-1)*$AG187^2+(AT187-1)*AI187^2)/($AR187+AT187-2))</f>
        <v>2.3148209084871136</v>
      </c>
      <c r="Z195">
        <f t="shared" si="347"/>
        <v>2.7355458888434674</v>
      </c>
      <c r="AC195" t="str">
        <f t="shared" si="341"/>
        <v>45-54</v>
      </c>
      <c r="AG195">
        <f>$AR187+AS187-2</f>
        <v>5604</v>
      </c>
      <c r="AH195">
        <f t="shared" ref="AH195:AI195" si="348">$AR187+AT187-2</f>
        <v>3986</v>
      </c>
      <c r="AI195">
        <f t="shared" si="348"/>
        <v>2825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0.021</v>
      </c>
      <c r="K196" t="str">
        <f t="shared" si="337"/>
        <v>55-64</v>
      </c>
      <c r="P196">
        <f>$P187-Q187</f>
        <v>-7.9915786463997165</v>
      </c>
      <c r="Q196">
        <f>$P187-R187</f>
        <v>-4.5097397955728553</v>
      </c>
      <c r="T196" t="str">
        <f t="shared" si="339"/>
        <v>55-64</v>
      </c>
      <c r="Y196">
        <f>SQRT((($AS187-1)*$AH187^2+(AT187-1)*AI187^2)/($AS187+AT187-2))</f>
        <v>1.3466541484058954</v>
      </c>
      <c r="Z196">
        <f>SQRT((($AS187-1)*$AH187^2+(AU187-1)*AJ187^2)/($AS187+AU187-2))</f>
        <v>1.5395665168879207</v>
      </c>
      <c r="AC196" t="str">
        <f t="shared" si="341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336"/>
        <v>65-74</v>
      </c>
      <c r="G197" t="str">
        <f t="shared" si="332"/>
        <v>0.340</v>
      </c>
      <c r="K197" t="str">
        <f t="shared" si="337"/>
        <v>65-74</v>
      </c>
      <c r="Q197">
        <f>Q187-R187</f>
        <v>3.4818388508268612</v>
      </c>
      <c r="T197" t="str">
        <f t="shared" si="339"/>
        <v>65-74</v>
      </c>
      <c r="Z197">
        <f>SQRT((($AT187-1)*$AI187^2+(AU187-1)*AJ187^2)/($AT187+AU187-2))</f>
        <v>1.825431273575282</v>
      </c>
      <c r="AC197" t="str">
        <f t="shared" si="341"/>
        <v>65-74</v>
      </c>
      <c r="AI197">
        <f>$AT187+AU187-2</f>
        <v>1771</v>
      </c>
    </row>
    <row r="199" spans="1:47" x14ac:dyDescent="0.35">
      <c r="K199" t="str">
        <f t="shared" ref="K199:AA199" si="349">K21</f>
        <v>Swahili</v>
      </c>
      <c r="L199">
        <f t="shared" si="349"/>
        <v>89.699198098369294</v>
      </c>
      <c r="M199">
        <f t="shared" si="349"/>
        <v>98.421949260115625</v>
      </c>
      <c r="N199">
        <f t="shared" si="349"/>
        <v>111.20675751191689</v>
      </c>
      <c r="O199">
        <f t="shared" si="349"/>
        <v>122.28780580260353</v>
      </c>
      <c r="P199">
        <f t="shared" si="349"/>
        <v>118.75988271891475</v>
      </c>
      <c r="Q199">
        <f t="shared" si="349"/>
        <v>120.53425732214782</v>
      </c>
      <c r="R199">
        <f t="shared" si="349"/>
        <v>81.422154075114165</v>
      </c>
      <c r="S199">
        <f t="shared" si="349"/>
        <v>0</v>
      </c>
      <c r="T199" t="str">
        <f t="shared" si="349"/>
        <v>Swahili</v>
      </c>
      <c r="U199">
        <f t="shared" si="349"/>
        <v>2.1371198215851335</v>
      </c>
      <c r="V199">
        <f t="shared" si="349"/>
        <v>9.6027788594196188</v>
      </c>
      <c r="W199">
        <f t="shared" si="349"/>
        <v>16.82333498073298</v>
      </c>
      <c r="X199">
        <f t="shared" si="349"/>
        <v>7.5105917839012664</v>
      </c>
      <c r="Y199">
        <f t="shared" si="349"/>
        <v>1.4154866953162597</v>
      </c>
      <c r="Z199">
        <f t="shared" si="349"/>
        <v>22.510872101829108</v>
      </c>
      <c r="AA199">
        <f t="shared" si="349"/>
        <v>34.064676403011575</v>
      </c>
      <c r="AC199" t="str">
        <f t="shared" ref="AC199:AK199" si="350">AC21</f>
        <v>Swahili</v>
      </c>
      <c r="AD199">
        <f t="shared" si="350"/>
        <v>1.5111719180510323</v>
      </c>
      <c r="AE199">
        <f t="shared" si="350"/>
        <v>6.7901900497304322</v>
      </c>
      <c r="AF199">
        <f t="shared" si="350"/>
        <v>11.895894247049146</v>
      </c>
      <c r="AG199">
        <f t="shared" si="350"/>
        <v>5.3107903811205537</v>
      </c>
      <c r="AH199">
        <f t="shared" si="350"/>
        <v>1.0009002409374637</v>
      </c>
      <c r="AI199">
        <f t="shared" si="350"/>
        <v>15.91759031362643</v>
      </c>
      <c r="AJ199">
        <f t="shared" si="350"/>
        <v>24.087363683494853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250</v>
      </c>
      <c r="AP199">
        <f t="shared" si="351"/>
        <v>602</v>
      </c>
      <c r="AQ199">
        <f t="shared" si="351"/>
        <v>293</v>
      </c>
      <c r="AR199">
        <f t="shared" si="351"/>
        <v>95</v>
      </c>
      <c r="AS199">
        <f t="shared" si="351"/>
        <v>40</v>
      </c>
      <c r="AT199">
        <f t="shared" si="351"/>
        <v>13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0.785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0.089</v>
      </c>
      <c r="D204" t="str">
        <f t="shared" si="357"/>
        <v>&lt;0.001</v>
      </c>
      <c r="E204" t="str">
        <f t="shared" si="357"/>
        <v>&lt;0.001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-8.7227511617463307</v>
      </c>
      <c r="M204">
        <f t="shared" ref="M204:Q204" si="358">$L199-N199</f>
        <v>-21.507559413547597</v>
      </c>
      <c r="N204">
        <f t="shared" si="358"/>
        <v>-32.588607704234235</v>
      </c>
      <c r="O204">
        <f t="shared" si="358"/>
        <v>-29.060684620545459</v>
      </c>
      <c r="P204">
        <f t="shared" si="358"/>
        <v>-30.835059223778529</v>
      </c>
      <c r="Q204">
        <f t="shared" si="358"/>
        <v>8.2770440232551294</v>
      </c>
      <c r="T204" t="str">
        <f>K204</f>
        <v>18-24</v>
      </c>
      <c r="U204">
        <f>SQRT((($AO199-1)*$AD199^2+(AP199-1)*AE199^2)/($AO199+AP199-2))</f>
        <v>5.7679379258201173</v>
      </c>
      <c r="V204">
        <f t="shared" ref="V204:Z204" si="359">SQRT((($AO199-1)*$AD199^2+(AQ199-1)*AF199^2)/($AO199+AQ199-2))</f>
        <v>8.7994935666017291</v>
      </c>
      <c r="W204">
        <f t="shared" si="359"/>
        <v>3.0638725192603649</v>
      </c>
      <c r="X204">
        <f t="shared" si="359"/>
        <v>1.4526039254638754</v>
      </c>
      <c r="Y204">
        <f t="shared" si="359"/>
        <v>3.7185785390434711</v>
      </c>
      <c r="Z204">
        <f t="shared" si="359"/>
        <v>2.1436675023254419</v>
      </c>
      <c r="AC204" t="str">
        <f>T204</f>
        <v>18-24</v>
      </c>
      <c r="AD204">
        <f>$AO199+AP199-2</f>
        <v>850</v>
      </c>
      <c r="AE204">
        <f t="shared" ref="AE204:AI204" si="360">$AO199+AQ199-2</f>
        <v>541</v>
      </c>
      <c r="AF204">
        <f t="shared" si="360"/>
        <v>343</v>
      </c>
      <c r="AG204">
        <f t="shared" si="360"/>
        <v>288</v>
      </c>
      <c r="AH204">
        <f t="shared" si="360"/>
        <v>261</v>
      </c>
      <c r="AI204">
        <f t="shared" si="360"/>
        <v>250</v>
      </c>
    </row>
    <row r="205" spans="1:47" x14ac:dyDescent="0.35">
      <c r="A205" t="str">
        <f t="shared" ref="A205:A209" si="361">A193</f>
        <v>25-34</v>
      </c>
      <c r="C205" t="str">
        <f t="shared" si="357"/>
        <v>0.878</v>
      </c>
      <c r="D205" t="str">
        <f t="shared" si="357"/>
        <v>0.002</v>
      </c>
      <c r="E205" t="str">
        <f t="shared" si="357"/>
        <v>0.013</v>
      </c>
      <c r="F205" t="str">
        <f t="shared" si="357"/>
        <v>0.011</v>
      </c>
      <c r="G205" t="str">
        <f t="shared" si="357"/>
        <v>0.081</v>
      </c>
      <c r="K205" t="str">
        <f t="shared" ref="K205:K209" si="362">A205</f>
        <v>25-34</v>
      </c>
      <c r="M205">
        <f>$M199-N199</f>
        <v>-12.784808251801266</v>
      </c>
      <c r="N205">
        <f t="shared" ref="N205:Q205" si="363">$M199-O199</f>
        <v>-23.865856542487904</v>
      </c>
      <c r="O205">
        <f t="shared" si="363"/>
        <v>-20.337933458799128</v>
      </c>
      <c r="P205">
        <f t="shared" si="363"/>
        <v>-22.112308062032199</v>
      </c>
      <c r="Q205">
        <f t="shared" si="363"/>
        <v>16.99979518500146</v>
      </c>
      <c r="T205" t="str">
        <f t="shared" ref="T205:T209" si="364">K205</f>
        <v>25-34</v>
      </c>
      <c r="V205">
        <f>SQRT((($AP199-1)*$AE199^2+(AQ199-1)*AF199^2)/($AP199+AQ199-2))</f>
        <v>8.7922206025332361</v>
      </c>
      <c r="W205">
        <f t="shared" ref="W205:Z205" si="365">SQRT((($AP199-1)*$AE199^2+(AR199-1)*AG199^2)/($AP199+AR199-2))</f>
        <v>6.6094915082305539</v>
      </c>
      <c r="X205">
        <f t="shared" si="365"/>
        <v>6.5846869560873005</v>
      </c>
      <c r="Y205">
        <f t="shared" si="365"/>
        <v>7.0826571041501571</v>
      </c>
      <c r="Z205">
        <f t="shared" si="365"/>
        <v>6.8552083064821092</v>
      </c>
      <c r="AC205" t="str">
        <f t="shared" ref="AC205:AC209" si="366">T205</f>
        <v>25-34</v>
      </c>
      <c r="AE205">
        <f>$AP199+AQ199-2</f>
        <v>893</v>
      </c>
      <c r="AF205">
        <f t="shared" ref="AF205:AI205" si="367">$AP199+AR199-2</f>
        <v>695</v>
      </c>
      <c r="AG205">
        <f t="shared" si="367"/>
        <v>640</v>
      </c>
      <c r="AH205">
        <f t="shared" si="367"/>
        <v>613</v>
      </c>
      <c r="AI205">
        <f t="shared" si="367"/>
        <v>602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&gt;0.999</v>
      </c>
      <c r="F206" t="str">
        <f t="shared" si="357"/>
        <v>&gt;0.999</v>
      </c>
      <c r="G206" t="str">
        <f t="shared" si="357"/>
        <v>0.080</v>
      </c>
      <c r="K206" t="str">
        <f t="shared" si="362"/>
        <v>35-44</v>
      </c>
      <c r="N206">
        <f>$N199-O199</f>
        <v>-11.081048290686638</v>
      </c>
      <c r="O206">
        <f t="shared" ref="O206:Q206" si="368">$N199-P199</f>
        <v>-7.5531252069978621</v>
      </c>
      <c r="P206">
        <f t="shared" si="368"/>
        <v>-9.3274998102309326</v>
      </c>
      <c r="Q206">
        <f t="shared" si="368"/>
        <v>29.784603436802726</v>
      </c>
      <c r="T206" t="str">
        <f t="shared" si="364"/>
        <v>35-44</v>
      </c>
      <c r="W206">
        <f>SQRT((($AQ199-1)*$AF199^2+(AR199-1)*AG199^2)/($AQ199+AR199-2))</f>
        <v>10.673294121988166</v>
      </c>
      <c r="X206">
        <f t="shared" ref="X206:Z206" si="369">SQRT((($AQ199-1)*$AF199^2+(AS199-1)*AH199^2)/($AQ199+AS199-2))</f>
        <v>11.178402491943793</v>
      </c>
      <c r="Y206">
        <f t="shared" si="369"/>
        <v>12.080054755222216</v>
      </c>
      <c r="Z206">
        <f t="shared" si="369"/>
        <v>11.958659260122804</v>
      </c>
      <c r="AC206" t="str">
        <f t="shared" si="366"/>
        <v>35-44</v>
      </c>
      <c r="AF206">
        <f>$AQ199+AR199-2</f>
        <v>386</v>
      </c>
      <c r="AG206">
        <f t="shared" ref="AG206:AI206" si="370">$AQ199+AS199-2</f>
        <v>331</v>
      </c>
      <c r="AH206">
        <f t="shared" si="370"/>
        <v>304</v>
      </c>
      <c r="AI206">
        <f t="shared" si="370"/>
        <v>293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&gt;0.999</v>
      </c>
      <c r="G207" t="str">
        <f t="shared" si="357"/>
        <v>&lt;0.001</v>
      </c>
      <c r="K207" t="str">
        <f t="shared" si="362"/>
        <v>45-54</v>
      </c>
      <c r="O207">
        <f>$O199-P199</f>
        <v>3.5279230836887763</v>
      </c>
      <c r="P207">
        <f t="shared" ref="P207:Q207" si="371">$O199-Q199</f>
        <v>1.7535484804557058</v>
      </c>
      <c r="Q207">
        <f t="shared" si="371"/>
        <v>40.865651727489364</v>
      </c>
      <c r="T207" t="str">
        <f t="shared" si="364"/>
        <v>45-54</v>
      </c>
      <c r="X207">
        <f>SQRT((($AR199-1)*$AG199^2+(AS199-1)*AH199^2)/($AR199+AS199-2))</f>
        <v>4.4975287540088011</v>
      </c>
      <c r="Y207">
        <f t="shared" ref="Y207:Z207" si="372">SQRT((($AR199-1)*$AG199^2+(AT199-1)*AI199^2)/($AR199+AT199-2))</f>
        <v>7.3276799187380135</v>
      </c>
      <c r="Z207">
        <f t="shared" si="372"/>
        <v>5.8322367015787355</v>
      </c>
      <c r="AC207" t="str">
        <f t="shared" si="366"/>
        <v>45-54</v>
      </c>
      <c r="AG207">
        <f>$AR199+AS199-2</f>
        <v>133</v>
      </c>
      <c r="AH207">
        <f t="shared" ref="AH207:AI207" si="373">$AR199+AT199-2</f>
        <v>106</v>
      </c>
      <c r="AI207">
        <f t="shared" si="373"/>
        <v>95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&lt;0.001</v>
      </c>
      <c r="K208" t="str">
        <f t="shared" si="362"/>
        <v>55-64</v>
      </c>
      <c r="P208">
        <f>$P199-Q199</f>
        <v>-1.7743746032330705</v>
      </c>
      <c r="Q208">
        <f>$P199-R199</f>
        <v>37.337728643800588</v>
      </c>
      <c r="T208" t="str">
        <f t="shared" si="364"/>
        <v>55-64</v>
      </c>
      <c r="Y208">
        <f>SQRT((($AS199-1)*$AH199^2+(AT199-1)*AI199^2)/($AS199+AT199-2))</f>
        <v>7.770616382432677</v>
      </c>
      <c r="Z208">
        <f>SQRT((($AS199-1)*$AH199^2+(AU199-1)*AJ199^2)/($AS199+AU199-2))</f>
        <v>3.9346897578493563</v>
      </c>
      <c r="AC208" t="str">
        <f t="shared" si="366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361"/>
        <v>65-74</v>
      </c>
      <c r="G209" t="str">
        <f t="shared" si="357"/>
        <v>0.214</v>
      </c>
      <c r="K209" t="str">
        <f t="shared" si="362"/>
        <v>65-74</v>
      </c>
      <c r="Q209">
        <f>Q199-R199</f>
        <v>39.112103247033659</v>
      </c>
      <c r="T209" t="str">
        <f t="shared" si="364"/>
        <v>65-74</v>
      </c>
      <c r="Z209">
        <f>SQRT((($AT199-1)*$AI199^2+(AU199-1)*AJ199^2)/($AT199+AU199-2))</f>
        <v>16.688635621815305</v>
      </c>
      <c r="AC209" t="str">
        <f t="shared" si="366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B5A63-95AC-4591-BDF3-E1656F5B2724}">
  <dimension ref="A1:AV209"/>
  <sheetViews>
    <sheetView tabSelected="1" topLeftCell="A13" workbookViewId="0">
      <selection activeCell="F14" sqref="F14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60.914183112616129</v>
      </c>
      <c r="M3">
        <v>64.258048093978175</v>
      </c>
      <c r="N3">
        <v>80.242400444657875</v>
      </c>
      <c r="O3">
        <v>98.638313227993308</v>
      </c>
      <c r="P3">
        <v>108.94635140781217</v>
      </c>
      <c r="Q3">
        <v>109.89796282116669</v>
      </c>
      <c r="R3">
        <v>106.56812917354809</v>
      </c>
      <c r="T3" t="s">
        <v>16</v>
      </c>
      <c r="U3">
        <v>5.0279933777562178</v>
      </c>
      <c r="V3">
        <v>2.8596592827119092</v>
      </c>
      <c r="W3">
        <v>3.6063822126379774</v>
      </c>
      <c r="X3">
        <v>1.7530126180036891</v>
      </c>
      <c r="Y3">
        <v>3.234729857873603</v>
      </c>
      <c r="Z3">
        <v>2.8835295151133109</v>
      </c>
      <c r="AA3">
        <v>3.4293446235928151</v>
      </c>
      <c r="AC3" t="s">
        <v>16</v>
      </c>
      <c r="AD3">
        <v>2.2485869966163361</v>
      </c>
      <c r="AE3">
        <v>1.2788785097264235</v>
      </c>
      <c r="AF3">
        <v>1.6128231560609236</v>
      </c>
      <c r="AG3">
        <v>0.7839710758542241</v>
      </c>
      <c r="AH3">
        <v>1.4466151702107219</v>
      </c>
      <c r="AI3">
        <v>1.2895536021840741</v>
      </c>
      <c r="AJ3">
        <v>1.5336495393253926</v>
      </c>
      <c r="AK3">
        <v>5</v>
      </c>
      <c r="AM3" s="3"/>
      <c r="AN3" t="s">
        <v>16</v>
      </c>
      <c r="AO3">
        <v>3628</v>
      </c>
      <c r="AP3">
        <v>2712</v>
      </c>
      <c r="AQ3">
        <v>3122</v>
      </c>
      <c r="AR3">
        <v>4707</v>
      </c>
      <c r="AS3">
        <v>5756</v>
      </c>
      <c r="AT3">
        <v>4088</v>
      </c>
      <c r="AU3">
        <v>998</v>
      </c>
    </row>
    <row r="4" spans="10:47" x14ac:dyDescent="0.35">
      <c r="J4" s="2"/>
      <c r="K4" t="s">
        <v>17</v>
      </c>
      <c r="L4">
        <v>72.73925905835884</v>
      </c>
      <c r="M4">
        <v>71.219515519862284</v>
      </c>
      <c r="N4">
        <v>86.629055881055677</v>
      </c>
      <c r="O4">
        <v>105.78798002598047</v>
      </c>
      <c r="P4">
        <v>117.75112788674443</v>
      </c>
      <c r="Q4">
        <v>117.52697661680349</v>
      </c>
      <c r="R4">
        <v>108.75363343906517</v>
      </c>
      <c r="T4" t="s">
        <v>17</v>
      </c>
      <c r="U4">
        <v>4.4933851767520938</v>
      </c>
      <c r="V4">
        <v>6.7356189808729106</v>
      </c>
      <c r="W4">
        <v>8.2686441121493157</v>
      </c>
      <c r="X4">
        <v>5.6991965284726609</v>
      </c>
      <c r="Y4">
        <v>6.3250030710763685</v>
      </c>
      <c r="Z4">
        <v>2.7766361861799358</v>
      </c>
      <c r="AA4">
        <v>2.7900795609584925</v>
      </c>
      <c r="AC4" t="s">
        <v>17</v>
      </c>
      <c r="AD4">
        <v>2.5942571413704956</v>
      </c>
      <c r="AE4">
        <v>3.8888114317657281</v>
      </c>
      <c r="AF4">
        <v>4.7739039039826219</v>
      </c>
      <c r="AG4">
        <v>3.2904326498782717</v>
      </c>
      <c r="AH4">
        <v>3.6517422257111511</v>
      </c>
      <c r="AI4">
        <v>1.6030916495326419</v>
      </c>
      <c r="AJ4">
        <v>1.6108531855798587</v>
      </c>
      <c r="AK4">
        <v>3</v>
      </c>
      <c r="AM4" s="3"/>
      <c r="AN4" t="s">
        <v>17</v>
      </c>
      <c r="AO4">
        <v>341</v>
      </c>
      <c r="AP4">
        <v>389</v>
      </c>
      <c r="AQ4">
        <v>599</v>
      </c>
      <c r="AR4">
        <v>1145</v>
      </c>
      <c r="AS4">
        <v>1315</v>
      </c>
      <c r="AT4">
        <v>793</v>
      </c>
      <c r="AU4">
        <v>152</v>
      </c>
    </row>
    <row r="5" spans="10:47" x14ac:dyDescent="0.35">
      <c r="J5" s="2"/>
      <c r="K5" t="s">
        <v>18</v>
      </c>
      <c r="L5">
        <v>62.935051908519029</v>
      </c>
      <c r="M5">
        <v>65.017004996153048</v>
      </c>
      <c r="N5">
        <v>66.427602158611194</v>
      </c>
      <c r="O5">
        <v>70.661189957489754</v>
      </c>
      <c r="P5">
        <v>81.207251282750789</v>
      </c>
      <c r="Q5">
        <v>97.59474396320482</v>
      </c>
      <c r="R5">
        <v>100.78074969795802</v>
      </c>
      <c r="T5" t="s">
        <v>18</v>
      </c>
      <c r="U5">
        <v>7.5202040908000498</v>
      </c>
      <c r="V5">
        <v>8.5153373282924818</v>
      </c>
      <c r="W5">
        <v>11.83896697456608</v>
      </c>
      <c r="X5">
        <v>13.410976187056146</v>
      </c>
      <c r="Y5">
        <v>13.882669894944007</v>
      </c>
      <c r="Z5">
        <v>8.155385104615247</v>
      </c>
      <c r="AA5">
        <v>7.4908430664891963</v>
      </c>
      <c r="AC5" t="s">
        <v>18</v>
      </c>
      <c r="AD5">
        <v>2.5067346969333499</v>
      </c>
      <c r="AE5">
        <v>2.8384457760974939</v>
      </c>
      <c r="AF5">
        <v>3.9463223248553603</v>
      </c>
      <c r="AG5">
        <v>4.4703253956853821</v>
      </c>
      <c r="AH5">
        <v>4.6275566316480026</v>
      </c>
      <c r="AI5">
        <v>2.7184617015384158</v>
      </c>
      <c r="AJ5">
        <v>2.4969476888297319</v>
      </c>
      <c r="AK5">
        <v>9</v>
      </c>
      <c r="AM5" s="3"/>
      <c r="AN5" t="s">
        <v>18</v>
      </c>
      <c r="AO5">
        <v>1769</v>
      </c>
      <c r="AP5">
        <v>1073</v>
      </c>
      <c r="AQ5">
        <v>1527</v>
      </c>
      <c r="AR5">
        <v>2951</v>
      </c>
      <c r="AS5">
        <v>5154</v>
      </c>
      <c r="AT5">
        <v>4507</v>
      </c>
      <c r="AU5">
        <v>1687</v>
      </c>
    </row>
    <row r="6" spans="10:47" x14ac:dyDescent="0.35">
      <c r="J6" s="2"/>
      <c r="K6" t="s">
        <v>19</v>
      </c>
      <c r="L6">
        <v>64.694696760261039</v>
      </c>
      <c r="M6">
        <v>73.359899713053011</v>
      </c>
      <c r="N6">
        <v>84.706876675985797</v>
      </c>
      <c r="O6">
        <v>98.004523226751004</v>
      </c>
      <c r="P6">
        <v>111.00794980699111</v>
      </c>
      <c r="Q6">
        <v>116.02562581547883</v>
      </c>
      <c r="R6">
        <v>111.44743739850298</v>
      </c>
      <c r="T6" t="s">
        <v>19</v>
      </c>
      <c r="U6">
        <v>5.4758336435132211</v>
      </c>
      <c r="V6">
        <v>6.6228226292643111</v>
      </c>
      <c r="W6">
        <v>10.349385059970542</v>
      </c>
      <c r="X6">
        <v>13.394092929438751</v>
      </c>
      <c r="Y6">
        <v>10.167487026053854</v>
      </c>
      <c r="Z6">
        <v>7.9808540351026771</v>
      </c>
      <c r="AA6">
        <v>5.5664458920682822</v>
      </c>
      <c r="AC6" t="s">
        <v>19</v>
      </c>
      <c r="AD6">
        <v>1.1949248649707223</v>
      </c>
      <c r="AE6">
        <v>1.445218381565246</v>
      </c>
      <c r="AF6">
        <v>2.2584209730266713</v>
      </c>
      <c r="AG6">
        <v>2.9228307006869469</v>
      </c>
      <c r="AH6">
        <v>2.2187275678272966</v>
      </c>
      <c r="AI6">
        <v>1.7415651298215129</v>
      </c>
      <c r="AJ6">
        <v>1.2146980786799471</v>
      </c>
      <c r="AK6">
        <v>21</v>
      </c>
      <c r="AM6" s="3"/>
      <c r="AN6" t="s">
        <v>19</v>
      </c>
      <c r="AO6">
        <v>8446</v>
      </c>
      <c r="AP6">
        <v>6719</v>
      </c>
      <c r="AQ6">
        <v>8741</v>
      </c>
      <c r="AR6">
        <v>10853</v>
      </c>
      <c r="AS6">
        <v>13828</v>
      </c>
      <c r="AT6">
        <v>8056</v>
      </c>
      <c r="AU6">
        <v>1770</v>
      </c>
    </row>
    <row r="7" spans="10:47" x14ac:dyDescent="0.35">
      <c r="J7" s="2"/>
      <c r="K7" t="s">
        <v>20</v>
      </c>
      <c r="L7">
        <v>60.473448933546159</v>
      </c>
      <c r="M7">
        <v>69.107085857260614</v>
      </c>
      <c r="N7">
        <v>79.87338042234876</v>
      </c>
      <c r="O7">
        <v>92.3257207159958</v>
      </c>
      <c r="P7">
        <v>100.466876882121</v>
      </c>
      <c r="Q7">
        <v>101.26230508136899</v>
      </c>
      <c r="R7">
        <v>93.835434734235278</v>
      </c>
      <c r="T7" t="s">
        <v>20</v>
      </c>
      <c r="U7">
        <v>5.9045856996265877</v>
      </c>
      <c r="V7">
        <v>7.6934351145456503</v>
      </c>
      <c r="W7">
        <v>5.370485112446481</v>
      </c>
      <c r="X7">
        <v>6.3217570101165839</v>
      </c>
      <c r="Y7">
        <v>5.6049752764333602</v>
      </c>
      <c r="Z7">
        <v>5.9813732382715612</v>
      </c>
      <c r="AA7">
        <v>8.736006747802799</v>
      </c>
      <c r="AC7" t="s">
        <v>20</v>
      </c>
      <c r="AD7">
        <v>1.7802995734690477</v>
      </c>
      <c r="AE7">
        <v>2.3196579658084397</v>
      </c>
      <c r="AF7">
        <v>1.6192621872886006</v>
      </c>
      <c r="AG7">
        <v>1.9060814562141541</v>
      </c>
      <c r="AH7">
        <v>1.6899636319225448</v>
      </c>
      <c r="AI7">
        <v>1.8034518874927106</v>
      </c>
      <c r="AJ7">
        <v>2.6340051407704377</v>
      </c>
      <c r="AK7">
        <v>11</v>
      </c>
      <c r="AM7" s="3"/>
      <c r="AN7" t="s">
        <v>20</v>
      </c>
      <c r="AO7">
        <v>5627</v>
      </c>
      <c r="AP7">
        <v>8027</v>
      </c>
      <c r="AQ7">
        <v>12209</v>
      </c>
      <c r="AR7">
        <v>10629</v>
      </c>
      <c r="AS7">
        <v>7949</v>
      </c>
      <c r="AT7">
        <v>3540</v>
      </c>
      <c r="AU7">
        <v>534</v>
      </c>
    </row>
    <row r="8" spans="10:47" x14ac:dyDescent="0.35">
      <c r="J8" s="2"/>
      <c r="K8" t="s">
        <v>21</v>
      </c>
      <c r="L8">
        <v>70.178826007666288</v>
      </c>
      <c r="M8">
        <v>70.527978457696747</v>
      </c>
      <c r="N8">
        <v>65.237603503660111</v>
      </c>
      <c r="O8">
        <v>69.021412067990696</v>
      </c>
      <c r="P8">
        <v>74.604074238193121</v>
      </c>
      <c r="Q8">
        <v>94.237143274238008</v>
      </c>
      <c r="R8">
        <v>110.14231808467187</v>
      </c>
      <c r="T8" t="s">
        <v>21</v>
      </c>
      <c r="U8">
        <v>2.0249239381050779</v>
      </c>
      <c r="V8">
        <v>3.085744651950642</v>
      </c>
      <c r="W8">
        <v>1.1040279312108774</v>
      </c>
      <c r="X8">
        <v>0.38046933970678276</v>
      </c>
      <c r="Y8">
        <v>1.5545055943806361</v>
      </c>
      <c r="Z8">
        <v>1.219874277525314</v>
      </c>
      <c r="AA8">
        <v>1.3293574844054266</v>
      </c>
      <c r="AC8" t="s">
        <v>21</v>
      </c>
      <c r="AD8">
        <v>1.4318374480210694</v>
      </c>
      <c r="AE8">
        <v>2.1819509684044216</v>
      </c>
      <c r="AF8">
        <v>0.7806656367785666</v>
      </c>
      <c r="AG8">
        <v>0.26903245014023425</v>
      </c>
      <c r="AH8">
        <v>1.0992014471789724</v>
      </c>
      <c r="AI8">
        <v>0.86258137383318989</v>
      </c>
      <c r="AJ8">
        <v>0.93999769184416715</v>
      </c>
      <c r="AK8">
        <v>2</v>
      </c>
      <c r="AM8" s="3"/>
      <c r="AN8" t="s">
        <v>21</v>
      </c>
      <c r="AO8">
        <v>1591</v>
      </c>
      <c r="AP8">
        <v>945</v>
      </c>
      <c r="AQ8">
        <v>801</v>
      </c>
      <c r="AR8">
        <v>1100</v>
      </c>
      <c r="AS8">
        <v>2555</v>
      </c>
      <c r="AT8">
        <v>3484</v>
      </c>
      <c r="AU8">
        <v>2244</v>
      </c>
    </row>
    <row r="9" spans="10:47" x14ac:dyDescent="0.35">
      <c r="J9" s="2"/>
      <c r="K9" t="s">
        <v>22</v>
      </c>
      <c r="L9">
        <v>57.882242911492064</v>
      </c>
      <c r="M9">
        <v>57.140349069505817</v>
      </c>
      <c r="N9">
        <v>57.229131610976935</v>
      </c>
      <c r="O9">
        <v>62.288786681983041</v>
      </c>
      <c r="P9">
        <v>64.828586065636244</v>
      </c>
      <c r="Q9">
        <v>87.11611556275156</v>
      </c>
      <c r="R9">
        <v>108.51959650419712</v>
      </c>
      <c r="T9" t="s">
        <v>22</v>
      </c>
      <c r="U9">
        <v>1.8490732883137238</v>
      </c>
      <c r="V9">
        <v>2.0801850104385955</v>
      </c>
      <c r="W9">
        <v>3.0580958978988102</v>
      </c>
      <c r="X9">
        <v>2.9889029339418025</v>
      </c>
      <c r="Y9">
        <v>5.2258514547792521</v>
      </c>
      <c r="Z9">
        <v>0.51042851006616563</v>
      </c>
      <c r="AA9">
        <v>5.5743077192438903</v>
      </c>
      <c r="AC9" t="s">
        <v>22</v>
      </c>
      <c r="AD9">
        <v>1.3074922610775421</v>
      </c>
      <c r="AE9">
        <v>1.47091292700374</v>
      </c>
      <c r="AF9">
        <v>2.1624003469230124</v>
      </c>
      <c r="AG9">
        <v>2.1134735328986158</v>
      </c>
      <c r="AH9">
        <v>3.6952350011479935</v>
      </c>
      <c r="AI9">
        <v>0.36092746077873161</v>
      </c>
      <c r="AJ9">
        <v>3.9416307886978723</v>
      </c>
      <c r="AK9">
        <v>2</v>
      </c>
      <c r="AM9" s="3"/>
      <c r="AN9" t="s">
        <v>22</v>
      </c>
      <c r="AO9">
        <v>472</v>
      </c>
      <c r="AP9">
        <v>272</v>
      </c>
      <c r="AQ9">
        <v>203</v>
      </c>
      <c r="AR9">
        <v>365</v>
      </c>
      <c r="AS9">
        <v>660</v>
      </c>
      <c r="AT9">
        <v>717</v>
      </c>
      <c r="AU9">
        <v>409</v>
      </c>
    </row>
    <row r="10" spans="10:47" x14ac:dyDescent="0.35">
      <c r="J10" s="2"/>
      <c r="K10" t="s">
        <v>23</v>
      </c>
      <c r="L10">
        <v>73.019859205198486</v>
      </c>
      <c r="M10">
        <v>87.889446961348327</v>
      </c>
      <c r="N10">
        <v>95.751747537817451</v>
      </c>
      <c r="O10">
        <v>100.14871209981273</v>
      </c>
      <c r="P10">
        <v>107.75674973862695</v>
      </c>
      <c r="Q10">
        <v>110.93528839465381</v>
      </c>
      <c r="R10">
        <v>109.73198021400786</v>
      </c>
      <c r="T10" t="s">
        <v>23</v>
      </c>
      <c r="U10">
        <v>16.067650029313825</v>
      </c>
      <c r="V10">
        <v>14.209944677302786</v>
      </c>
      <c r="W10">
        <v>16.613928735742675</v>
      </c>
      <c r="X10">
        <v>17.63528753467688</v>
      </c>
      <c r="Y10">
        <v>11.363053340231216</v>
      </c>
      <c r="Z10">
        <v>7.2855990661094259</v>
      </c>
      <c r="AA10">
        <v>12.489101283338405</v>
      </c>
      <c r="AC10" t="s">
        <v>23</v>
      </c>
      <c r="AD10">
        <v>4.8445787645433542</v>
      </c>
      <c r="AE10">
        <v>4.2844595260291989</v>
      </c>
      <c r="AF10">
        <v>5.0092879918329185</v>
      </c>
      <c r="AG10">
        <v>5.3172392565959008</v>
      </c>
      <c r="AH10">
        <v>3.4260894911219624</v>
      </c>
      <c r="AI10">
        <v>2.1966907704771521</v>
      </c>
      <c r="AJ10">
        <v>3.7656057205072355</v>
      </c>
      <c r="AK10">
        <v>11</v>
      </c>
      <c r="AM10" s="3"/>
      <c r="AN10" t="s">
        <v>23</v>
      </c>
      <c r="AO10">
        <v>2556</v>
      </c>
      <c r="AP10">
        <v>4112</v>
      </c>
      <c r="AQ10">
        <v>3342</v>
      </c>
      <c r="AR10">
        <v>2344</v>
      </c>
      <c r="AS10">
        <v>1830</v>
      </c>
      <c r="AT10">
        <v>915</v>
      </c>
      <c r="AU10">
        <v>254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66.38712477</v>
      </c>
      <c r="M14">
        <v>65.634953210000006</v>
      </c>
      <c r="N14">
        <v>59.514546590000002</v>
      </c>
      <c r="O14">
        <v>61.74595626</v>
      </c>
      <c r="P14">
        <v>68.604501880000001</v>
      </c>
      <c r="Q14">
        <v>91.301777650000005</v>
      </c>
      <c r="R14">
        <v>108.35775959999999</v>
      </c>
      <c r="T14" t="s">
        <v>34</v>
      </c>
      <c r="U14">
        <v>6.7137529799999998</v>
      </c>
      <c r="V14">
        <v>8.1425954770000004</v>
      </c>
      <c r="W14">
        <v>5.2467054869999998</v>
      </c>
      <c r="X14">
        <v>6.8140559119999997</v>
      </c>
      <c r="Y14">
        <v>6.0129558220000003</v>
      </c>
      <c r="Z14">
        <v>3.1227903239999999</v>
      </c>
      <c r="AA14">
        <v>3.473289512</v>
      </c>
      <c r="AC14" t="s">
        <v>34</v>
      </c>
      <c r="AD14">
        <v>2.3736701299999998</v>
      </c>
      <c r="AE14">
        <v>2.8788422389999999</v>
      </c>
      <c r="AF14">
        <v>1.854990514</v>
      </c>
      <c r="AG14">
        <v>2.4091325709999998</v>
      </c>
      <c r="AH14">
        <v>2.1259009180000001</v>
      </c>
      <c r="AI14">
        <v>1.1040731070000001</v>
      </c>
      <c r="AJ14">
        <v>1.227993283</v>
      </c>
      <c r="AK14">
        <v>8</v>
      </c>
      <c r="AM14" s="5"/>
      <c r="AN14" t="s">
        <v>34</v>
      </c>
      <c r="AO14">
        <v>2931</v>
      </c>
      <c r="AP14">
        <v>1742</v>
      </c>
      <c r="AQ14">
        <v>1598</v>
      </c>
      <c r="AR14">
        <v>2560</v>
      </c>
      <c r="AS14">
        <v>4612</v>
      </c>
      <c r="AT14">
        <v>5167</v>
      </c>
      <c r="AU14">
        <v>3042</v>
      </c>
    </row>
    <row r="15" spans="10:47" x14ac:dyDescent="0.35">
      <c r="J15" s="2"/>
      <c r="K15" t="s">
        <v>35</v>
      </c>
      <c r="L15">
        <v>62.708092299999997</v>
      </c>
      <c r="M15">
        <v>67.769560290000001</v>
      </c>
      <c r="N15">
        <v>82.552306479999999</v>
      </c>
      <c r="O15">
        <v>99.091941680000005</v>
      </c>
      <c r="P15">
        <v>109.5933204</v>
      </c>
      <c r="Q15">
        <v>110.6816475</v>
      </c>
      <c r="R15">
        <v>107.4063826</v>
      </c>
      <c r="T15" t="s">
        <v>35</v>
      </c>
      <c r="U15">
        <v>7.3377984779999998</v>
      </c>
      <c r="V15">
        <v>9.4826597689999996</v>
      </c>
      <c r="W15">
        <v>8.9523106079999994</v>
      </c>
      <c r="X15">
        <v>7.1550978030000003</v>
      </c>
      <c r="Y15">
        <v>6.0053002370000002</v>
      </c>
      <c r="Z15">
        <v>4.0457069900000002</v>
      </c>
      <c r="AA15">
        <v>4.9962552479999998</v>
      </c>
      <c r="AC15" t="s">
        <v>35</v>
      </c>
      <c r="AD15">
        <v>1.8946114199999999</v>
      </c>
      <c r="AE15">
        <v>2.4484122240000001</v>
      </c>
      <c r="AF15">
        <v>2.3114766599999998</v>
      </c>
      <c r="AG15">
        <v>1.8474383089999999</v>
      </c>
      <c r="AH15">
        <v>1.5505618539999999</v>
      </c>
      <c r="AI15">
        <v>1.0445970529999999</v>
      </c>
      <c r="AJ15">
        <v>1.290027558</v>
      </c>
      <c r="AK15">
        <v>15</v>
      </c>
      <c r="AM15" s="5"/>
      <c r="AN15" t="s">
        <v>35</v>
      </c>
      <c r="AO15">
        <v>4738</v>
      </c>
      <c r="AP15">
        <v>4589</v>
      </c>
      <c r="AQ15">
        <v>5612</v>
      </c>
      <c r="AR15">
        <v>7512</v>
      </c>
      <c r="AS15">
        <v>8522</v>
      </c>
      <c r="AT15">
        <v>5655</v>
      </c>
      <c r="AU15">
        <v>1381</v>
      </c>
    </row>
    <row r="16" spans="10:47" x14ac:dyDescent="0.35">
      <c r="J16" s="2"/>
      <c r="K16" t="s">
        <v>36</v>
      </c>
      <c r="L16">
        <v>59.787755830000002</v>
      </c>
      <c r="M16">
        <v>68.786355740000005</v>
      </c>
      <c r="N16">
        <v>79.457323340000002</v>
      </c>
      <c r="O16">
        <v>92.326207710000006</v>
      </c>
      <c r="P16">
        <v>99.838722649999994</v>
      </c>
      <c r="Q16">
        <v>101.340001</v>
      </c>
      <c r="R16">
        <v>86.918485700000005</v>
      </c>
      <c r="T16" t="s">
        <v>36</v>
      </c>
      <c r="U16">
        <v>5.602458908</v>
      </c>
      <c r="V16">
        <v>7.8154421860000003</v>
      </c>
      <c r="W16">
        <v>5.0884485379999997</v>
      </c>
      <c r="X16">
        <v>6.6801336210000004</v>
      </c>
      <c r="Y16">
        <v>6.6718026720000001</v>
      </c>
      <c r="Z16">
        <v>6.9117948370000004</v>
      </c>
      <c r="AA16">
        <v>17.317066650000001</v>
      </c>
      <c r="AC16" t="s">
        <v>36</v>
      </c>
      <c r="AD16">
        <v>1.6892049179999999</v>
      </c>
      <c r="AE16">
        <v>2.3564444820000001</v>
      </c>
      <c r="AF16">
        <v>1.53422496</v>
      </c>
      <c r="AG16">
        <v>2.0141360700000002</v>
      </c>
      <c r="AH16">
        <v>2.0116241939999999</v>
      </c>
      <c r="AI16">
        <v>2.0839845549999998</v>
      </c>
      <c r="AJ16">
        <v>5.2212920489999997</v>
      </c>
      <c r="AK16">
        <v>11</v>
      </c>
      <c r="AM16" s="5"/>
      <c r="AN16" t="s">
        <v>36</v>
      </c>
      <c r="AO16">
        <v>5569</v>
      </c>
      <c r="AP16">
        <v>7934</v>
      </c>
      <c r="AQ16">
        <v>11916</v>
      </c>
      <c r="AR16">
        <v>10030</v>
      </c>
      <c r="AS16">
        <v>6402</v>
      </c>
      <c r="AT16">
        <v>2046</v>
      </c>
      <c r="AU16">
        <v>232</v>
      </c>
    </row>
    <row r="17" spans="1:47" x14ac:dyDescent="0.35">
      <c r="J17" s="2"/>
      <c r="K17" t="s">
        <v>37</v>
      </c>
      <c r="L17">
        <v>72.098414550000001</v>
      </c>
      <c r="M17">
        <v>82.421920220000004</v>
      </c>
      <c r="N17">
        <v>86.148667200000006</v>
      </c>
      <c r="O17">
        <v>85.789068580000006</v>
      </c>
      <c r="P17">
        <v>96.786314489999995</v>
      </c>
      <c r="Q17">
        <v>102.181737</v>
      </c>
      <c r="R17">
        <v>104.3265641</v>
      </c>
      <c r="T17" t="s">
        <v>37</v>
      </c>
      <c r="U17">
        <v>13.926173479999999</v>
      </c>
      <c r="V17">
        <v>8.3263918159999992</v>
      </c>
      <c r="W17">
        <v>8.8212771530000005</v>
      </c>
      <c r="X17">
        <v>9.2484530849999995</v>
      </c>
      <c r="Y17">
        <v>5.3116411020000003</v>
      </c>
      <c r="Z17">
        <v>3.2914967069999999</v>
      </c>
      <c r="AA17">
        <v>4.4046789310000003</v>
      </c>
      <c r="AC17" t="s">
        <v>37</v>
      </c>
      <c r="AD17">
        <v>4.6420578260000003</v>
      </c>
      <c r="AE17">
        <v>2.7754639390000002</v>
      </c>
      <c r="AF17">
        <v>2.9404257180000002</v>
      </c>
      <c r="AG17">
        <v>3.0828176950000001</v>
      </c>
      <c r="AH17">
        <v>1.770547034</v>
      </c>
      <c r="AI17">
        <v>1.097165569</v>
      </c>
      <c r="AJ17">
        <v>1.4682263099999999</v>
      </c>
      <c r="AK17">
        <v>9</v>
      </c>
      <c r="AM17" s="5"/>
      <c r="AN17" t="s">
        <v>37</v>
      </c>
      <c r="AO17">
        <v>1132</v>
      </c>
      <c r="AP17">
        <v>1091</v>
      </c>
      <c r="AQ17">
        <v>1145</v>
      </c>
      <c r="AR17">
        <v>1645</v>
      </c>
      <c r="AS17">
        <v>3434</v>
      </c>
      <c r="AT17">
        <v>3744</v>
      </c>
      <c r="AU17">
        <v>1194</v>
      </c>
    </row>
    <row r="18" spans="1:47" x14ac:dyDescent="0.35">
      <c r="J18" s="2"/>
      <c r="K18" t="s">
        <v>38</v>
      </c>
      <c r="L18">
        <v>63.875435520000003</v>
      </c>
      <c r="M18">
        <v>64.070189060000004</v>
      </c>
      <c r="N18">
        <v>65.994409340000004</v>
      </c>
      <c r="O18">
        <v>65.989958659999999</v>
      </c>
      <c r="P18">
        <v>76.431304650000001</v>
      </c>
      <c r="Q18">
        <v>95.562085830000001</v>
      </c>
      <c r="R18">
        <v>93.220732740000003</v>
      </c>
      <c r="T18" t="s">
        <v>38</v>
      </c>
      <c r="U18">
        <v>10.92983508</v>
      </c>
      <c r="V18">
        <v>3.8561584149999999</v>
      </c>
      <c r="W18">
        <v>6.9239944260000001</v>
      </c>
      <c r="X18">
        <v>6.6616095480000004</v>
      </c>
      <c r="Y18">
        <v>6.3314370310000001</v>
      </c>
      <c r="Z18">
        <v>6.974119366</v>
      </c>
      <c r="AA18">
        <v>5.9335256579999998</v>
      </c>
      <c r="AC18" t="s">
        <v>38</v>
      </c>
      <c r="AD18">
        <v>6.3103432269999997</v>
      </c>
      <c r="AE18">
        <v>2.2263540989999999</v>
      </c>
      <c r="AF18">
        <v>3.9975700459999999</v>
      </c>
      <c r="AG18">
        <v>3.8460820660000001</v>
      </c>
      <c r="AH18">
        <v>3.655456874</v>
      </c>
      <c r="AI18">
        <v>4.0265096930000004</v>
      </c>
      <c r="AJ18">
        <v>3.4257226360000002</v>
      </c>
      <c r="AK18">
        <v>3</v>
      </c>
      <c r="AM18" s="5"/>
      <c r="AN18" t="s">
        <v>38</v>
      </c>
      <c r="AO18">
        <v>106</v>
      </c>
      <c r="AP18">
        <v>159</v>
      </c>
      <c r="AQ18">
        <v>327</v>
      </c>
      <c r="AR18">
        <v>564</v>
      </c>
      <c r="AS18">
        <v>1002</v>
      </c>
      <c r="AT18">
        <v>641</v>
      </c>
      <c r="AU18">
        <v>201</v>
      </c>
    </row>
    <row r="19" spans="1:47" x14ac:dyDescent="0.35">
      <c r="J19" s="2"/>
      <c r="K19" t="s">
        <v>39</v>
      </c>
      <c r="L19">
        <v>68.115295770000003</v>
      </c>
      <c r="M19">
        <v>75.468289400000003</v>
      </c>
      <c r="N19">
        <v>88.787697289999997</v>
      </c>
      <c r="O19">
        <v>104.4420397</v>
      </c>
      <c r="P19">
        <v>114.7318533</v>
      </c>
      <c r="Q19">
        <v>119.65851739999999</v>
      </c>
      <c r="R19">
        <v>113.47012669999999</v>
      </c>
      <c r="T19" t="s">
        <v>39</v>
      </c>
      <c r="U19">
        <v>7.5383779750000004</v>
      </c>
      <c r="V19">
        <v>6.8440758769999999</v>
      </c>
      <c r="W19">
        <v>10.9257385</v>
      </c>
      <c r="X19">
        <v>10.674172110000001</v>
      </c>
      <c r="Y19">
        <v>9.9457235320000006</v>
      </c>
      <c r="Z19">
        <v>8.0896180920000003</v>
      </c>
      <c r="AA19">
        <v>5.0408069260000001</v>
      </c>
      <c r="AC19" t="s">
        <v>39</v>
      </c>
      <c r="AD19">
        <v>1.6856325590000001</v>
      </c>
      <c r="AE19">
        <v>1.5303818899999999</v>
      </c>
      <c r="AF19">
        <v>2.4430694000000002</v>
      </c>
      <c r="AG19">
        <v>2.3868174440000001</v>
      </c>
      <c r="AH19">
        <v>2.2239313900000002</v>
      </c>
      <c r="AI19">
        <v>1.808893597</v>
      </c>
      <c r="AJ19">
        <v>1.1271586950000001</v>
      </c>
      <c r="AK19">
        <v>20</v>
      </c>
      <c r="AM19" s="5"/>
      <c r="AN19" t="s">
        <v>39</v>
      </c>
      <c r="AO19">
        <v>7421</v>
      </c>
      <c r="AP19">
        <v>5923</v>
      </c>
      <c r="AQ19">
        <v>7205</v>
      </c>
      <c r="AR19">
        <v>9130</v>
      </c>
      <c r="AS19">
        <v>11905</v>
      </c>
      <c r="AT19">
        <v>7341</v>
      </c>
      <c r="AU19">
        <v>1684</v>
      </c>
    </row>
    <row r="20" spans="1:47" x14ac:dyDescent="0.35">
      <c r="J20" s="2"/>
      <c r="K20" t="s">
        <v>40</v>
      </c>
      <c r="L20">
        <v>64.896870809999996</v>
      </c>
      <c r="M20">
        <v>71.521530130000002</v>
      </c>
      <c r="N20">
        <v>75.141548029999996</v>
      </c>
      <c r="O20">
        <v>84.235139759999996</v>
      </c>
      <c r="P20">
        <v>100.4684602</v>
      </c>
      <c r="Q20">
        <v>108.6926569</v>
      </c>
      <c r="R20">
        <v>106.2620261</v>
      </c>
      <c r="T20" t="s">
        <v>40</v>
      </c>
      <c r="U20">
        <v>6.7195314059999998</v>
      </c>
      <c r="V20">
        <v>5.4509314379999996</v>
      </c>
      <c r="W20">
        <v>5.601262975</v>
      </c>
      <c r="X20">
        <v>4.4011262169999998</v>
      </c>
      <c r="Y20">
        <v>1.9694642060000001</v>
      </c>
      <c r="Z20">
        <v>1.9280615649999999</v>
      </c>
      <c r="AA20">
        <v>5.3240527420000001</v>
      </c>
      <c r="AC20" t="s">
        <v>40</v>
      </c>
      <c r="AD20">
        <v>3.3597657029999999</v>
      </c>
      <c r="AE20">
        <v>2.7254657189999998</v>
      </c>
      <c r="AF20">
        <v>2.800631487</v>
      </c>
      <c r="AG20">
        <v>2.200563109</v>
      </c>
      <c r="AH20">
        <v>0.98473210300000003</v>
      </c>
      <c r="AI20">
        <v>0.964030783</v>
      </c>
      <c r="AJ20">
        <v>2.6620263710000001</v>
      </c>
      <c r="AK20">
        <v>4</v>
      </c>
      <c r="AM20" s="5"/>
      <c r="AN20" t="s">
        <v>40</v>
      </c>
      <c r="AO20">
        <v>2248</v>
      </c>
      <c r="AP20">
        <v>2182</v>
      </c>
      <c r="AQ20">
        <v>2414</v>
      </c>
      <c r="AR20">
        <v>2521</v>
      </c>
      <c r="AS20">
        <v>3085</v>
      </c>
      <c r="AT20">
        <v>1467</v>
      </c>
      <c r="AU20">
        <v>306</v>
      </c>
    </row>
    <row r="21" spans="1:47" x14ac:dyDescent="0.35">
      <c r="J21" s="2"/>
      <c r="K21" t="s">
        <v>41</v>
      </c>
      <c r="L21">
        <v>108.4931395</v>
      </c>
      <c r="M21">
        <v>102.89379460000001</v>
      </c>
      <c r="N21">
        <v>110.5433208</v>
      </c>
      <c r="O21">
        <v>122.0391892</v>
      </c>
      <c r="P21">
        <v>113.9890683</v>
      </c>
      <c r="Q21">
        <v>134.34561350000001</v>
      </c>
      <c r="R21">
        <v>80.399013909999994</v>
      </c>
      <c r="T21" t="s">
        <v>41</v>
      </c>
      <c r="U21">
        <v>2.837911224</v>
      </c>
      <c r="V21">
        <v>6.5058541720000003</v>
      </c>
      <c r="W21">
        <v>10.70679374</v>
      </c>
      <c r="X21">
        <v>0.205946615</v>
      </c>
      <c r="Y21">
        <v>6.9694855120000003</v>
      </c>
      <c r="Z21">
        <v>6.1421798699999997</v>
      </c>
      <c r="AA21">
        <v>33.636624130000001</v>
      </c>
      <c r="AC21" t="s">
        <v>41</v>
      </c>
      <c r="AD21">
        <v>2.0067062710000001</v>
      </c>
      <c r="AE21">
        <v>4.6003336020000001</v>
      </c>
      <c r="AF21">
        <v>7.5708464580000001</v>
      </c>
      <c r="AG21">
        <v>0.14562624800000001</v>
      </c>
      <c r="AH21">
        <v>4.9281704670000002</v>
      </c>
      <c r="AI21">
        <v>4.3431770380000003</v>
      </c>
      <c r="AJ21">
        <v>23.784685020000001</v>
      </c>
      <c r="AK21">
        <v>2</v>
      </c>
      <c r="AM21" s="5"/>
      <c r="AN21" t="s">
        <v>41</v>
      </c>
      <c r="AO21">
        <v>250</v>
      </c>
      <c r="AP21">
        <v>602</v>
      </c>
      <c r="AQ21">
        <v>293</v>
      </c>
      <c r="AR21">
        <v>95</v>
      </c>
      <c r="AS21">
        <v>40</v>
      </c>
      <c r="AT21">
        <v>13</v>
      </c>
      <c r="AU21">
        <v>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60.914183112616129</v>
      </c>
      <c r="M30">
        <f t="shared" si="0"/>
        <v>64.258048093978175</v>
      </c>
      <c r="N30">
        <f t="shared" si="0"/>
        <v>80.242400444657875</v>
      </c>
      <c r="O30">
        <f t="shared" si="0"/>
        <v>98.638313227993308</v>
      </c>
      <c r="P30">
        <f t="shared" si="0"/>
        <v>108.94635140781217</v>
      </c>
      <c r="Q30">
        <f t="shared" si="0"/>
        <v>109.89796282116669</v>
      </c>
      <c r="R30">
        <f t="shared" si="0"/>
        <v>106.56812917354809</v>
      </c>
      <c r="S30">
        <f t="shared" si="0"/>
        <v>0</v>
      </c>
      <c r="T30" t="str">
        <f t="shared" si="0"/>
        <v>Central and Southern Asia</v>
      </c>
      <c r="U30">
        <f t="shared" si="0"/>
        <v>5.0279933777562178</v>
      </c>
      <c r="V30">
        <f t="shared" si="0"/>
        <v>2.8596592827119092</v>
      </c>
      <c r="W30">
        <f t="shared" si="0"/>
        <v>3.6063822126379774</v>
      </c>
      <c r="X30">
        <f t="shared" si="0"/>
        <v>1.7530126180036891</v>
      </c>
      <c r="Y30">
        <f t="shared" si="0"/>
        <v>3.234729857873603</v>
      </c>
      <c r="Z30">
        <f t="shared" si="0"/>
        <v>2.8835295151133109</v>
      </c>
      <c r="AA30">
        <f t="shared" si="0"/>
        <v>3.4293446235928151</v>
      </c>
      <c r="AB30">
        <f t="shared" si="0"/>
        <v>0</v>
      </c>
      <c r="AC30" t="str">
        <f t="shared" si="0"/>
        <v>Central and Southern Asia</v>
      </c>
      <c r="AD30">
        <f t="shared" si="0"/>
        <v>2.2485869966163361</v>
      </c>
      <c r="AE30">
        <f t="shared" si="0"/>
        <v>1.2788785097264235</v>
      </c>
      <c r="AF30">
        <f t="shared" si="0"/>
        <v>1.6128231560609236</v>
      </c>
      <c r="AG30">
        <f t="shared" si="0"/>
        <v>0.7839710758542241</v>
      </c>
      <c r="AH30">
        <f t="shared" si="0"/>
        <v>1.4466151702107219</v>
      </c>
      <c r="AI30">
        <f t="shared" si="0"/>
        <v>1.2895536021840741</v>
      </c>
      <c r="AJ30">
        <f t="shared" si="0"/>
        <v>1.5336495393253926</v>
      </c>
      <c r="AK30">
        <f t="shared" si="0"/>
        <v>5</v>
      </c>
      <c r="AN30" t="str">
        <f t="shared" si="0"/>
        <v>Central and Southern Asia</v>
      </c>
      <c r="AO30">
        <f t="shared" si="0"/>
        <v>3628</v>
      </c>
      <c r="AP30">
        <f t="shared" si="0"/>
        <v>2712</v>
      </c>
      <c r="AQ30">
        <f t="shared" si="0"/>
        <v>3122</v>
      </c>
      <c r="AR30">
        <f t="shared" si="0"/>
        <v>4707</v>
      </c>
      <c r="AS30">
        <f t="shared" si="0"/>
        <v>5756</v>
      </c>
      <c r="AT30">
        <f t="shared" si="0"/>
        <v>4088</v>
      </c>
      <c r="AU30">
        <f t="shared" si="0"/>
        <v>998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0.467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-3.3438649813620458</v>
      </c>
      <c r="M35">
        <f t="shared" ref="M35:Q35" si="7">$L30-N30</f>
        <v>-19.328217332041746</v>
      </c>
      <c r="N35">
        <f t="shared" si="7"/>
        <v>-37.724130115377179</v>
      </c>
      <c r="O35">
        <f t="shared" si="7"/>
        <v>-48.032168295196044</v>
      </c>
      <c r="P35">
        <f t="shared" si="7"/>
        <v>-48.983779708550557</v>
      </c>
      <c r="Q35">
        <f t="shared" si="7"/>
        <v>-45.653946060931958</v>
      </c>
      <c r="T35" t="str">
        <f>K35</f>
        <v>18-24</v>
      </c>
      <c r="U35">
        <f>SQRT((($AO30-1)*$AD30^2+(AP30-1)*AE30^2)/($AO30+AP30-2))</f>
        <v>1.8955260680285484</v>
      </c>
      <c r="V35">
        <f t="shared" ref="V35:Z35" si="8">SQRT((($AO30-1)*$AD30^2+(AQ30-1)*AF30^2)/($AO30+AQ30-2))</f>
        <v>1.9800791025728204</v>
      </c>
      <c r="W35">
        <f t="shared" si="8"/>
        <v>1.5961894394666389</v>
      </c>
      <c r="X35">
        <f t="shared" si="8"/>
        <v>1.7995384994713628</v>
      </c>
      <c r="Y35">
        <f t="shared" si="8"/>
        <v>1.805096883780875</v>
      </c>
      <c r="Z35">
        <f t="shared" si="8"/>
        <v>2.1149726307263577</v>
      </c>
      <c r="AC35" t="str">
        <f>T35</f>
        <v>18-24</v>
      </c>
      <c r="AD35">
        <f>$AO30+AP30-2</f>
        <v>6338</v>
      </c>
      <c r="AE35">
        <f t="shared" ref="AE35:AI35" si="9">$AO30+AQ30-2</f>
        <v>6748</v>
      </c>
      <c r="AF35">
        <f t="shared" si="9"/>
        <v>8333</v>
      </c>
      <c r="AG35">
        <f t="shared" si="9"/>
        <v>9382</v>
      </c>
      <c r="AH35">
        <f t="shared" si="9"/>
        <v>7714</v>
      </c>
      <c r="AI35">
        <f t="shared" si="9"/>
        <v>4624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-15.9843523506797</v>
      </c>
      <c r="N36">
        <f t="shared" ref="N36:Q36" si="11">$M30-O30</f>
        <v>-34.380265134015133</v>
      </c>
      <c r="O36">
        <f t="shared" si="11"/>
        <v>-44.688303313833998</v>
      </c>
      <c r="P36">
        <f t="shared" si="11"/>
        <v>-45.639914727188511</v>
      </c>
      <c r="Q36">
        <f t="shared" si="11"/>
        <v>-42.310081079569912</v>
      </c>
      <c r="T36" t="str">
        <f t="shared" ref="T36:T40" si="12">K36</f>
        <v>25-34</v>
      </c>
      <c r="V36">
        <f>SQRT((($AP30-1)*$AE30^2+(AQ30-1)*AF30^2)/($AP30+AQ30-2))</f>
        <v>1.4670748069205055</v>
      </c>
      <c r="W36">
        <f t="shared" ref="W36:Z36" si="13">SQRT((($AP30-1)*$AE30^2+(AR30-1)*AG30^2)/($AP30+AR30-2))</f>
        <v>0.99386551709406812</v>
      </c>
      <c r="X36">
        <f t="shared" si="13"/>
        <v>1.3950989441045183</v>
      </c>
      <c r="Y36">
        <f t="shared" si="13"/>
        <v>1.2853070705909366</v>
      </c>
      <c r="Z36">
        <f t="shared" si="13"/>
        <v>1.3521076234888683</v>
      </c>
      <c r="AC36" t="str">
        <f t="shared" ref="AC36:AC40" si="14">T36</f>
        <v>25-34</v>
      </c>
      <c r="AE36">
        <f>$AP30+AQ30-2</f>
        <v>5832</v>
      </c>
      <c r="AF36">
        <f t="shared" ref="AF36:AI36" si="15">$AP30+AR30-2</f>
        <v>7417</v>
      </c>
      <c r="AG36">
        <f t="shared" si="15"/>
        <v>8466</v>
      </c>
      <c r="AH36">
        <f t="shared" si="15"/>
        <v>6798</v>
      </c>
      <c r="AI36">
        <f t="shared" si="15"/>
        <v>3708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-18.395912783335433</v>
      </c>
      <c r="O37">
        <f t="shared" ref="O37:Q37" si="16">$N30-P30</f>
        <v>-28.703950963154298</v>
      </c>
      <c r="P37">
        <f t="shared" si="16"/>
        <v>-29.655562376508811</v>
      </c>
      <c r="Q37">
        <f t="shared" si="16"/>
        <v>-26.325728728890212</v>
      </c>
      <c r="T37" t="str">
        <f t="shared" si="12"/>
        <v>35-44</v>
      </c>
      <c r="W37">
        <f>SQRT((($AQ30-1)*$AF30^2+(AR30-1)*AG30^2)/($AQ30+AR30-2))</f>
        <v>1.1860684813500997</v>
      </c>
      <c r="X37">
        <f t="shared" ref="X37:Z37" si="17">SQRT((($AQ30-1)*$AF30^2+(AS30-1)*AH30^2)/($AQ30+AS30-2))</f>
        <v>1.5071484666746768</v>
      </c>
      <c r="Y37">
        <f t="shared" si="17"/>
        <v>1.4384722553473812</v>
      </c>
      <c r="Z37">
        <f t="shared" si="17"/>
        <v>1.5940154353718909</v>
      </c>
      <c r="AC37" t="str">
        <f t="shared" si="14"/>
        <v>35-44</v>
      </c>
      <c r="AF37">
        <f>$AQ30+AR30-2</f>
        <v>7827</v>
      </c>
      <c r="AG37">
        <f t="shared" ref="AG37:AI37" si="18">$AQ30+AS30-2</f>
        <v>8876</v>
      </c>
      <c r="AH37">
        <f t="shared" si="18"/>
        <v>7208</v>
      </c>
      <c r="AI37">
        <f t="shared" si="18"/>
        <v>4118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-10.308038179818865</v>
      </c>
      <c r="P38">
        <f t="shared" ref="P38:Q38" si="19">$O30-Q30</f>
        <v>-11.259649593173378</v>
      </c>
      <c r="Q38">
        <f t="shared" si="19"/>
        <v>-7.929815945554779</v>
      </c>
      <c r="T38" t="str">
        <f t="shared" si="12"/>
        <v>45-54</v>
      </c>
      <c r="X38">
        <f>SQRT((($AR30-1)*$AG30^2+(AS30-1)*AH30^2)/($AR30+AS30-2))</f>
        <v>1.1948900228981139</v>
      </c>
      <c r="Y38">
        <f t="shared" ref="Y38:Z38" si="20">SQRT((($AR30-1)*$AG30^2+(AT30-1)*AI30^2)/($AR30+AT30-2))</f>
        <v>1.0497045773171989</v>
      </c>
      <c r="Z38">
        <f t="shared" si="20"/>
        <v>0.95830875405620086</v>
      </c>
      <c r="AC38" t="str">
        <f t="shared" si="14"/>
        <v>45-54</v>
      </c>
      <c r="AG38">
        <f>$AR30+AS30-2</f>
        <v>10461</v>
      </c>
      <c r="AH38">
        <f t="shared" ref="AH38:AI38" si="21">$AR30+AT30-2</f>
        <v>8793</v>
      </c>
      <c r="AI38">
        <f t="shared" si="21"/>
        <v>5703</v>
      </c>
    </row>
    <row r="39" spans="1:47" x14ac:dyDescent="0.35">
      <c r="A39" t="str">
        <f t="shared" si="10"/>
        <v>55-64</v>
      </c>
      <c r="F39" t="str">
        <f t="shared" si="6"/>
        <v>&gt;0.999</v>
      </c>
      <c r="G39" t="str">
        <f t="shared" si="6"/>
        <v>0.620</v>
      </c>
      <c r="K39" t="str">
        <f>O34</f>
        <v>55-64</v>
      </c>
      <c r="P39">
        <f>$P30-Q30</f>
        <v>-0.95161141335451305</v>
      </c>
      <c r="Q39">
        <f>$P30-R30</f>
        <v>2.3782222342640864</v>
      </c>
      <c r="T39" t="str">
        <f t="shared" si="12"/>
        <v>55-64</v>
      </c>
      <c r="Y39">
        <f>SQRT((($AS30-1)*$AH30^2+(AT30-1)*AI30^2)/($AS30+AT30-2))</f>
        <v>1.3835599897341739</v>
      </c>
      <c r="Z39">
        <f>SQRT((($AS30-1)*$AH30^2+(AU30-1)*AJ30^2)/($AS30+AU30-2))</f>
        <v>1.4597932371522546</v>
      </c>
      <c r="AC39" t="str">
        <f t="shared" si="14"/>
        <v>55-64</v>
      </c>
      <c r="AH39">
        <f>$AS30+AT30-2</f>
        <v>9842</v>
      </c>
      <c r="AI39">
        <f>$AS30+AU30-2</f>
        <v>6752</v>
      </c>
    </row>
    <row r="40" spans="1:47" x14ac:dyDescent="0.35">
      <c r="A40" t="str">
        <f t="shared" si="10"/>
        <v>65-74</v>
      </c>
      <c r="G40" t="str">
        <f t="shared" si="6"/>
        <v>0.078</v>
      </c>
      <c r="K40" t="str">
        <f>P34</f>
        <v>65-74</v>
      </c>
      <c r="Q40">
        <f>Q30-R30</f>
        <v>3.3298336476185995</v>
      </c>
      <c r="T40" t="str">
        <f t="shared" si="12"/>
        <v>65-74</v>
      </c>
      <c r="Z40">
        <f>SQRT((($AT30-1)*$AI30^2+(AU30-1)*AJ30^2)/($AT30+AU30-2))</f>
        <v>1.3409291931172889</v>
      </c>
      <c r="AC40" t="str">
        <f t="shared" si="14"/>
        <v>65-74</v>
      </c>
      <c r="AI40">
        <f>$AT30+AU30-2</f>
        <v>5084</v>
      </c>
    </row>
    <row r="42" spans="1:47" x14ac:dyDescent="0.35">
      <c r="K42" t="str">
        <f t="shared" ref="K42:AA42" si="22">K4</f>
        <v>Eastern and South-Eastern Asia</v>
      </c>
      <c r="L42">
        <f t="shared" si="22"/>
        <v>72.73925905835884</v>
      </c>
      <c r="M42">
        <f t="shared" si="22"/>
        <v>71.219515519862284</v>
      </c>
      <c r="N42">
        <f t="shared" si="22"/>
        <v>86.629055881055677</v>
      </c>
      <c r="O42">
        <f t="shared" si="22"/>
        <v>105.78798002598047</v>
      </c>
      <c r="P42">
        <f t="shared" si="22"/>
        <v>117.75112788674443</v>
      </c>
      <c r="Q42">
        <f t="shared" si="22"/>
        <v>117.52697661680349</v>
      </c>
      <c r="R42">
        <f t="shared" si="22"/>
        <v>108.75363343906517</v>
      </c>
      <c r="S42">
        <f t="shared" si="22"/>
        <v>0</v>
      </c>
      <c r="T42" t="str">
        <f t="shared" si="22"/>
        <v>Eastern and South-Eastern Asia</v>
      </c>
      <c r="U42">
        <f t="shared" si="22"/>
        <v>4.4933851767520938</v>
      </c>
      <c r="V42">
        <f t="shared" si="22"/>
        <v>6.7356189808729106</v>
      </c>
      <c r="W42">
        <f t="shared" si="22"/>
        <v>8.2686441121493157</v>
      </c>
      <c r="X42">
        <f t="shared" si="22"/>
        <v>5.6991965284726609</v>
      </c>
      <c r="Y42">
        <f t="shared" si="22"/>
        <v>6.3250030710763685</v>
      </c>
      <c r="Z42">
        <f t="shared" si="22"/>
        <v>2.7766361861799358</v>
      </c>
      <c r="AA42">
        <f t="shared" si="22"/>
        <v>2.7900795609584925</v>
      </c>
      <c r="AC42" t="str">
        <f t="shared" ref="AC42:AK42" si="23">AC4</f>
        <v>Eastern and South-Eastern Asia</v>
      </c>
      <c r="AD42">
        <f t="shared" si="23"/>
        <v>2.5942571413704956</v>
      </c>
      <c r="AE42">
        <f t="shared" si="23"/>
        <v>3.8888114317657281</v>
      </c>
      <c r="AF42">
        <f t="shared" si="23"/>
        <v>4.7739039039826219</v>
      </c>
      <c r="AG42">
        <f t="shared" si="23"/>
        <v>3.2904326498782717</v>
      </c>
      <c r="AH42">
        <f t="shared" si="23"/>
        <v>3.6517422257111511</v>
      </c>
      <c r="AI42">
        <f t="shared" si="23"/>
        <v>1.6030916495326419</v>
      </c>
      <c r="AJ42">
        <f t="shared" si="23"/>
        <v>1.6108531855798587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341</v>
      </c>
      <c r="AP42">
        <f t="shared" si="24"/>
        <v>389</v>
      </c>
      <c r="AQ42">
        <f t="shared" si="24"/>
        <v>599</v>
      </c>
      <c r="AR42">
        <f t="shared" si="24"/>
        <v>1145</v>
      </c>
      <c r="AS42">
        <f t="shared" si="24"/>
        <v>1315</v>
      </c>
      <c r="AT42">
        <f t="shared" si="24"/>
        <v>793</v>
      </c>
      <c r="AU42">
        <f t="shared" si="24"/>
        <v>152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&gt;0.999</v>
      </c>
      <c r="C47" t="str">
        <f t="shared" ref="C47:G52" si="30">IF(_xlfn.T.DIST.2T(ABS(M47/V47),AE47)*6&lt;0.001,"&lt;0.001",IF(_xlfn.T.DIST.2T(ABS(M47/V47),AE47)*6&gt;0.999, "&gt;0.999",FIXED(_xlfn.T.DIST.2T(ABS(M47/V47),AE47)*6,3)))</f>
        <v>0.005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1.5197435384965559</v>
      </c>
      <c r="M47">
        <f t="shared" ref="M47:Q47" si="31">$L42-N42</f>
        <v>-13.889796822696837</v>
      </c>
      <c r="N47">
        <f t="shared" si="31"/>
        <v>-33.048720967621634</v>
      </c>
      <c r="O47">
        <f t="shared" si="31"/>
        <v>-45.011868828385587</v>
      </c>
      <c r="P47">
        <f t="shared" si="31"/>
        <v>-44.787717558444655</v>
      </c>
      <c r="Q47">
        <f t="shared" si="31"/>
        <v>-36.014374380706329</v>
      </c>
      <c r="T47" t="str">
        <f>K47</f>
        <v>18-24</v>
      </c>
      <c r="U47">
        <f>SQRT((($AO42-1)*$AD42^2+(AP42-1)*AE42^2)/($AO42+AP42-2))</f>
        <v>3.3471172867993668</v>
      </c>
      <c r="V47">
        <f t="shared" ref="V47:Z47" si="32">SQRT((($AO42-1)*$AD42^2+(AQ42-1)*AF42^2)/($AO42+AQ42-2))</f>
        <v>4.1193252771298177</v>
      </c>
      <c r="W47">
        <f t="shared" si="32"/>
        <v>3.1445718894551411</v>
      </c>
      <c r="X47">
        <f t="shared" si="32"/>
        <v>3.4608484436539997</v>
      </c>
      <c r="Y47">
        <f t="shared" si="32"/>
        <v>1.9543421091343103</v>
      </c>
      <c r="Z47">
        <f t="shared" si="32"/>
        <v>2.3363242864116787</v>
      </c>
      <c r="AC47" t="str">
        <f>T47</f>
        <v>18-24</v>
      </c>
      <c r="AD47">
        <f>$AO42+AP42-2</f>
        <v>728</v>
      </c>
      <c r="AE47">
        <f t="shared" ref="AE47:AI47" si="33">$AO42+AQ42-2</f>
        <v>938</v>
      </c>
      <c r="AF47">
        <f t="shared" si="33"/>
        <v>1484</v>
      </c>
      <c r="AG47">
        <f t="shared" si="33"/>
        <v>1654</v>
      </c>
      <c r="AH47">
        <f t="shared" si="33"/>
        <v>1132</v>
      </c>
      <c r="AI47">
        <f t="shared" si="33"/>
        <v>491</v>
      </c>
    </row>
    <row r="48" spans="1:47" x14ac:dyDescent="0.35">
      <c r="A48" t="str">
        <f t="shared" ref="A48:A52" si="34">A36</f>
        <v>25-34</v>
      </c>
      <c r="C48" t="str">
        <f t="shared" si="30"/>
        <v>0.003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-15.409540361193393</v>
      </c>
      <c r="N48">
        <f t="shared" ref="N48:Q48" si="36">$M42-O42</f>
        <v>-34.56846450611819</v>
      </c>
      <c r="O48">
        <f t="shared" si="36"/>
        <v>-46.531612366882143</v>
      </c>
      <c r="P48">
        <f t="shared" si="36"/>
        <v>-46.307461096941211</v>
      </c>
      <c r="Q48">
        <f t="shared" si="36"/>
        <v>-37.534117919202885</v>
      </c>
      <c r="T48" t="str">
        <f t="shared" ref="T48:T52" si="37">K48</f>
        <v>25-34</v>
      </c>
      <c r="V48">
        <f>SQRT((($AP42-1)*$AE42^2+(AQ42-1)*AF42^2)/($AP42+AQ42-2))</f>
        <v>4.4466846439495171</v>
      </c>
      <c r="W48">
        <f t="shared" ref="W48:Z48" si="38">SQRT((($AP42-1)*$AE42^2+(AR42-1)*AG42^2)/($AP42+AR42-2))</f>
        <v>3.4518030709720784</v>
      </c>
      <c r="X48">
        <f t="shared" si="38"/>
        <v>3.7071205544447392</v>
      </c>
      <c r="Y48">
        <f t="shared" si="38"/>
        <v>2.5879496719324724</v>
      </c>
      <c r="Z48">
        <f t="shared" si="38"/>
        <v>3.4078076713479946</v>
      </c>
      <c r="AC48" t="str">
        <f t="shared" ref="AC48:AC52" si="39">T48</f>
        <v>25-34</v>
      </c>
      <c r="AE48">
        <f>$AP42+AQ42-2</f>
        <v>986</v>
      </c>
      <c r="AF48">
        <f t="shared" ref="AF48:AI48" si="40">$AP42+AR42-2</f>
        <v>1532</v>
      </c>
      <c r="AG48">
        <f t="shared" si="40"/>
        <v>1702</v>
      </c>
      <c r="AH48">
        <f t="shared" si="40"/>
        <v>1180</v>
      </c>
      <c r="AI48">
        <f t="shared" si="40"/>
        <v>539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-19.158924144924796</v>
      </c>
      <c r="O49">
        <f t="shared" ref="O49:Q49" si="41">$N42-P42</f>
        <v>-31.12207200568875</v>
      </c>
      <c r="P49">
        <f t="shared" si="41"/>
        <v>-30.897920735747817</v>
      </c>
      <c r="Q49">
        <f t="shared" si="41"/>
        <v>-22.124577558009491</v>
      </c>
      <c r="T49" t="str">
        <f t="shared" si="37"/>
        <v>35-44</v>
      </c>
      <c r="W49">
        <f>SQRT((($AQ42-1)*$AF42^2+(AR42-1)*AG42^2)/($AQ42+AR42-2))</f>
        <v>3.8644173049811474</v>
      </c>
      <c r="X49">
        <f t="shared" ref="X49:Z49" si="42">SQRT((($AQ42-1)*$AF42^2+(AS42-1)*AH42^2)/($AQ42+AS42-2))</f>
        <v>4.0363797744890109</v>
      </c>
      <c r="Y49">
        <f t="shared" si="42"/>
        <v>3.3569296759460854</v>
      </c>
      <c r="Z49">
        <f t="shared" si="42"/>
        <v>4.3265160056352991</v>
      </c>
      <c r="AC49" t="str">
        <f t="shared" si="39"/>
        <v>35-44</v>
      </c>
      <c r="AF49">
        <f>$AQ42+AR42-2</f>
        <v>1742</v>
      </c>
      <c r="AG49">
        <f t="shared" ref="AG49:AI49" si="43">$AQ42+AS42-2</f>
        <v>1912</v>
      </c>
      <c r="AH49">
        <f t="shared" si="43"/>
        <v>1390</v>
      </c>
      <c r="AI49">
        <f t="shared" si="43"/>
        <v>749</v>
      </c>
    </row>
    <row r="50" spans="1:47" x14ac:dyDescent="0.35">
      <c r="A50" t="str">
        <f t="shared" si="34"/>
        <v>45-54</v>
      </c>
      <c r="E50" t="str">
        <f t="shared" si="30"/>
        <v>0.004</v>
      </c>
      <c r="F50" t="str">
        <f t="shared" si="30"/>
        <v>&lt;0.001</v>
      </c>
      <c r="G50" t="str">
        <f t="shared" si="30"/>
        <v>&gt;0.999</v>
      </c>
      <c r="K50" t="str">
        <f t="shared" si="35"/>
        <v>45-54</v>
      </c>
      <c r="O50">
        <f>$O42-P42</f>
        <v>-11.963147860763954</v>
      </c>
      <c r="P50">
        <f t="shared" ref="P50:Q50" si="44">$O42-Q42</f>
        <v>-11.738996590823021</v>
      </c>
      <c r="Q50">
        <f t="shared" si="44"/>
        <v>-2.965653413084695</v>
      </c>
      <c r="T50" t="str">
        <f t="shared" si="37"/>
        <v>45-54</v>
      </c>
      <c r="X50">
        <f>SQRT((($AR42-1)*$AG42^2+(AS42-1)*AH42^2)/($AR42+AS42-2))</f>
        <v>3.4882406289392018</v>
      </c>
      <c r="Y50">
        <f t="shared" ref="Y50:Z50" si="45">SQRT((($AR42-1)*$AG42^2+(AT42-1)*AI42^2)/($AR42+AT42-2))</f>
        <v>2.7292975855871102</v>
      </c>
      <c r="Z50">
        <f t="shared" si="45"/>
        <v>3.1411885019952268</v>
      </c>
      <c r="AC50" t="str">
        <f t="shared" si="39"/>
        <v>45-54</v>
      </c>
      <c r="AG50">
        <f>$AR42+AS42-2</f>
        <v>2458</v>
      </c>
      <c r="AH50">
        <f t="shared" ref="AH50:AI50" si="46">$AR42+AT42-2</f>
        <v>1936</v>
      </c>
      <c r="AI50">
        <f t="shared" si="46"/>
        <v>1295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0.061</v>
      </c>
      <c r="K51" t="str">
        <f t="shared" si="35"/>
        <v>55-64</v>
      </c>
      <c r="P51">
        <f>$P42-Q42</f>
        <v>0.22415126994093271</v>
      </c>
      <c r="Q51">
        <f>$P42-R42</f>
        <v>8.9974944476792587</v>
      </c>
      <c r="T51" t="str">
        <f t="shared" si="37"/>
        <v>55-64</v>
      </c>
      <c r="Y51">
        <f>SQRT((($AS42-1)*$AH42^2+(AT42-1)*AI42^2)/($AS42+AT42-2))</f>
        <v>3.0474129121445324</v>
      </c>
      <c r="Z51">
        <f>SQRT((($AS42-1)*$AH42^2+(AU42-1)*AJ42^2)/($AS42+AU42-2))</f>
        <v>3.496883333133523</v>
      </c>
      <c r="AC51" t="str">
        <f t="shared" si="39"/>
        <v>55-64</v>
      </c>
      <c r="AH51">
        <f>$AS42+AT42-2</f>
        <v>2106</v>
      </c>
      <c r="AI51">
        <f>$AS42+AU42-2</f>
        <v>1465</v>
      </c>
    </row>
    <row r="52" spans="1:47" x14ac:dyDescent="0.35">
      <c r="A52" t="str">
        <f t="shared" si="34"/>
        <v>65-74</v>
      </c>
      <c r="G52" t="str">
        <f t="shared" si="30"/>
        <v>&lt;0.001</v>
      </c>
      <c r="K52" t="str">
        <f t="shared" si="35"/>
        <v>65-74</v>
      </c>
      <c r="Q52">
        <f>Q42-R42</f>
        <v>8.7733431777383259</v>
      </c>
      <c r="T52" t="str">
        <f t="shared" si="37"/>
        <v>65-74</v>
      </c>
      <c r="Z52">
        <f>SQRT((($AT42-1)*$AI42^2+(AU42-1)*AJ42^2)/($AT42+AU42-2))</f>
        <v>1.6043370079095192</v>
      </c>
      <c r="AC52" t="str">
        <f t="shared" si="39"/>
        <v>65-74</v>
      </c>
      <c r="AI52">
        <f>$AT42+AU42-2</f>
        <v>943</v>
      </c>
    </row>
    <row r="54" spans="1:47" x14ac:dyDescent="0.35">
      <c r="K54" t="str">
        <f t="shared" ref="K54:AA54" si="47">K5</f>
        <v>Europe</v>
      </c>
      <c r="L54">
        <f t="shared" si="47"/>
        <v>62.935051908519029</v>
      </c>
      <c r="M54">
        <f t="shared" si="47"/>
        <v>65.017004996153048</v>
      </c>
      <c r="N54">
        <f t="shared" si="47"/>
        <v>66.427602158611194</v>
      </c>
      <c r="O54">
        <f t="shared" si="47"/>
        <v>70.661189957489754</v>
      </c>
      <c r="P54">
        <f t="shared" si="47"/>
        <v>81.207251282750789</v>
      </c>
      <c r="Q54">
        <f t="shared" si="47"/>
        <v>97.59474396320482</v>
      </c>
      <c r="R54">
        <f t="shared" si="47"/>
        <v>100.78074969795802</v>
      </c>
      <c r="S54">
        <f t="shared" si="47"/>
        <v>0</v>
      </c>
      <c r="T54" t="str">
        <f t="shared" si="47"/>
        <v>Europe</v>
      </c>
      <c r="U54">
        <f t="shared" si="47"/>
        <v>7.5202040908000498</v>
      </c>
      <c r="V54">
        <f t="shared" si="47"/>
        <v>8.5153373282924818</v>
      </c>
      <c r="W54">
        <f t="shared" si="47"/>
        <v>11.83896697456608</v>
      </c>
      <c r="X54">
        <f t="shared" si="47"/>
        <v>13.410976187056146</v>
      </c>
      <c r="Y54">
        <f t="shared" si="47"/>
        <v>13.882669894944007</v>
      </c>
      <c r="Z54">
        <f t="shared" si="47"/>
        <v>8.155385104615247</v>
      </c>
      <c r="AA54">
        <f t="shared" si="47"/>
        <v>7.4908430664891963</v>
      </c>
      <c r="AC54" t="str">
        <f t="shared" ref="AC54:AK54" si="48">AC5</f>
        <v>Europe</v>
      </c>
      <c r="AD54">
        <f t="shared" si="48"/>
        <v>2.5067346969333499</v>
      </c>
      <c r="AE54">
        <f t="shared" si="48"/>
        <v>2.8384457760974939</v>
      </c>
      <c r="AF54">
        <f t="shared" si="48"/>
        <v>3.9463223248553603</v>
      </c>
      <c r="AG54">
        <f t="shared" si="48"/>
        <v>4.4703253956853821</v>
      </c>
      <c r="AH54">
        <f t="shared" si="48"/>
        <v>4.6275566316480026</v>
      </c>
      <c r="AI54">
        <f t="shared" si="48"/>
        <v>2.7184617015384158</v>
      </c>
      <c r="AJ54">
        <f t="shared" si="48"/>
        <v>2.4969476888297319</v>
      </c>
      <c r="AK54">
        <f t="shared" si="48"/>
        <v>9</v>
      </c>
      <c r="AN54" t="str">
        <f t="shared" ref="AN54:AU54" si="49">AN5</f>
        <v>Europe</v>
      </c>
      <c r="AO54">
        <f t="shared" si="49"/>
        <v>1769</v>
      </c>
      <c r="AP54">
        <f t="shared" si="49"/>
        <v>1073</v>
      </c>
      <c r="AQ54">
        <f t="shared" si="49"/>
        <v>1527</v>
      </c>
      <c r="AR54">
        <f t="shared" si="49"/>
        <v>2951</v>
      </c>
      <c r="AS54">
        <f t="shared" si="49"/>
        <v>5154</v>
      </c>
      <c r="AT54">
        <f t="shared" si="49"/>
        <v>4507</v>
      </c>
      <c r="AU54">
        <f t="shared" si="49"/>
        <v>1687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&gt;0.999</v>
      </c>
      <c r="C59" t="str">
        <f t="shared" ref="C59:G64" si="55">IF(_xlfn.T.DIST.2T(ABS(M59/V59),AE59)*6&lt;0.001,"&lt;0.001",IF(_xlfn.T.DIST.2T(ABS(M59/V59),AE59)*6&gt;0.999, "&gt;0.999",FIXED(_xlfn.T.DIST.2T(ABS(M59/V59),AE59)*6,3)))</f>
        <v>&gt;0.999</v>
      </c>
      <c r="D59" t="str">
        <f t="shared" si="55"/>
        <v>0.270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-2.0819530876340195</v>
      </c>
      <c r="M59">
        <f t="shared" ref="M59:Q59" si="56">$L54-N54</f>
        <v>-3.4925502500921652</v>
      </c>
      <c r="N59">
        <f t="shared" si="56"/>
        <v>-7.726138048970725</v>
      </c>
      <c r="O59">
        <f t="shared" si="56"/>
        <v>-18.272199374231761</v>
      </c>
      <c r="P59">
        <f t="shared" si="56"/>
        <v>-34.659692054685792</v>
      </c>
      <c r="Q59">
        <f t="shared" si="56"/>
        <v>-37.845697789438987</v>
      </c>
      <c r="T59" t="str">
        <f>K59</f>
        <v>18-24</v>
      </c>
      <c r="U59">
        <f>SQRT((($AO54-1)*$AD54^2+(AP54-1)*AE54^2)/($AO54+AP54-2))</f>
        <v>2.6368513215331415</v>
      </c>
      <c r="V59">
        <f t="shared" ref="V59:Z59" si="57">SQRT((($AO54-1)*$AD54^2+(AQ54-1)*AF54^2)/($AO54+AQ54-2))</f>
        <v>3.2538200754727451</v>
      </c>
      <c r="W59">
        <f t="shared" si="57"/>
        <v>3.8535574499128025</v>
      </c>
      <c r="X59">
        <f t="shared" si="57"/>
        <v>4.1891659845736156</v>
      </c>
      <c r="Y59">
        <f t="shared" si="57"/>
        <v>2.6605030975485278</v>
      </c>
      <c r="Z59">
        <f t="shared" si="57"/>
        <v>2.5019621503857241</v>
      </c>
      <c r="AC59" t="str">
        <f>T59</f>
        <v>18-24</v>
      </c>
      <c r="AD59">
        <f>$AO54+AP54-2</f>
        <v>2840</v>
      </c>
      <c r="AE59">
        <f t="shared" ref="AE59:AI59" si="58">$AO54+AQ54-2</f>
        <v>3294</v>
      </c>
      <c r="AF59">
        <f t="shared" si="58"/>
        <v>4718</v>
      </c>
      <c r="AG59">
        <f t="shared" si="58"/>
        <v>6921</v>
      </c>
      <c r="AH59">
        <f t="shared" si="58"/>
        <v>6274</v>
      </c>
      <c r="AI59">
        <f t="shared" si="58"/>
        <v>3454</v>
      </c>
    </row>
    <row r="60" spans="1:47" x14ac:dyDescent="0.35">
      <c r="A60" t="str">
        <f t="shared" ref="A60:A64" si="59">A48</f>
        <v>25-34</v>
      </c>
      <c r="C60" t="str">
        <f t="shared" si="55"/>
        <v>&gt;0.999</v>
      </c>
      <c r="D60" t="str">
        <f t="shared" si="55"/>
        <v>&gt;0.999</v>
      </c>
      <c r="E60" t="str">
        <f t="shared" si="55"/>
        <v>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-1.4105971624581457</v>
      </c>
      <c r="N60">
        <f t="shared" ref="N60:Q60" si="61">$M54-O54</f>
        <v>-5.6441849613367054</v>
      </c>
      <c r="O60">
        <f t="shared" si="61"/>
        <v>-16.190246286597741</v>
      </c>
      <c r="P60">
        <f t="shared" si="61"/>
        <v>-32.577738967051772</v>
      </c>
      <c r="Q60">
        <f t="shared" si="61"/>
        <v>-35.763744701804967</v>
      </c>
      <c r="T60" t="str">
        <f t="shared" ref="T60:T64" si="62">K60</f>
        <v>25-34</v>
      </c>
      <c r="V60">
        <f>SQRT((($AP54-1)*$AE54^2+(AQ54-1)*AF54^2)/($AP54+AQ54-2))</f>
        <v>3.5315558649388099</v>
      </c>
      <c r="W60">
        <f t="shared" ref="W60:Z60" si="63">SQRT((($AP54-1)*$AE54^2+(AR54-1)*AG54^2)/($AP54+AR54-2))</f>
        <v>4.0993716743055861</v>
      </c>
      <c r="X60">
        <f t="shared" si="63"/>
        <v>4.3719560651369873</v>
      </c>
      <c r="Y60">
        <f t="shared" si="63"/>
        <v>2.7419282592444887</v>
      </c>
      <c r="Z60">
        <f t="shared" si="63"/>
        <v>2.6349471848187314</v>
      </c>
      <c r="AC60" t="str">
        <f t="shared" ref="AC60:AC64" si="64">T60</f>
        <v>25-34</v>
      </c>
      <c r="AE60">
        <f>$AP54+AQ54-2</f>
        <v>2598</v>
      </c>
      <c r="AF60">
        <f t="shared" ref="AF60:AI60" si="65">$AP54+AR54-2</f>
        <v>4022</v>
      </c>
      <c r="AG60">
        <f t="shared" si="65"/>
        <v>6225</v>
      </c>
      <c r="AH60">
        <f t="shared" si="65"/>
        <v>5578</v>
      </c>
      <c r="AI60">
        <f t="shared" si="65"/>
        <v>2758</v>
      </c>
    </row>
    <row r="61" spans="1:47" x14ac:dyDescent="0.35">
      <c r="A61" t="str">
        <f t="shared" si="59"/>
        <v>35-44</v>
      </c>
      <c r="D61" t="str">
        <f t="shared" si="55"/>
        <v>&gt;0.999</v>
      </c>
      <c r="E61" t="str">
        <f t="shared" si="55"/>
        <v>0.006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-4.2335877988785597</v>
      </c>
      <c r="O61">
        <f t="shared" ref="O61:Q61" si="66">$N54-P54</f>
        <v>-14.779649124139596</v>
      </c>
      <c r="P61">
        <f t="shared" si="66"/>
        <v>-31.167141804593626</v>
      </c>
      <c r="Q61">
        <f t="shared" si="66"/>
        <v>-34.353147539346821</v>
      </c>
      <c r="T61" t="str">
        <f t="shared" si="62"/>
        <v>35-44</v>
      </c>
      <c r="W61">
        <f>SQRT((($AQ54-1)*$AF54^2+(AR54-1)*AG54^2)/($AQ54+AR54-2))</f>
        <v>4.2988593154037558</v>
      </c>
      <c r="X61">
        <f t="shared" ref="X61:Z61" si="67">SQRT((($AQ54-1)*$AF54^2+(AS54-1)*AH54^2)/($AQ54+AS54-2))</f>
        <v>4.4810473536070745</v>
      </c>
      <c r="Y61">
        <f t="shared" si="67"/>
        <v>3.0757617800097203</v>
      </c>
      <c r="Z61">
        <f t="shared" si="67"/>
        <v>3.2667274536325426</v>
      </c>
      <c r="AC61" t="str">
        <f t="shared" si="64"/>
        <v>35-44</v>
      </c>
      <c r="AF61">
        <f>$AQ54+AR54-2</f>
        <v>4476</v>
      </c>
      <c r="AG61">
        <f t="shared" ref="AG61:AI61" si="68">$AQ54+AS54-2</f>
        <v>6679</v>
      </c>
      <c r="AH61">
        <f t="shared" si="68"/>
        <v>6032</v>
      </c>
      <c r="AI61">
        <f t="shared" si="68"/>
        <v>3212</v>
      </c>
    </row>
    <row r="62" spans="1:47" x14ac:dyDescent="0.35">
      <c r="A62" t="str">
        <f t="shared" si="59"/>
        <v>45-54</v>
      </c>
      <c r="E62" t="str">
        <f t="shared" si="55"/>
        <v>0.126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-10.546061325261036</v>
      </c>
      <c r="P62">
        <f t="shared" ref="P62:Q62" si="69">$O54-Q54</f>
        <v>-26.933554005715067</v>
      </c>
      <c r="Q62">
        <f t="shared" si="69"/>
        <v>-30.119559740468262</v>
      </c>
      <c r="T62" t="str">
        <f t="shared" si="62"/>
        <v>45-54</v>
      </c>
      <c r="X62">
        <f>SQRT((($AR54-1)*$AG54^2+(AS54-1)*AH54^2)/($AR54+AS54-2))</f>
        <v>4.5709407312924721</v>
      </c>
      <c r="Y62">
        <f t="shared" ref="Y62:Z62" si="70">SQRT((($AR54-1)*$AG54^2+(AT54-1)*AI54^2)/($AR54+AT54-2))</f>
        <v>3.5175016563253929</v>
      </c>
      <c r="Z62">
        <f t="shared" si="70"/>
        <v>3.8708669878431228</v>
      </c>
      <c r="AC62" t="str">
        <f t="shared" si="64"/>
        <v>45-54</v>
      </c>
      <c r="AG62">
        <f>$AR54+AS54-2</f>
        <v>8103</v>
      </c>
      <c r="AH62">
        <f t="shared" ref="AH62:AI62" si="71">$AR54+AT54-2</f>
        <v>7456</v>
      </c>
      <c r="AI62">
        <f t="shared" si="71"/>
        <v>4636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-16.387492680454031</v>
      </c>
      <c r="Q63">
        <f>$P54-R54</f>
        <v>-19.573498415207226</v>
      </c>
      <c r="T63" t="str">
        <f t="shared" si="62"/>
        <v>55-64</v>
      </c>
      <c r="Y63">
        <f>SQRT((($AS54-1)*$AH54^2+(AT54-1)*AI54^2)/($AS54+AT54-2))</f>
        <v>3.8564048517735281</v>
      </c>
      <c r="Z63">
        <f>SQRT((($AS54-1)*$AH54^2+(AU54-1)*AJ54^2)/($AS54+AU54-2))</f>
        <v>4.2038210763288495</v>
      </c>
      <c r="AC63" t="str">
        <f t="shared" si="64"/>
        <v>55-64</v>
      </c>
      <c r="AH63">
        <f>$AS54+AT54-2</f>
        <v>9659</v>
      </c>
      <c r="AI63">
        <f>$AS54+AU54-2</f>
        <v>6839</v>
      </c>
    </row>
    <row r="64" spans="1:47" x14ac:dyDescent="0.35">
      <c r="A64" t="str">
        <f t="shared" si="59"/>
        <v>65-74</v>
      </c>
      <c r="G64" t="str">
        <f t="shared" si="55"/>
        <v>&gt;0.999</v>
      </c>
      <c r="K64" t="str">
        <f t="shared" si="60"/>
        <v>65-74</v>
      </c>
      <c r="Q64">
        <f>Q54-R54</f>
        <v>-3.1860057347531949</v>
      </c>
      <c r="T64" t="str">
        <f t="shared" si="62"/>
        <v>65-74</v>
      </c>
      <c r="Z64">
        <f>SQRT((($AT54-1)*$AI54^2+(AU54-1)*AJ54^2)/($AT54+AU54-2))</f>
        <v>2.6599745860246364</v>
      </c>
      <c r="AC64" t="str">
        <f t="shared" si="64"/>
        <v>65-74</v>
      </c>
      <c r="AI64">
        <f>$AT54+AU54-2</f>
        <v>6192</v>
      </c>
    </row>
    <row r="66" spans="1:47" x14ac:dyDescent="0.35">
      <c r="K66" t="str">
        <f t="shared" ref="K66:AA66" si="72">K6</f>
        <v>Latin America and the Caribbean</v>
      </c>
      <c r="L66">
        <f t="shared" si="72"/>
        <v>64.694696760261039</v>
      </c>
      <c r="M66">
        <f t="shared" si="72"/>
        <v>73.359899713053011</v>
      </c>
      <c r="N66">
        <f t="shared" si="72"/>
        <v>84.706876675985797</v>
      </c>
      <c r="O66">
        <f t="shared" si="72"/>
        <v>98.004523226751004</v>
      </c>
      <c r="P66">
        <f t="shared" si="72"/>
        <v>111.00794980699111</v>
      </c>
      <c r="Q66">
        <f t="shared" si="72"/>
        <v>116.02562581547883</v>
      </c>
      <c r="R66">
        <f t="shared" si="72"/>
        <v>111.44743739850298</v>
      </c>
      <c r="S66">
        <f t="shared" si="72"/>
        <v>0</v>
      </c>
      <c r="T66" t="str">
        <f t="shared" si="72"/>
        <v>Latin America and the Caribbean</v>
      </c>
      <c r="U66">
        <f t="shared" si="72"/>
        <v>5.4758336435132211</v>
      </c>
      <c r="V66">
        <f t="shared" si="72"/>
        <v>6.6228226292643111</v>
      </c>
      <c r="W66">
        <f t="shared" si="72"/>
        <v>10.349385059970542</v>
      </c>
      <c r="X66">
        <f t="shared" si="72"/>
        <v>13.394092929438751</v>
      </c>
      <c r="Y66">
        <f t="shared" si="72"/>
        <v>10.167487026053854</v>
      </c>
      <c r="Z66">
        <f t="shared" si="72"/>
        <v>7.9808540351026771</v>
      </c>
      <c r="AA66">
        <f t="shared" si="72"/>
        <v>5.5664458920682822</v>
      </c>
      <c r="AC66" t="str">
        <f t="shared" ref="AC66:AK66" si="73">AC6</f>
        <v>Latin America and the Caribbean</v>
      </c>
      <c r="AD66">
        <f t="shared" si="73"/>
        <v>1.1949248649707223</v>
      </c>
      <c r="AE66">
        <f t="shared" si="73"/>
        <v>1.445218381565246</v>
      </c>
      <c r="AF66">
        <f t="shared" si="73"/>
        <v>2.2584209730266713</v>
      </c>
      <c r="AG66">
        <f t="shared" si="73"/>
        <v>2.9228307006869469</v>
      </c>
      <c r="AH66">
        <f t="shared" si="73"/>
        <v>2.2187275678272966</v>
      </c>
      <c r="AI66">
        <f t="shared" si="73"/>
        <v>1.7415651298215129</v>
      </c>
      <c r="AJ66">
        <f t="shared" si="73"/>
        <v>1.2146980786799471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8446</v>
      </c>
      <c r="AP66">
        <f t="shared" si="74"/>
        <v>6719</v>
      </c>
      <c r="AQ66">
        <f t="shared" si="74"/>
        <v>8741</v>
      </c>
      <c r="AR66">
        <f t="shared" si="74"/>
        <v>10853</v>
      </c>
      <c r="AS66">
        <f t="shared" si="74"/>
        <v>13828</v>
      </c>
      <c r="AT66">
        <f t="shared" si="74"/>
        <v>8056</v>
      </c>
      <c r="AU66">
        <f t="shared" si="74"/>
        <v>1770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-8.6652029527919723</v>
      </c>
      <c r="M71">
        <f t="shared" ref="M71:Q71" si="81">$L66-N66</f>
        <v>-20.012179915724758</v>
      </c>
      <c r="N71">
        <f t="shared" si="81"/>
        <v>-33.309826466489966</v>
      </c>
      <c r="O71">
        <f t="shared" si="81"/>
        <v>-46.313253046730068</v>
      </c>
      <c r="P71">
        <f t="shared" si="81"/>
        <v>-51.330929055217794</v>
      </c>
      <c r="Q71">
        <f t="shared" si="81"/>
        <v>-46.752740638241946</v>
      </c>
      <c r="T71" t="str">
        <f>K71</f>
        <v>18-24</v>
      </c>
      <c r="U71">
        <f>SQRT((($AO66-1)*$AD66^2+(AP66-1)*AE66^2)/($AO66+AP66-2))</f>
        <v>1.3117236987217589</v>
      </c>
      <c r="V71">
        <f t="shared" ref="V71:Z71" si="82">SQRT((($AO66-1)*$AD66^2+(AQ66-1)*AF66^2)/($AO66+AQ66-2))</f>
        <v>1.8154001495841665</v>
      </c>
      <c r="W71">
        <f t="shared" si="82"/>
        <v>2.3300516954871688</v>
      </c>
      <c r="X71">
        <f t="shared" si="82"/>
        <v>1.8967257459514544</v>
      </c>
      <c r="Y71">
        <f t="shared" si="82"/>
        <v>1.4871034524734295</v>
      </c>
      <c r="Z71">
        <f t="shared" si="82"/>
        <v>1.1983728201257584</v>
      </c>
      <c r="AC71" t="str">
        <f>T71</f>
        <v>18-24</v>
      </c>
      <c r="AD71">
        <f>$AO66+AP66-2</f>
        <v>15163</v>
      </c>
      <c r="AE71">
        <f t="shared" ref="AE71:AI71" si="83">$AO66+AQ66-2</f>
        <v>17185</v>
      </c>
      <c r="AF71">
        <f t="shared" si="83"/>
        <v>19297</v>
      </c>
      <c r="AG71">
        <f t="shared" si="83"/>
        <v>22272</v>
      </c>
      <c r="AH71">
        <f t="shared" si="83"/>
        <v>16500</v>
      </c>
      <c r="AI71">
        <f t="shared" si="83"/>
        <v>10214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-11.346976962932786</v>
      </c>
      <c r="N72">
        <f t="shared" ref="N72:Q72" si="86">$M66-O66</f>
        <v>-24.644623513697994</v>
      </c>
      <c r="O72">
        <f t="shared" si="86"/>
        <v>-37.648050093938096</v>
      </c>
      <c r="P72">
        <f t="shared" si="86"/>
        <v>-42.665726102425822</v>
      </c>
      <c r="Q72">
        <f t="shared" si="86"/>
        <v>-38.087537685449973</v>
      </c>
      <c r="T72" t="str">
        <f t="shared" ref="T72:T76" si="87">K72</f>
        <v>25-34</v>
      </c>
      <c r="V72">
        <f>SQRT((($AP66-1)*$AE66^2+(AQ66-1)*AF66^2)/($AP66+AQ66-2))</f>
        <v>1.9471882718041842</v>
      </c>
      <c r="W72">
        <f t="shared" ref="W72:Z72" si="88">SQRT((($AP66-1)*$AE66^2+(AR66-1)*AG66^2)/($AP66+AR66-2))</f>
        <v>2.4647725161960281</v>
      </c>
      <c r="X72">
        <f t="shared" si="88"/>
        <v>1.9990078378249025</v>
      </c>
      <c r="Y72">
        <f t="shared" si="88"/>
        <v>1.6135636976738879</v>
      </c>
      <c r="Z72">
        <f t="shared" si="88"/>
        <v>1.4003036449222017</v>
      </c>
      <c r="AC72" t="str">
        <f t="shared" ref="AC72:AC76" si="89">T72</f>
        <v>25-34</v>
      </c>
      <c r="AE72">
        <f>$AP66+AQ66-2</f>
        <v>15458</v>
      </c>
      <c r="AF72">
        <f t="shared" ref="AF72:AI72" si="90">$AP66+AR66-2</f>
        <v>17570</v>
      </c>
      <c r="AG72">
        <f t="shared" si="90"/>
        <v>20545</v>
      </c>
      <c r="AH72">
        <f t="shared" si="90"/>
        <v>14773</v>
      </c>
      <c r="AI72">
        <f t="shared" si="90"/>
        <v>8487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-13.297646550765208</v>
      </c>
      <c r="O73">
        <f t="shared" ref="O73:Q73" si="91">$N66-P66</f>
        <v>-26.30107313100531</v>
      </c>
      <c r="P73">
        <f t="shared" si="91"/>
        <v>-31.318749139493036</v>
      </c>
      <c r="Q73">
        <f t="shared" si="91"/>
        <v>-26.740560722517188</v>
      </c>
      <c r="T73" t="str">
        <f t="shared" si="87"/>
        <v>35-44</v>
      </c>
      <c r="W73">
        <f>SQRT((($AQ66-1)*$AF66^2+(AR66-1)*AG66^2)/($AQ66+AR66-2))</f>
        <v>2.6471210968213867</v>
      </c>
      <c r="X73">
        <f t="shared" ref="X73:Z73" si="92">SQRT((($AQ66-1)*$AF66^2+(AS66-1)*AH66^2)/($AQ66+AS66-2))</f>
        <v>2.2341841469012333</v>
      </c>
      <c r="Y73">
        <f t="shared" si="92"/>
        <v>2.0270466105207916</v>
      </c>
      <c r="Z73">
        <f t="shared" si="92"/>
        <v>2.1190249009582529</v>
      </c>
      <c r="AC73" t="str">
        <f t="shared" si="89"/>
        <v>35-44</v>
      </c>
      <c r="AF73">
        <f>$AQ66+AR66-2</f>
        <v>19592</v>
      </c>
      <c r="AG73">
        <f t="shared" ref="AG73:AI73" si="93">$AQ66+AS66-2</f>
        <v>22567</v>
      </c>
      <c r="AH73">
        <f t="shared" si="93"/>
        <v>16795</v>
      </c>
      <c r="AI73">
        <f t="shared" si="93"/>
        <v>10509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-13.003426580240102</v>
      </c>
      <c r="P74">
        <f t="shared" ref="P74:Q74" si="94">$O66-Q66</f>
        <v>-18.021102588727828</v>
      </c>
      <c r="Q74">
        <f t="shared" si="94"/>
        <v>-13.44291417175198</v>
      </c>
      <c r="T74" t="str">
        <f t="shared" si="87"/>
        <v>45-54</v>
      </c>
      <c r="X74">
        <f>SQRT((($AR66-1)*$AG66^2+(AS66-1)*AH66^2)/($AR66+AS66-2))</f>
        <v>2.552379829549829</v>
      </c>
      <c r="Y74">
        <f t="shared" ref="Y74:Z74" si="95">SQRT((($AR66-1)*$AG66^2+(AT66-1)*AI66^2)/($AR66+AT66-2))</f>
        <v>2.4890853702193434</v>
      </c>
      <c r="Z74">
        <f t="shared" si="95"/>
        <v>2.7481526617471341</v>
      </c>
      <c r="AC74" t="str">
        <f t="shared" si="89"/>
        <v>45-54</v>
      </c>
      <c r="AG74">
        <f>$AR66+AS66-2</f>
        <v>24679</v>
      </c>
      <c r="AH74">
        <f t="shared" ref="AH74:AI74" si="96">$AR66+AT66-2</f>
        <v>18907</v>
      </c>
      <c r="AI74">
        <f t="shared" si="96"/>
        <v>12621</v>
      </c>
    </row>
    <row r="75" spans="1:47" x14ac:dyDescent="0.35">
      <c r="A75" t="str">
        <f t="shared" si="84"/>
        <v>55-64</v>
      </c>
      <c r="F75" t="str">
        <f t="shared" si="80"/>
        <v>0.088</v>
      </c>
      <c r="G75" t="str">
        <f t="shared" si="80"/>
        <v>&gt;0.999</v>
      </c>
      <c r="K75" t="str">
        <f t="shared" si="85"/>
        <v>55-64</v>
      </c>
      <c r="P75">
        <f>$P66-Q66</f>
        <v>-5.0176760084877259</v>
      </c>
      <c r="Q75">
        <f>$P66-R66</f>
        <v>-0.43948759151187744</v>
      </c>
      <c r="T75" t="str">
        <f t="shared" si="87"/>
        <v>55-64</v>
      </c>
      <c r="Y75">
        <f>SQRT((($AS66-1)*$AH66^2+(AT66-1)*AI66^2)/($AS66+AT66-2))</f>
        <v>2.0559990302564373</v>
      </c>
      <c r="Z75">
        <f>SQRT((($AS66-1)*$AH66^2+(AU66-1)*AJ66^2)/($AS66+AU66-2))</f>
        <v>2.1287886810094125</v>
      </c>
      <c r="AC75" t="str">
        <f t="shared" si="89"/>
        <v>55-64</v>
      </c>
      <c r="AH75">
        <f>$AS66+AT66-2</f>
        <v>21882</v>
      </c>
      <c r="AI75">
        <f>$AS66+AU66-2</f>
        <v>15596</v>
      </c>
    </row>
    <row r="76" spans="1:47" x14ac:dyDescent="0.35">
      <c r="A76" t="str">
        <f t="shared" si="84"/>
        <v>65-74</v>
      </c>
      <c r="G76" t="str">
        <f t="shared" si="80"/>
        <v>0.035</v>
      </c>
      <c r="K76" t="str">
        <f t="shared" si="85"/>
        <v>65-74</v>
      </c>
      <c r="Q76">
        <f>Q66-R66</f>
        <v>4.5781884169758484</v>
      </c>
      <c r="T76" t="str">
        <f t="shared" si="87"/>
        <v>65-74</v>
      </c>
      <c r="Z76">
        <f>SQRT((($AT66-1)*$AI66^2+(AU66-1)*AJ66^2)/($AT66+AU66-2))</f>
        <v>1.6590903856560355</v>
      </c>
      <c r="AC76" t="str">
        <f t="shared" si="89"/>
        <v>65-74</v>
      </c>
      <c r="AI76">
        <f>$AT66+AU66-2</f>
        <v>9824</v>
      </c>
    </row>
    <row r="78" spans="1:47" x14ac:dyDescent="0.35">
      <c r="K78" t="str">
        <f t="shared" ref="K78:AA78" si="97">K7</f>
        <v>Northern Africa and Western Asia</v>
      </c>
      <c r="L78">
        <f t="shared" si="97"/>
        <v>60.473448933546159</v>
      </c>
      <c r="M78">
        <f t="shared" si="97"/>
        <v>69.107085857260614</v>
      </c>
      <c r="N78">
        <f t="shared" si="97"/>
        <v>79.87338042234876</v>
      </c>
      <c r="O78">
        <f t="shared" si="97"/>
        <v>92.3257207159958</v>
      </c>
      <c r="P78">
        <f t="shared" si="97"/>
        <v>100.466876882121</v>
      </c>
      <c r="Q78">
        <f t="shared" si="97"/>
        <v>101.26230508136899</v>
      </c>
      <c r="R78">
        <f t="shared" si="97"/>
        <v>93.835434734235278</v>
      </c>
      <c r="S78">
        <f t="shared" si="97"/>
        <v>0</v>
      </c>
      <c r="T78" t="str">
        <f t="shared" si="97"/>
        <v>Northern Africa and Western Asia</v>
      </c>
      <c r="U78">
        <f t="shared" si="97"/>
        <v>5.9045856996265877</v>
      </c>
      <c r="V78">
        <f t="shared" si="97"/>
        <v>7.6934351145456503</v>
      </c>
      <c r="W78">
        <f t="shared" si="97"/>
        <v>5.370485112446481</v>
      </c>
      <c r="X78">
        <f t="shared" si="97"/>
        <v>6.3217570101165839</v>
      </c>
      <c r="Y78">
        <f t="shared" si="97"/>
        <v>5.6049752764333602</v>
      </c>
      <c r="Z78">
        <f t="shared" si="97"/>
        <v>5.9813732382715612</v>
      </c>
      <c r="AA78">
        <f t="shared" si="97"/>
        <v>8.736006747802799</v>
      </c>
      <c r="AC78" t="str">
        <f t="shared" ref="AC78:AK78" si="98">AC7</f>
        <v>Northern Africa and Western Asia</v>
      </c>
      <c r="AD78">
        <f t="shared" si="98"/>
        <v>1.7802995734690477</v>
      </c>
      <c r="AE78">
        <f t="shared" si="98"/>
        <v>2.3196579658084397</v>
      </c>
      <c r="AF78">
        <f t="shared" si="98"/>
        <v>1.6192621872886006</v>
      </c>
      <c r="AG78">
        <f t="shared" si="98"/>
        <v>1.9060814562141541</v>
      </c>
      <c r="AH78">
        <f t="shared" si="98"/>
        <v>1.6899636319225448</v>
      </c>
      <c r="AI78">
        <f t="shared" si="98"/>
        <v>1.8034518874927106</v>
      </c>
      <c r="AJ78">
        <f t="shared" si="98"/>
        <v>2.6340051407704377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5627</v>
      </c>
      <c r="AP78">
        <f t="shared" si="99"/>
        <v>8027</v>
      </c>
      <c r="AQ78">
        <f t="shared" si="99"/>
        <v>12209</v>
      </c>
      <c r="AR78">
        <f t="shared" si="99"/>
        <v>10629</v>
      </c>
      <c r="AS78">
        <f t="shared" si="99"/>
        <v>7949</v>
      </c>
      <c r="AT78">
        <f t="shared" si="99"/>
        <v>3540</v>
      </c>
      <c r="AU78">
        <f t="shared" si="99"/>
        <v>534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-8.6336369237144552</v>
      </c>
      <c r="M83">
        <f t="shared" ref="M83:Q83" si="106">$L78-N78</f>
        <v>-19.399931488802601</v>
      </c>
      <c r="N83">
        <f t="shared" si="106"/>
        <v>-31.852271782449641</v>
      </c>
      <c r="O83">
        <f t="shared" si="106"/>
        <v>-39.993427948574841</v>
      </c>
      <c r="P83">
        <f t="shared" si="106"/>
        <v>-40.788856147822834</v>
      </c>
      <c r="Q83">
        <f t="shared" si="106"/>
        <v>-33.361985800689119</v>
      </c>
      <c r="T83" t="str">
        <f>K83</f>
        <v>18-24</v>
      </c>
      <c r="U83">
        <f>SQRT((($AO78-1)*$AD78^2+(AP78-1)*AE78^2)/($AO78+AP78-2))</f>
        <v>2.1141228520133457</v>
      </c>
      <c r="V83">
        <f t="shared" ref="V83:Z83" si="107">SQRT((($AO78-1)*$AD78^2+(AQ78-1)*AF78^2)/($AO78+AQ78-2))</f>
        <v>1.6717396096130985</v>
      </c>
      <c r="W83">
        <f t="shared" si="107"/>
        <v>1.8635055387239985</v>
      </c>
      <c r="X83">
        <f t="shared" si="107"/>
        <v>1.7279782126498697</v>
      </c>
      <c r="Y83">
        <f t="shared" si="107"/>
        <v>1.7892751819262558</v>
      </c>
      <c r="Z83">
        <f t="shared" si="107"/>
        <v>1.8696507897889374</v>
      </c>
      <c r="AC83" t="str">
        <f>T83</f>
        <v>18-24</v>
      </c>
      <c r="AD83">
        <f>$AO78+AP78-2</f>
        <v>13652</v>
      </c>
      <c r="AE83">
        <f t="shared" ref="AE83:AI83" si="108">$AO78+AQ78-2</f>
        <v>17834</v>
      </c>
      <c r="AF83">
        <f t="shared" si="108"/>
        <v>16254</v>
      </c>
      <c r="AG83">
        <f t="shared" si="108"/>
        <v>13574</v>
      </c>
      <c r="AH83">
        <f t="shared" si="108"/>
        <v>9165</v>
      </c>
      <c r="AI83">
        <f t="shared" si="108"/>
        <v>6159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-10.766294565088145</v>
      </c>
      <c r="N84">
        <f t="shared" ref="N84:Q84" si="111">$M78-O78</f>
        <v>-23.218634858735186</v>
      </c>
      <c r="O84">
        <f t="shared" si="111"/>
        <v>-31.359791024860385</v>
      </c>
      <c r="P84">
        <f t="shared" si="111"/>
        <v>-32.155219224108379</v>
      </c>
      <c r="Q84">
        <f t="shared" si="111"/>
        <v>-24.728348876974664</v>
      </c>
      <c r="T84" t="str">
        <f t="shared" ref="T84:T88" si="112">K84</f>
        <v>25-34</v>
      </c>
      <c r="V84">
        <f>SQRT((($AP78-1)*$AE78^2+(AQ78-1)*AF78^2)/($AP78+AQ78-2))</f>
        <v>1.9277744509322792</v>
      </c>
      <c r="W84">
        <f t="shared" ref="W84:Z84" si="113">SQRT((($AP78-1)*$AE78^2+(AR78-1)*AG78^2)/($AP78+AR78-2))</f>
        <v>2.0940608802387675</v>
      </c>
      <c r="X84">
        <f t="shared" si="113"/>
        <v>2.0309011257389251</v>
      </c>
      <c r="Y84">
        <f t="shared" si="113"/>
        <v>2.174743726934055</v>
      </c>
      <c r="Z84">
        <f t="shared" si="113"/>
        <v>2.3404665575735266</v>
      </c>
      <c r="AC84" t="str">
        <f t="shared" ref="AC84:AC88" si="114">T84</f>
        <v>25-34</v>
      </c>
      <c r="AE84">
        <f>$AP78+AQ78-2</f>
        <v>20234</v>
      </c>
      <c r="AF84">
        <f t="shared" ref="AF84:AI84" si="115">$AP78+AR78-2</f>
        <v>18654</v>
      </c>
      <c r="AG84">
        <f t="shared" si="115"/>
        <v>15974</v>
      </c>
      <c r="AH84">
        <f t="shared" si="115"/>
        <v>11565</v>
      </c>
      <c r="AI84">
        <f t="shared" si="115"/>
        <v>8559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-12.45234029364704</v>
      </c>
      <c r="O85">
        <f t="shared" ref="O85:Q85" si="116">$N78-P78</f>
        <v>-20.59349645977224</v>
      </c>
      <c r="P85">
        <f t="shared" si="116"/>
        <v>-21.388924659020233</v>
      </c>
      <c r="Q85">
        <f t="shared" si="116"/>
        <v>-13.962054311886519</v>
      </c>
      <c r="T85" t="str">
        <f t="shared" si="112"/>
        <v>35-44</v>
      </c>
      <c r="W85">
        <f>SQRT((($AQ78-1)*$AF78^2+(AR78-1)*AG78^2)/($AQ78+AR78-2))</f>
        <v>1.7585785491009456</v>
      </c>
      <c r="X85">
        <f t="shared" ref="X85:Z85" si="117">SQRT((($AQ78-1)*$AF78^2+(AS78-1)*AH78^2)/($AQ78+AS78-2))</f>
        <v>1.6475038439945564</v>
      </c>
      <c r="Y85">
        <f t="shared" si="117"/>
        <v>1.6624359662983599</v>
      </c>
      <c r="Z85">
        <f t="shared" si="117"/>
        <v>1.6740854454235232</v>
      </c>
      <c r="AC85" t="str">
        <f t="shared" si="114"/>
        <v>35-44</v>
      </c>
      <c r="AF85">
        <f>$AQ78+AR78-2</f>
        <v>22836</v>
      </c>
      <c r="AG85">
        <f t="shared" ref="AG85:AI85" si="118">$AQ78+AS78-2</f>
        <v>20156</v>
      </c>
      <c r="AH85">
        <f t="shared" si="118"/>
        <v>15747</v>
      </c>
      <c r="AI85">
        <f t="shared" si="118"/>
        <v>12741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&gt;0.999</v>
      </c>
      <c r="K86" t="str">
        <f t="shared" si="110"/>
        <v>45-54</v>
      </c>
      <c r="O86">
        <f>$O78-P78</f>
        <v>-8.1411561661251994</v>
      </c>
      <c r="P86">
        <f t="shared" ref="P86:Q86" si="119">$O78-Q78</f>
        <v>-8.9365843653731929</v>
      </c>
      <c r="Q86">
        <f t="shared" si="119"/>
        <v>-1.5097140182394782</v>
      </c>
      <c r="T86" t="str">
        <f t="shared" si="112"/>
        <v>45-54</v>
      </c>
      <c r="X86">
        <f>SQRT((($AR78-1)*$AG78^2+(AS78-1)*AH78^2)/($AR78+AS78-2))</f>
        <v>1.8167618891449417</v>
      </c>
      <c r="Y86">
        <f t="shared" ref="Y86:Z86" si="120">SQRT((($AR78-1)*$AG78^2+(AT78-1)*AI78^2)/($AR78+AT78-2))</f>
        <v>1.880968757391462</v>
      </c>
      <c r="Z86">
        <f t="shared" si="120"/>
        <v>1.9470415753736132</v>
      </c>
      <c r="AC86" t="str">
        <f t="shared" si="114"/>
        <v>45-54</v>
      </c>
      <c r="AG86">
        <f>$AR78+AS78-2</f>
        <v>18576</v>
      </c>
      <c r="AH86">
        <f t="shared" ref="AH86:AI86" si="121">$AR78+AT78-2</f>
        <v>14167</v>
      </c>
      <c r="AI86">
        <f t="shared" si="121"/>
        <v>11161</v>
      </c>
    </row>
    <row r="87" spans="1:47" x14ac:dyDescent="0.35">
      <c r="A87" t="str">
        <f t="shared" si="109"/>
        <v>55-64</v>
      </c>
      <c r="F87" t="str">
        <f t="shared" si="105"/>
        <v>&gt;0.999</v>
      </c>
      <c r="G87" t="str">
        <f t="shared" si="105"/>
        <v>0.001</v>
      </c>
      <c r="K87" t="str">
        <f t="shared" si="110"/>
        <v>55-64</v>
      </c>
      <c r="P87">
        <f>$P78-Q78</f>
        <v>-0.79542819924799346</v>
      </c>
      <c r="Q87">
        <f>$P78-R78</f>
        <v>6.6314421478857213</v>
      </c>
      <c r="T87" t="str">
        <f t="shared" si="112"/>
        <v>55-64</v>
      </c>
      <c r="Y87">
        <f>SQRT((($AS78-1)*$AH78^2+(AT78-1)*AI78^2)/($AS78+AT78-2))</f>
        <v>1.7257235909227433</v>
      </c>
      <c r="Z87">
        <f>SQRT((($AS78-1)*$AH78^2+(AU78-1)*AJ78^2)/($AS78+AU78-2))</f>
        <v>1.7642324977522301</v>
      </c>
      <c r="AC87" t="str">
        <f t="shared" si="114"/>
        <v>55-64</v>
      </c>
      <c r="AH87">
        <f>$AS78+AT78-2</f>
        <v>11487</v>
      </c>
      <c r="AI87">
        <f>$AS78+AU78-2</f>
        <v>8481</v>
      </c>
    </row>
    <row r="88" spans="1:47" x14ac:dyDescent="0.35">
      <c r="A88" t="str">
        <f t="shared" si="109"/>
        <v>65-74</v>
      </c>
      <c r="G88" t="str">
        <f t="shared" si="105"/>
        <v>&lt;0.001</v>
      </c>
      <c r="K88" t="str">
        <f t="shared" si="110"/>
        <v>65-74</v>
      </c>
      <c r="Q88">
        <f>Q78-R78</f>
        <v>7.4268703471337147</v>
      </c>
      <c r="T88" t="str">
        <f t="shared" si="112"/>
        <v>65-74</v>
      </c>
      <c r="Z88">
        <f>SQRT((($AT78-1)*$AI78^2+(AU78-1)*AJ78^2)/($AT78+AU78-2))</f>
        <v>1.9325770417599348</v>
      </c>
      <c r="AC88" t="str">
        <f t="shared" si="114"/>
        <v>65-74</v>
      </c>
      <c r="AI88">
        <f>$AT78+AU78-2</f>
        <v>4072</v>
      </c>
    </row>
    <row r="90" spans="1:47" x14ac:dyDescent="0.35">
      <c r="K90" t="str">
        <f t="shared" ref="K90:AA90" si="122">K8</f>
        <v>Northern America</v>
      </c>
      <c r="L90">
        <f t="shared" si="122"/>
        <v>70.178826007666288</v>
      </c>
      <c r="M90">
        <f t="shared" si="122"/>
        <v>70.527978457696747</v>
      </c>
      <c r="N90">
        <f t="shared" si="122"/>
        <v>65.237603503660111</v>
      </c>
      <c r="O90">
        <f t="shared" si="122"/>
        <v>69.021412067990696</v>
      </c>
      <c r="P90">
        <f t="shared" si="122"/>
        <v>74.604074238193121</v>
      </c>
      <c r="Q90">
        <f t="shared" si="122"/>
        <v>94.237143274238008</v>
      </c>
      <c r="R90">
        <f t="shared" si="122"/>
        <v>110.14231808467187</v>
      </c>
      <c r="S90">
        <f t="shared" si="122"/>
        <v>0</v>
      </c>
      <c r="T90" t="str">
        <f t="shared" si="122"/>
        <v>Northern America</v>
      </c>
      <c r="U90">
        <f t="shared" si="122"/>
        <v>2.0249239381050779</v>
      </c>
      <c r="V90">
        <f t="shared" si="122"/>
        <v>3.085744651950642</v>
      </c>
      <c r="W90">
        <f t="shared" si="122"/>
        <v>1.1040279312108774</v>
      </c>
      <c r="X90">
        <f t="shared" si="122"/>
        <v>0.38046933970678276</v>
      </c>
      <c r="Y90">
        <f t="shared" si="122"/>
        <v>1.5545055943806361</v>
      </c>
      <c r="Z90">
        <f t="shared" si="122"/>
        <v>1.219874277525314</v>
      </c>
      <c r="AA90">
        <f t="shared" si="122"/>
        <v>1.3293574844054266</v>
      </c>
      <c r="AC90" t="str">
        <f t="shared" ref="AC90:AK90" si="123">AC8</f>
        <v>Northern America</v>
      </c>
      <c r="AD90">
        <f t="shared" si="123"/>
        <v>1.4318374480210694</v>
      </c>
      <c r="AE90">
        <f t="shared" si="123"/>
        <v>2.1819509684044216</v>
      </c>
      <c r="AF90">
        <f t="shared" si="123"/>
        <v>0.7806656367785666</v>
      </c>
      <c r="AG90">
        <f t="shared" si="123"/>
        <v>0.26903245014023425</v>
      </c>
      <c r="AH90">
        <f t="shared" si="123"/>
        <v>1.0992014471789724</v>
      </c>
      <c r="AI90">
        <f t="shared" si="123"/>
        <v>0.86258137383318989</v>
      </c>
      <c r="AJ90">
        <f t="shared" si="123"/>
        <v>0.93999769184416715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1591</v>
      </c>
      <c r="AP90">
        <f t="shared" si="124"/>
        <v>945</v>
      </c>
      <c r="AQ90">
        <f t="shared" si="124"/>
        <v>801</v>
      </c>
      <c r="AR90">
        <f t="shared" si="124"/>
        <v>1100</v>
      </c>
      <c r="AS90">
        <f t="shared" si="124"/>
        <v>2555</v>
      </c>
      <c r="AT90">
        <f t="shared" si="124"/>
        <v>3484</v>
      </c>
      <c r="AU90">
        <f t="shared" si="124"/>
        <v>2244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&gt;0.999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&gt;0.999</v>
      </c>
      <c r="E95" t="str">
        <f t="shared" si="130"/>
        <v>0.002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-0.34915245003045925</v>
      </c>
      <c r="M95">
        <f t="shared" ref="M95:Q95" si="131">$L90-N90</f>
        <v>4.941222504006177</v>
      </c>
      <c r="N95">
        <f t="shared" si="131"/>
        <v>1.1574139396755925</v>
      </c>
      <c r="O95">
        <f t="shared" si="131"/>
        <v>-4.425248230526833</v>
      </c>
      <c r="P95">
        <f t="shared" si="131"/>
        <v>-24.05831726657172</v>
      </c>
      <c r="Q95">
        <f t="shared" si="131"/>
        <v>-39.963492077005583</v>
      </c>
      <c r="T95" t="str">
        <f>K95</f>
        <v>18-24</v>
      </c>
      <c r="U95">
        <f>SQRT((($AO90-1)*$AD90^2+(AP90-1)*AE90^2)/($AO90+AP90-2))</f>
        <v>1.7492868144502685</v>
      </c>
      <c r="V95">
        <f t="shared" ref="V95:Z95" si="132">SQRT((($AO90-1)*$AD90^2+(AQ90-1)*AF90^2)/($AO90+AQ90-2))</f>
        <v>1.2521618207330723</v>
      </c>
      <c r="W95">
        <f t="shared" si="132"/>
        <v>1.1143767727621288</v>
      </c>
      <c r="X95">
        <f t="shared" si="132"/>
        <v>1.2374472707628572</v>
      </c>
      <c r="Y95">
        <f t="shared" si="132"/>
        <v>1.0739708746760508</v>
      </c>
      <c r="Z95">
        <f t="shared" si="132"/>
        <v>1.1694048522111533</v>
      </c>
      <c r="AC95" t="str">
        <f>T95</f>
        <v>18-24</v>
      </c>
      <c r="AD95">
        <f>$AO90+AP90-2</f>
        <v>2534</v>
      </c>
      <c r="AE95">
        <f t="shared" ref="AE95:AI95" si="133">$AO90+AQ90-2</f>
        <v>2390</v>
      </c>
      <c r="AF95">
        <f t="shared" si="133"/>
        <v>2689</v>
      </c>
      <c r="AG95">
        <f t="shared" si="133"/>
        <v>4144</v>
      </c>
      <c r="AH95">
        <f t="shared" si="133"/>
        <v>5073</v>
      </c>
      <c r="AI95">
        <f t="shared" si="133"/>
        <v>3833</v>
      </c>
    </row>
    <row r="96" spans="1:47" x14ac:dyDescent="0.35">
      <c r="A96" t="str">
        <f t="shared" ref="A96:A100" si="134">A84</f>
        <v>25-34</v>
      </c>
      <c r="C96" t="str">
        <f t="shared" si="130"/>
        <v>0.011</v>
      </c>
      <c r="D96" t="str">
        <f t="shared" si="130"/>
        <v>&gt;0.999</v>
      </c>
      <c r="E96" t="str">
        <f t="shared" si="130"/>
        <v>0.034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5.2903749540366363</v>
      </c>
      <c r="N96">
        <f t="shared" ref="N96:Q96" si="136">$M90-O90</f>
        <v>1.5065663897060517</v>
      </c>
      <c r="O96">
        <f t="shared" si="136"/>
        <v>-4.0760957804963738</v>
      </c>
      <c r="P96">
        <f t="shared" si="136"/>
        <v>-23.709164816541261</v>
      </c>
      <c r="Q96">
        <f t="shared" si="136"/>
        <v>-39.614339626975124</v>
      </c>
      <c r="T96" t="str">
        <f t="shared" ref="T96:T100" si="137">K96</f>
        <v>25-34</v>
      </c>
      <c r="V96">
        <f>SQRT((($AP90-1)*$AE90^2+(AQ90-1)*AF90^2)/($AP90+AQ90-2))</f>
        <v>1.6901377000116766</v>
      </c>
      <c r="W96">
        <f t="shared" ref="W96:Z96" si="138">SQRT((($AP90-1)*$AE90^2+(AR90-1)*AG90^2)/($AP90+AR90-2))</f>
        <v>1.4962578535059112</v>
      </c>
      <c r="X96">
        <f t="shared" si="138"/>
        <v>1.4720721818484086</v>
      </c>
      <c r="Y96">
        <f t="shared" si="138"/>
        <v>1.2651443977587515</v>
      </c>
      <c r="Z96">
        <f t="shared" si="138"/>
        <v>1.4255066020271336</v>
      </c>
      <c r="AC96" t="str">
        <f t="shared" ref="AC96:AC100" si="139">T96</f>
        <v>25-34</v>
      </c>
      <c r="AE96">
        <f>$AP90+AQ90-2</f>
        <v>1744</v>
      </c>
      <c r="AF96">
        <f t="shared" ref="AF96:AI96" si="140">$AP90+AR90-2</f>
        <v>2043</v>
      </c>
      <c r="AG96">
        <f t="shared" si="140"/>
        <v>3498</v>
      </c>
      <c r="AH96">
        <f t="shared" si="140"/>
        <v>4427</v>
      </c>
      <c r="AI96">
        <f t="shared" si="140"/>
        <v>3187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-3.7838085643305845</v>
      </c>
      <c r="O97">
        <f t="shared" ref="O97:Q97" si="141">$N90-P90</f>
        <v>-9.36647073453301</v>
      </c>
      <c r="P97">
        <f t="shared" si="141"/>
        <v>-28.999539770577897</v>
      </c>
      <c r="Q97">
        <f t="shared" si="141"/>
        <v>-44.90471458101176</v>
      </c>
      <c r="T97" t="str">
        <f t="shared" si="137"/>
        <v>35-44</v>
      </c>
      <c r="W97">
        <f>SQRT((($AQ90-1)*$AF90^2+(AR90-1)*AG90^2)/($AQ90+AR90-2))</f>
        <v>0.54646886754526047</v>
      </c>
      <c r="X97">
        <f t="shared" ref="X97:Z97" si="142">SQRT((($AQ90-1)*$AF90^2+(AS90-1)*AH90^2)/($AQ90+AS90-2))</f>
        <v>1.0321899808633137</v>
      </c>
      <c r="Y97">
        <f t="shared" si="142"/>
        <v>0.8478820173192021</v>
      </c>
      <c r="Z97">
        <f t="shared" si="142"/>
        <v>0.90084419020521644</v>
      </c>
      <c r="AC97" t="str">
        <f t="shared" si="139"/>
        <v>35-44</v>
      </c>
      <c r="AF97">
        <f>$AQ90+AR90-2</f>
        <v>1899</v>
      </c>
      <c r="AG97">
        <f t="shared" ref="AG97:AI97" si="143">$AQ90+AS90-2</f>
        <v>3354</v>
      </c>
      <c r="AH97">
        <f t="shared" si="143"/>
        <v>4283</v>
      </c>
      <c r="AI97">
        <f t="shared" si="143"/>
        <v>3043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-5.5826621702024255</v>
      </c>
      <c r="P98">
        <f t="shared" ref="P98:Q98" si="144">$O90-Q90</f>
        <v>-25.215731206247312</v>
      </c>
      <c r="Q98">
        <f t="shared" si="144"/>
        <v>-41.120906016681175</v>
      </c>
      <c r="T98" t="str">
        <f t="shared" si="137"/>
        <v>45-54</v>
      </c>
      <c r="X98">
        <f>SQRT((($AR90-1)*$AG90^2+(AS90-1)*AH90^2)/($AR90+AS90-2))</f>
        <v>0.93087072007663785</v>
      </c>
      <c r="Y98">
        <f t="shared" ref="Y98:Z98" si="145">SQRT((($AR90-1)*$AG90^2+(AT90-1)*AI90^2)/($AR90+AT90-2))</f>
        <v>0.763508969477251</v>
      </c>
      <c r="Z98">
        <f t="shared" si="145"/>
        <v>0.78538585270948236</v>
      </c>
      <c r="AC98" t="str">
        <f t="shared" si="139"/>
        <v>45-54</v>
      </c>
      <c r="AG98">
        <f>$AR90+AS90-2</f>
        <v>3653</v>
      </c>
      <c r="AH98">
        <f t="shared" ref="AH98:AI98" si="146">$AR90+AT90-2</f>
        <v>4582</v>
      </c>
      <c r="AI98">
        <f t="shared" si="146"/>
        <v>3342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-19.633069036044887</v>
      </c>
      <c r="Q99">
        <f>$P90-R90</f>
        <v>-35.53824384647875</v>
      </c>
      <c r="T99" t="str">
        <f t="shared" si="137"/>
        <v>55-64</v>
      </c>
      <c r="Y99">
        <f>SQRT((($AS90-1)*$AH90^2+(AT90-1)*AI90^2)/($AS90+AT90-2))</f>
        <v>0.96975712180239726</v>
      </c>
      <c r="Z99">
        <f>SQRT((($AS90-1)*$AH90^2+(AU90-1)*AJ90^2)/($AS90+AU90-2))</f>
        <v>1.0278344060093294</v>
      </c>
      <c r="AC99" t="str">
        <f t="shared" si="139"/>
        <v>55-64</v>
      </c>
      <c r="AH99">
        <f>$AS90+AT90-2</f>
        <v>6037</v>
      </c>
      <c r="AI99">
        <f>$AS90+AU90-2</f>
        <v>4797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-15.905174810433863</v>
      </c>
      <c r="T100" t="str">
        <f t="shared" si="137"/>
        <v>65-74</v>
      </c>
      <c r="Z100">
        <f>SQRT((($AT90-1)*$AI90^2+(AU90-1)*AJ90^2)/($AT90+AU90-2))</f>
        <v>0.89370635505319773</v>
      </c>
      <c r="AC100" t="str">
        <f t="shared" si="139"/>
        <v>65-74</v>
      </c>
      <c r="AI100">
        <f>$AT90+AU90-2</f>
        <v>5726</v>
      </c>
    </row>
    <row r="102" spans="1:47" x14ac:dyDescent="0.35">
      <c r="K102" t="str">
        <f t="shared" ref="K102:AA102" si="147">K9</f>
        <v>Oceania</v>
      </c>
      <c r="L102">
        <f t="shared" si="147"/>
        <v>57.882242911492064</v>
      </c>
      <c r="M102">
        <f t="shared" si="147"/>
        <v>57.140349069505817</v>
      </c>
      <c r="N102">
        <f t="shared" si="147"/>
        <v>57.229131610976935</v>
      </c>
      <c r="O102">
        <f t="shared" si="147"/>
        <v>62.288786681983041</v>
      </c>
      <c r="P102">
        <f t="shared" si="147"/>
        <v>64.828586065636244</v>
      </c>
      <c r="Q102">
        <f t="shared" si="147"/>
        <v>87.11611556275156</v>
      </c>
      <c r="R102">
        <f t="shared" si="147"/>
        <v>108.51959650419712</v>
      </c>
      <c r="S102">
        <f t="shared" si="147"/>
        <v>0</v>
      </c>
      <c r="T102" t="str">
        <f t="shared" si="147"/>
        <v>Oceania</v>
      </c>
      <c r="U102">
        <f t="shared" si="147"/>
        <v>1.8490732883137238</v>
      </c>
      <c r="V102">
        <f t="shared" si="147"/>
        <v>2.0801850104385955</v>
      </c>
      <c r="W102">
        <f t="shared" si="147"/>
        <v>3.0580958978988102</v>
      </c>
      <c r="X102">
        <f t="shared" si="147"/>
        <v>2.9889029339418025</v>
      </c>
      <c r="Y102">
        <f t="shared" si="147"/>
        <v>5.2258514547792521</v>
      </c>
      <c r="Z102">
        <f t="shared" si="147"/>
        <v>0.51042851006616563</v>
      </c>
      <c r="AA102">
        <f t="shared" si="147"/>
        <v>5.5743077192438903</v>
      </c>
      <c r="AC102" t="str">
        <f t="shared" ref="AC102:AK102" si="148">AC9</f>
        <v>Oceania</v>
      </c>
      <c r="AD102">
        <f t="shared" si="148"/>
        <v>1.3074922610775421</v>
      </c>
      <c r="AE102">
        <f t="shared" si="148"/>
        <v>1.47091292700374</v>
      </c>
      <c r="AF102">
        <f t="shared" si="148"/>
        <v>2.1624003469230124</v>
      </c>
      <c r="AG102">
        <f t="shared" si="148"/>
        <v>2.1134735328986158</v>
      </c>
      <c r="AH102">
        <f t="shared" si="148"/>
        <v>3.6952350011479935</v>
      </c>
      <c r="AI102">
        <f t="shared" si="148"/>
        <v>0.36092746077873161</v>
      </c>
      <c r="AJ102">
        <f t="shared" si="148"/>
        <v>3.9416307886978723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472</v>
      </c>
      <c r="AP102">
        <f t="shared" si="149"/>
        <v>272</v>
      </c>
      <c r="AQ102">
        <f t="shared" si="149"/>
        <v>203</v>
      </c>
      <c r="AR102">
        <f t="shared" si="149"/>
        <v>365</v>
      </c>
      <c r="AS102">
        <f t="shared" si="149"/>
        <v>660</v>
      </c>
      <c r="AT102">
        <f t="shared" si="149"/>
        <v>717</v>
      </c>
      <c r="AU102">
        <f t="shared" si="149"/>
        <v>409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&gt;0.999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&gt;0.999</v>
      </c>
      <c r="D107" t="str">
        <f t="shared" si="155"/>
        <v>0.060</v>
      </c>
      <c r="E107" t="str">
        <f t="shared" si="155"/>
        <v>0.111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0.74189384198624708</v>
      </c>
      <c r="M107">
        <f t="shared" ref="M107:Q107" si="156">$L102-N102</f>
        <v>0.65311130051512833</v>
      </c>
      <c r="N107">
        <f t="shared" si="156"/>
        <v>-4.4065437704909769</v>
      </c>
      <c r="O107">
        <f t="shared" si="156"/>
        <v>-6.9463431541441807</v>
      </c>
      <c r="P107">
        <f t="shared" si="156"/>
        <v>-29.233872651259496</v>
      </c>
      <c r="Q107">
        <f t="shared" si="156"/>
        <v>-50.637353592705061</v>
      </c>
      <c r="T107" t="str">
        <f>K107</f>
        <v>18-24</v>
      </c>
      <c r="U107">
        <f>SQRT((($AO102-1)*$AD102^2+(AP102-1)*AE102^2)/($AO102+AP102-2))</f>
        <v>1.3694407112557423</v>
      </c>
      <c r="V107">
        <f t="shared" ref="V107:Z107" si="157">SQRT((($AO102-1)*$AD102^2+(AQ102-1)*AF102^2)/($AO102+AQ102-2))</f>
        <v>1.6124231967903662</v>
      </c>
      <c r="W107">
        <f t="shared" si="157"/>
        <v>1.7063094882700716</v>
      </c>
      <c r="X107">
        <f t="shared" si="157"/>
        <v>2.9454749202160615</v>
      </c>
      <c r="Y107">
        <f t="shared" si="157"/>
        <v>0.87001137918282101</v>
      </c>
      <c r="Z107">
        <f t="shared" si="157"/>
        <v>2.850875441453478</v>
      </c>
      <c r="AC107" t="str">
        <f>T107</f>
        <v>18-24</v>
      </c>
      <c r="AD107">
        <f>$AO102+AP102-2</f>
        <v>742</v>
      </c>
      <c r="AE107">
        <f t="shared" ref="AE107:AI107" si="158">$AO102+AQ102-2</f>
        <v>673</v>
      </c>
      <c r="AF107">
        <f t="shared" si="158"/>
        <v>835</v>
      </c>
      <c r="AG107">
        <f t="shared" si="158"/>
        <v>1130</v>
      </c>
      <c r="AH107">
        <f t="shared" si="158"/>
        <v>1187</v>
      </c>
      <c r="AI107">
        <f t="shared" si="158"/>
        <v>879</v>
      </c>
    </row>
    <row r="108" spans="1:47" x14ac:dyDescent="0.35">
      <c r="A108" t="str">
        <f t="shared" ref="A108:A112" si="159">A96</f>
        <v>25-34</v>
      </c>
      <c r="C108" t="str">
        <f t="shared" si="155"/>
        <v>&gt;0.999</v>
      </c>
      <c r="D108" t="str">
        <f t="shared" si="155"/>
        <v>0.036</v>
      </c>
      <c r="E108" t="str">
        <f t="shared" si="155"/>
        <v>0.101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-8.8782541471118748E-2</v>
      </c>
      <c r="N108">
        <f t="shared" ref="N108:Q108" si="161">$M102-O102</f>
        <v>-5.148437612477224</v>
      </c>
      <c r="O108">
        <f t="shared" si="161"/>
        <v>-7.6882369961304278</v>
      </c>
      <c r="P108">
        <f t="shared" si="161"/>
        <v>-29.975766493245743</v>
      </c>
      <c r="Q108">
        <f t="shared" si="161"/>
        <v>-51.379247434691308</v>
      </c>
      <c r="T108" t="str">
        <f t="shared" ref="T108:T112" si="162">K108</f>
        <v>25-34</v>
      </c>
      <c r="V108">
        <f>SQRT((($AP102-1)*$AE102^2+(AQ102-1)*AF102^2)/($AP102+AQ102-2))</f>
        <v>1.7990357376797481</v>
      </c>
      <c r="W108">
        <f t="shared" ref="W108:Z108" si="163">SQRT((($AP102-1)*$AE102^2+(AR102-1)*AG102^2)/($AP102+AR102-2))</f>
        <v>1.8665037034219361</v>
      </c>
      <c r="X108">
        <f t="shared" si="163"/>
        <v>3.210336039198511</v>
      </c>
      <c r="Y108">
        <f t="shared" si="163"/>
        <v>0.82979217121542459</v>
      </c>
      <c r="Z108">
        <f t="shared" si="163"/>
        <v>3.1936065612199407</v>
      </c>
      <c r="AC108" t="str">
        <f t="shared" ref="AC108:AC112" si="164">T108</f>
        <v>25-34</v>
      </c>
      <c r="AE108">
        <f>$AP102+AQ102-2</f>
        <v>473</v>
      </c>
      <c r="AF108">
        <f t="shared" ref="AF108:AI108" si="165">$AP102+AR102-2</f>
        <v>635</v>
      </c>
      <c r="AG108">
        <f t="shared" si="165"/>
        <v>930</v>
      </c>
      <c r="AH108">
        <f t="shared" si="165"/>
        <v>987</v>
      </c>
      <c r="AI108">
        <f t="shared" si="165"/>
        <v>679</v>
      </c>
    </row>
    <row r="109" spans="1:47" x14ac:dyDescent="0.35">
      <c r="A109" t="str">
        <f t="shared" si="159"/>
        <v>35-44</v>
      </c>
      <c r="D109" t="str">
        <f t="shared" si="155"/>
        <v>0.108</v>
      </c>
      <c r="E109" t="str">
        <f t="shared" si="155"/>
        <v>0.154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-5.0596550710061052</v>
      </c>
      <c r="O109">
        <f t="shared" ref="O109:Q109" si="166">$N102-P102</f>
        <v>-7.599454454659309</v>
      </c>
      <c r="P109">
        <f t="shared" si="166"/>
        <v>-29.886983951774624</v>
      </c>
      <c r="Q109">
        <f t="shared" si="166"/>
        <v>-51.290464893220189</v>
      </c>
      <c r="T109" t="str">
        <f t="shared" si="162"/>
        <v>35-44</v>
      </c>
      <c r="W109">
        <f>SQRT((($AQ102-1)*$AF102^2+(AR102-1)*AG102^2)/($AQ102+AR102-2))</f>
        <v>2.1310639601306836</v>
      </c>
      <c r="X109">
        <f t="shared" ref="X109:Z109" si="167">SQRT((($AQ102-1)*$AF102^2+(AS102-1)*AH102^2)/($AQ102+AS102-2))</f>
        <v>3.3982702049007898</v>
      </c>
      <c r="Y109">
        <f t="shared" si="167"/>
        <v>1.0632601564076718</v>
      </c>
      <c r="Z109">
        <f t="shared" si="167"/>
        <v>3.4554352383101787</v>
      </c>
      <c r="AC109" t="str">
        <f t="shared" si="164"/>
        <v>35-44</v>
      </c>
      <c r="AF109">
        <f>$AQ102+AR102-2</f>
        <v>566</v>
      </c>
      <c r="AG109">
        <f t="shared" ref="AG109:AI109" si="168">$AQ102+AS102-2</f>
        <v>861</v>
      </c>
      <c r="AH109">
        <f t="shared" si="168"/>
        <v>918</v>
      </c>
      <c r="AI109">
        <f t="shared" si="168"/>
        <v>610</v>
      </c>
    </row>
    <row r="110" spans="1:47" x14ac:dyDescent="0.35">
      <c r="A110" t="str">
        <f t="shared" si="159"/>
        <v>45-54</v>
      </c>
      <c r="E110" t="str">
        <f t="shared" si="155"/>
        <v>&gt;0.999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-2.5397993836532038</v>
      </c>
      <c r="P110">
        <f t="shared" ref="P110:Q110" si="169">$O102-Q102</f>
        <v>-24.827328880768519</v>
      </c>
      <c r="Q110">
        <f t="shared" si="169"/>
        <v>-46.230809822214084</v>
      </c>
      <c r="T110" t="str">
        <f t="shared" si="162"/>
        <v>45-54</v>
      </c>
      <c r="X110">
        <f>SQRT((($AR102-1)*$AG102^2+(AS102-1)*AH102^2)/($AR102+AS102-2))</f>
        <v>3.2226581114948671</v>
      </c>
      <c r="Y110">
        <f t="shared" ref="Y110:Z110" si="170">SQRT((($AR102-1)*$AG102^2+(AT102-1)*AI102^2)/($AR102+AT102-2))</f>
        <v>1.2616775857093012</v>
      </c>
      <c r="Z110">
        <f t="shared" si="170"/>
        <v>3.2120194751987774</v>
      </c>
      <c r="AC110" t="str">
        <f t="shared" si="164"/>
        <v>45-54</v>
      </c>
      <c r="AG110">
        <f>$AR102+AS102-2</f>
        <v>1023</v>
      </c>
      <c r="AH110">
        <f t="shared" ref="AH110:AI110" si="171">$AR102+AT102-2</f>
        <v>1080</v>
      </c>
      <c r="AI110">
        <f t="shared" si="171"/>
        <v>772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-22.287529497115315</v>
      </c>
      <c r="Q111">
        <f>$P102-R102</f>
        <v>-43.69101043856088</v>
      </c>
      <c r="T111" t="str">
        <f t="shared" si="162"/>
        <v>55-64</v>
      </c>
      <c r="Y111">
        <f>SQRT((($AS102-1)*$AH102^2+(AT102-1)*AI102^2)/($AS102+AT102-2))</f>
        <v>2.5714177638460147</v>
      </c>
      <c r="Z111">
        <f>SQRT((($AS102-1)*$AH102^2+(AU102-1)*AJ102^2)/($AS102+AU102-2))</f>
        <v>3.7913432823999362</v>
      </c>
      <c r="AC111" t="str">
        <f t="shared" si="164"/>
        <v>55-64</v>
      </c>
      <c r="AH111">
        <f>$AS102+AT102-2</f>
        <v>1375</v>
      </c>
      <c r="AI111">
        <f>$AS102+AU102-2</f>
        <v>1067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-21.403480941445565</v>
      </c>
      <c r="T112" t="str">
        <f t="shared" si="162"/>
        <v>65-74</v>
      </c>
      <c r="Z112">
        <f>SQRT((($AT102-1)*$AI102^2+(AU102-1)*AJ102^2)/($AT102+AU102-2))</f>
        <v>2.3921850217573142</v>
      </c>
      <c r="AC112" t="str">
        <f t="shared" si="164"/>
        <v>65-74</v>
      </c>
      <c r="AI112">
        <f>$AT102+AU102-2</f>
        <v>1124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66.38712477</v>
      </c>
      <c r="M115">
        <f t="shared" si="174"/>
        <v>65.634953210000006</v>
      </c>
      <c r="N115">
        <f t="shared" si="174"/>
        <v>59.514546590000002</v>
      </c>
      <c r="O115">
        <f t="shared" si="174"/>
        <v>61.74595626</v>
      </c>
      <c r="P115">
        <f t="shared" si="174"/>
        <v>68.604501880000001</v>
      </c>
      <c r="Q115">
        <f t="shared" si="174"/>
        <v>91.301777650000005</v>
      </c>
      <c r="R115">
        <f t="shared" si="174"/>
        <v>108.35775959999999</v>
      </c>
      <c r="S115">
        <f t="shared" si="174"/>
        <v>0</v>
      </c>
      <c r="T115" t="str">
        <f t="shared" si="174"/>
        <v>Anglosphere (core)</v>
      </c>
      <c r="U115">
        <f t="shared" si="174"/>
        <v>6.7137529799999998</v>
      </c>
      <c r="V115">
        <f t="shared" si="174"/>
        <v>8.1425954770000004</v>
      </c>
      <c r="W115">
        <f t="shared" si="174"/>
        <v>5.2467054869999998</v>
      </c>
      <c r="X115">
        <f t="shared" si="174"/>
        <v>6.8140559119999997</v>
      </c>
      <c r="Y115">
        <f t="shared" si="174"/>
        <v>6.0129558220000003</v>
      </c>
      <c r="Z115">
        <f t="shared" si="174"/>
        <v>3.1227903239999999</v>
      </c>
      <c r="AA115">
        <f t="shared" si="174"/>
        <v>3.473289512</v>
      </c>
      <c r="AC115" t="str">
        <f t="shared" ref="AC115:AK115" si="175">AC14</f>
        <v>Anglosphere (core)</v>
      </c>
      <c r="AD115">
        <f t="shared" si="175"/>
        <v>2.3736701299999998</v>
      </c>
      <c r="AE115">
        <f t="shared" si="175"/>
        <v>2.8788422389999999</v>
      </c>
      <c r="AF115">
        <f t="shared" si="175"/>
        <v>1.854990514</v>
      </c>
      <c r="AG115">
        <f t="shared" si="175"/>
        <v>2.4091325709999998</v>
      </c>
      <c r="AH115">
        <f t="shared" si="175"/>
        <v>2.1259009180000001</v>
      </c>
      <c r="AI115">
        <f t="shared" si="175"/>
        <v>1.1040731070000001</v>
      </c>
      <c r="AJ115">
        <f t="shared" si="175"/>
        <v>1.227993283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2931</v>
      </c>
      <c r="AP115">
        <f t="shared" si="176"/>
        <v>1742</v>
      </c>
      <c r="AQ115">
        <f t="shared" si="176"/>
        <v>1598</v>
      </c>
      <c r="AR115">
        <f t="shared" si="176"/>
        <v>2560</v>
      </c>
      <c r="AS115">
        <f t="shared" si="176"/>
        <v>4612</v>
      </c>
      <c r="AT115">
        <f t="shared" si="176"/>
        <v>5167</v>
      </c>
      <c r="AU115">
        <f t="shared" si="176"/>
        <v>3042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&gt;0.999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0.011</v>
      </c>
      <c r="D120" t="str">
        <f t="shared" si="182"/>
        <v>0.313</v>
      </c>
      <c r="E120" t="str">
        <f t="shared" si="182"/>
        <v>&gt;0.999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0.75217155999999363</v>
      </c>
      <c r="M120">
        <f t="shared" ref="M120:Q120" si="183">$L115-N115</f>
        <v>6.8725781799999979</v>
      </c>
      <c r="N120">
        <f t="shared" si="183"/>
        <v>4.64116851</v>
      </c>
      <c r="O120">
        <f t="shared" si="183"/>
        <v>-2.217377110000001</v>
      </c>
      <c r="P120">
        <f t="shared" si="183"/>
        <v>-24.914652880000006</v>
      </c>
      <c r="Q120">
        <f t="shared" si="183"/>
        <v>-41.970634829999995</v>
      </c>
      <c r="T120" t="str">
        <f>K120</f>
        <v>18-24</v>
      </c>
      <c r="U120">
        <f>SQRT((($AO115-1)*$AD115^2+(AP115-1)*AE115^2)/($AO115+AP115-2))</f>
        <v>2.5735787820106748</v>
      </c>
      <c r="V120">
        <f t="shared" ref="V120:Z120" si="184">SQRT((($AO115-1)*$AD115^2+(AQ115-1)*AF115^2)/($AO115+AQ115-2))</f>
        <v>2.2046694570972756</v>
      </c>
      <c r="W120">
        <f t="shared" si="184"/>
        <v>2.3902683685125736</v>
      </c>
      <c r="X120">
        <f t="shared" si="184"/>
        <v>2.2254490508924447</v>
      </c>
      <c r="Y120">
        <f t="shared" si="184"/>
        <v>1.6783675570241787</v>
      </c>
      <c r="Z120">
        <f t="shared" si="184"/>
        <v>1.8795703364459302</v>
      </c>
      <c r="AC120" t="str">
        <f>T120</f>
        <v>18-24</v>
      </c>
      <c r="AD120">
        <f>$AO115+AP115-2</f>
        <v>4671</v>
      </c>
      <c r="AE120">
        <f t="shared" ref="AE120:AI120" si="185">$AO115+AQ115-2</f>
        <v>4527</v>
      </c>
      <c r="AF120">
        <f t="shared" si="185"/>
        <v>5489</v>
      </c>
      <c r="AG120">
        <f t="shared" si="185"/>
        <v>7541</v>
      </c>
      <c r="AH120">
        <f t="shared" si="185"/>
        <v>8096</v>
      </c>
      <c r="AI120">
        <f t="shared" si="185"/>
        <v>5971</v>
      </c>
    </row>
    <row r="121" spans="1:47" x14ac:dyDescent="0.35">
      <c r="A121" t="str">
        <f t="shared" ref="A121:A125" si="186">A108</f>
        <v>25-34</v>
      </c>
      <c r="C121" t="str">
        <f t="shared" si="182"/>
        <v>0.074</v>
      </c>
      <c r="D121" t="str">
        <f t="shared" si="182"/>
        <v>0.817</v>
      </c>
      <c r="E121" t="str">
        <f t="shared" si="182"/>
        <v>&gt;0.999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6.1204066200000042</v>
      </c>
      <c r="N121">
        <f t="shared" ref="N121:Q121" si="188">$M115-O115</f>
        <v>3.8889969500000063</v>
      </c>
      <c r="O121">
        <f t="shared" si="188"/>
        <v>-2.9695486699999947</v>
      </c>
      <c r="P121">
        <f t="shared" si="188"/>
        <v>-25.666824439999999</v>
      </c>
      <c r="Q121">
        <f t="shared" si="188"/>
        <v>-42.722806389999988</v>
      </c>
      <c r="T121" t="str">
        <f t="shared" ref="T121:T125" si="189">K121</f>
        <v>25-34</v>
      </c>
      <c r="V121">
        <f>SQRT((($AP115-1)*$AE115^2+(AQ115-1)*AF115^2)/($AP115+AQ115-2))</f>
        <v>2.4431341564822757</v>
      </c>
      <c r="W121">
        <f t="shared" ref="W121:Z121" si="190">SQRT((($AP115-1)*$AE115^2+(AR115-1)*AG115^2)/($AP115+AR115-2))</f>
        <v>2.6095162675525589</v>
      </c>
      <c r="X121">
        <f t="shared" si="190"/>
        <v>2.3563298441213627</v>
      </c>
      <c r="Y121">
        <f t="shared" si="190"/>
        <v>1.7322672858370538</v>
      </c>
      <c r="Z121">
        <f t="shared" si="190"/>
        <v>1.9940664648109074</v>
      </c>
      <c r="AC121" t="str">
        <f t="shared" ref="AC121:AC125" si="191">T121</f>
        <v>25-34</v>
      </c>
      <c r="AE121">
        <f>$AP115+AQ115-2</f>
        <v>3338</v>
      </c>
      <c r="AF121">
        <f t="shared" ref="AF121:AI121" si="192">$AP115+AR115-2</f>
        <v>4300</v>
      </c>
      <c r="AG121">
        <f t="shared" si="192"/>
        <v>6352</v>
      </c>
      <c r="AH121">
        <f t="shared" si="192"/>
        <v>6907</v>
      </c>
      <c r="AI121">
        <f t="shared" si="192"/>
        <v>4782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-2.2314096699999979</v>
      </c>
      <c r="O122">
        <f t="shared" ref="O122:Q122" si="193">$N115-P115</f>
        <v>-9.0899552899999989</v>
      </c>
      <c r="P122">
        <f t="shared" si="193"/>
        <v>-31.787231060000003</v>
      </c>
      <c r="Q122">
        <f t="shared" si="193"/>
        <v>-48.843213009999992</v>
      </c>
      <c r="T122" t="str">
        <f t="shared" si="189"/>
        <v>35-44</v>
      </c>
      <c r="W122">
        <f>SQRT((($AQ115-1)*$AF115^2+(AR115-1)*AG115^2)/($AQ115+AR115-2))</f>
        <v>2.2126751926741908</v>
      </c>
      <c r="X122">
        <f t="shared" ref="X122:Z122" si="194">SQRT((($AQ115-1)*$AF115^2+(AS115-1)*AH115^2)/($AQ115+AS115-2))</f>
        <v>2.0596167133297882</v>
      </c>
      <c r="Y122">
        <f t="shared" si="194"/>
        <v>1.3204842142855779</v>
      </c>
      <c r="Z122">
        <f t="shared" si="194"/>
        <v>1.4743011952746718</v>
      </c>
      <c r="AC122" t="str">
        <f t="shared" si="191"/>
        <v>35-44</v>
      </c>
      <c r="AF122">
        <f>$AQ115+AR115-2</f>
        <v>4156</v>
      </c>
      <c r="AG122">
        <f t="shared" ref="AG122:AI122" si="195">$AQ115+AS115-2</f>
        <v>6208</v>
      </c>
      <c r="AH122">
        <f t="shared" si="195"/>
        <v>6763</v>
      </c>
      <c r="AI122">
        <f t="shared" si="195"/>
        <v>4638</v>
      </c>
    </row>
    <row r="123" spans="1:47" x14ac:dyDescent="0.35">
      <c r="A123" t="str">
        <f t="shared" si="186"/>
        <v>45-54</v>
      </c>
      <c r="E123" t="str">
        <f t="shared" si="182"/>
        <v>0.013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-6.858545620000001</v>
      </c>
      <c r="P123">
        <f t="shared" ref="P123:Q123" si="196">$O115-Q115</f>
        <v>-29.555821390000006</v>
      </c>
      <c r="Q123">
        <f t="shared" si="196"/>
        <v>-46.611803339999994</v>
      </c>
      <c r="T123" t="str">
        <f t="shared" si="189"/>
        <v>45-54</v>
      </c>
      <c r="X123">
        <f>SQRT((($AR115-1)*$AG115^2+(AS115-1)*AH115^2)/($AR115+AS115-2))</f>
        <v>2.2311174598826344</v>
      </c>
      <c r="Y123">
        <f t="shared" ref="Y123:Z123" si="197">SQRT((($AR115-1)*$AG115^2+(AT115-1)*AI115^2)/($AR115+AT115-2))</f>
        <v>1.6546284209122677</v>
      </c>
      <c r="Z123">
        <f t="shared" si="197"/>
        <v>1.8630792389536859</v>
      </c>
      <c r="AC123" t="str">
        <f t="shared" si="191"/>
        <v>45-54</v>
      </c>
      <c r="AG123">
        <f>$AR115+AS115-2</f>
        <v>7170</v>
      </c>
      <c r="AH123">
        <f t="shared" ref="AH123:AI123" si="198">$AR115+AT115-2</f>
        <v>7725</v>
      </c>
      <c r="AI123">
        <f t="shared" si="198"/>
        <v>5600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-22.697275770000005</v>
      </c>
      <c r="Q124">
        <f>$P115-R115</f>
        <v>-39.753257719999993</v>
      </c>
      <c r="T124" t="str">
        <f t="shared" si="189"/>
        <v>55-64</v>
      </c>
      <c r="Y124">
        <f>SQRT((($AS115-1)*$AH115^2+(AT115-1)*AI115^2)/($AS115+AT115-2))</f>
        <v>1.6659948445393076</v>
      </c>
      <c r="Z124">
        <f>SQRT((($AS115-1)*$AH115^2+(AU115-1)*AJ115^2)/($AS115+AU115-2))</f>
        <v>1.8228143705230191</v>
      </c>
      <c r="AC124" t="str">
        <f t="shared" si="191"/>
        <v>55-64</v>
      </c>
      <c r="AH124">
        <f>$AS115+AT115-2</f>
        <v>9777</v>
      </c>
      <c r="AI124">
        <f>$AS115+AU115-2</f>
        <v>7652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-17.055981949999989</v>
      </c>
      <c r="T125" t="str">
        <f t="shared" si="189"/>
        <v>65-74</v>
      </c>
      <c r="Z125">
        <f>SQRT((($AT115-1)*$AI115^2+(AU115-1)*AJ115^2)/($AT115+AU115-2))</f>
        <v>1.1515463698798916</v>
      </c>
      <c r="AC125" t="str">
        <f t="shared" si="191"/>
        <v>65-74</v>
      </c>
      <c r="AI125">
        <f>$AT115+AU115-2</f>
        <v>8207</v>
      </c>
    </row>
    <row r="127" spans="1:47" x14ac:dyDescent="0.35">
      <c r="K127" t="str">
        <f t="shared" ref="K127:AA127" si="199">K15</f>
        <v>Anglosphere (other)</v>
      </c>
      <c r="L127">
        <f t="shared" si="199"/>
        <v>62.708092299999997</v>
      </c>
      <c r="M127">
        <f t="shared" si="199"/>
        <v>67.769560290000001</v>
      </c>
      <c r="N127">
        <f t="shared" si="199"/>
        <v>82.552306479999999</v>
      </c>
      <c r="O127">
        <f t="shared" si="199"/>
        <v>99.091941680000005</v>
      </c>
      <c r="P127">
        <f t="shared" si="199"/>
        <v>109.5933204</v>
      </c>
      <c r="Q127">
        <f t="shared" si="199"/>
        <v>110.6816475</v>
      </c>
      <c r="R127">
        <f t="shared" si="199"/>
        <v>107.4063826</v>
      </c>
      <c r="S127">
        <f t="shared" si="199"/>
        <v>0</v>
      </c>
      <c r="T127" t="str">
        <f t="shared" si="199"/>
        <v>Anglosphere (other)</v>
      </c>
      <c r="U127">
        <f t="shared" si="199"/>
        <v>7.3377984779999998</v>
      </c>
      <c r="V127">
        <f t="shared" si="199"/>
        <v>9.4826597689999996</v>
      </c>
      <c r="W127">
        <f t="shared" si="199"/>
        <v>8.9523106079999994</v>
      </c>
      <c r="X127">
        <f t="shared" si="199"/>
        <v>7.1550978030000003</v>
      </c>
      <c r="Y127">
        <f t="shared" si="199"/>
        <v>6.0053002370000002</v>
      </c>
      <c r="Z127">
        <f t="shared" si="199"/>
        <v>4.0457069900000002</v>
      </c>
      <c r="AA127">
        <f t="shared" si="199"/>
        <v>4.9962552479999998</v>
      </c>
      <c r="AC127" t="str">
        <f t="shared" ref="AC127:AK127" si="200">AC15</f>
        <v>Anglosphere (other)</v>
      </c>
      <c r="AD127">
        <f t="shared" si="200"/>
        <v>1.8946114199999999</v>
      </c>
      <c r="AE127">
        <f t="shared" si="200"/>
        <v>2.4484122240000001</v>
      </c>
      <c r="AF127">
        <f t="shared" si="200"/>
        <v>2.3114766599999998</v>
      </c>
      <c r="AG127">
        <f t="shared" si="200"/>
        <v>1.8474383089999999</v>
      </c>
      <c r="AH127">
        <f t="shared" si="200"/>
        <v>1.5505618539999999</v>
      </c>
      <c r="AI127">
        <f t="shared" si="200"/>
        <v>1.0445970529999999</v>
      </c>
      <c r="AJ127">
        <f t="shared" si="200"/>
        <v>1.290027558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4738</v>
      </c>
      <c r="AP127">
        <f t="shared" si="201"/>
        <v>4589</v>
      </c>
      <c r="AQ127">
        <f t="shared" si="201"/>
        <v>5612</v>
      </c>
      <c r="AR127">
        <f t="shared" si="201"/>
        <v>7512</v>
      </c>
      <c r="AS127">
        <f t="shared" si="201"/>
        <v>8522</v>
      </c>
      <c r="AT127">
        <f t="shared" si="201"/>
        <v>5655</v>
      </c>
      <c r="AU127">
        <f t="shared" si="201"/>
        <v>1381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0.123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-5.0614679900000041</v>
      </c>
      <c r="M132">
        <f t="shared" ref="M132:Q132" si="208">$L127-N127</f>
        <v>-19.844214180000002</v>
      </c>
      <c r="N132">
        <f t="shared" si="208"/>
        <v>-36.383849380000008</v>
      </c>
      <c r="O132">
        <f t="shared" si="208"/>
        <v>-46.885228099999999</v>
      </c>
      <c r="P132">
        <f t="shared" si="208"/>
        <v>-47.9735552</v>
      </c>
      <c r="Q132">
        <f t="shared" si="208"/>
        <v>-44.698290300000004</v>
      </c>
      <c r="T132" t="str">
        <f>K132</f>
        <v>18-24</v>
      </c>
      <c r="U132">
        <f>SQRT((($AO127-1)*$AD127^2+(AP127-1)*AE127^2)/($AO127+AP127-2))</f>
        <v>2.1847017779400555</v>
      </c>
      <c r="V132">
        <f t="shared" ref="V132:Z132" si="209">SQRT((($AO127-1)*$AD127^2+(AQ127-1)*AF127^2)/($AO127+AQ127-2))</f>
        <v>2.1307942083402973</v>
      </c>
      <c r="W132">
        <f t="shared" si="209"/>
        <v>1.8658242819842858</v>
      </c>
      <c r="X132">
        <f t="shared" si="209"/>
        <v>1.6815903192914634</v>
      </c>
      <c r="Y132">
        <f t="shared" si="209"/>
        <v>1.4933612617631729</v>
      </c>
      <c r="Z132">
        <f t="shared" si="209"/>
        <v>1.7762840125842756</v>
      </c>
      <c r="AC132" t="str">
        <f>T132</f>
        <v>18-24</v>
      </c>
      <c r="AD132">
        <f>$AO127+AP127-2</f>
        <v>9325</v>
      </c>
      <c r="AE132">
        <f t="shared" ref="AE132:AI132" si="210">$AO127+AQ127-2</f>
        <v>10348</v>
      </c>
      <c r="AF132">
        <f t="shared" si="210"/>
        <v>12248</v>
      </c>
      <c r="AG132">
        <f t="shared" si="210"/>
        <v>13258</v>
      </c>
      <c r="AH132">
        <f t="shared" si="210"/>
        <v>10391</v>
      </c>
      <c r="AI132">
        <f t="shared" si="210"/>
        <v>6117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-14.782746189999997</v>
      </c>
      <c r="N133">
        <f t="shared" ref="N133:Q133" si="213">$M127-O127</f>
        <v>-31.322381390000004</v>
      </c>
      <c r="O133">
        <f t="shared" si="213"/>
        <v>-41.823760109999995</v>
      </c>
      <c r="P133">
        <f t="shared" si="213"/>
        <v>-42.912087209999996</v>
      </c>
      <c r="Q133">
        <f t="shared" si="213"/>
        <v>-39.636822309999999</v>
      </c>
      <c r="T133" t="str">
        <f t="shared" ref="T133:T137" si="214">K133</f>
        <v>25-34</v>
      </c>
      <c r="V133">
        <f>SQRT((($AP127-1)*$AE127^2+(AQ127-1)*AF127^2)/($AP127+AQ127-2))</f>
        <v>2.3740544271932809</v>
      </c>
      <c r="W133">
        <f t="shared" ref="W133:Z133" si="215">SQRT((($AP127-1)*$AE127^2+(AR127-1)*AG127^2)/($AP127+AR127-2))</f>
        <v>2.0957145190555115</v>
      </c>
      <c r="X133">
        <f t="shared" si="215"/>
        <v>1.9133397772948302</v>
      </c>
      <c r="Y133">
        <f t="shared" si="215"/>
        <v>1.8132207515605407</v>
      </c>
      <c r="Z133">
        <f t="shared" si="215"/>
        <v>2.234581613892948</v>
      </c>
      <c r="AC133" t="str">
        <f t="shared" ref="AC133:AC137" si="216">T133</f>
        <v>25-34</v>
      </c>
      <c r="AE133">
        <f>$AP127+AQ127-2</f>
        <v>10199</v>
      </c>
      <c r="AF133">
        <f t="shared" ref="AF133:AI133" si="217">$AP127+AR127-2</f>
        <v>12099</v>
      </c>
      <c r="AG133">
        <f t="shared" si="217"/>
        <v>13109</v>
      </c>
      <c r="AH133">
        <f t="shared" si="217"/>
        <v>10242</v>
      </c>
      <c r="AI133">
        <f t="shared" si="217"/>
        <v>5968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-16.539635200000006</v>
      </c>
      <c r="O134">
        <f t="shared" ref="O134:Q134" si="218">$N127-P127</f>
        <v>-27.041013919999997</v>
      </c>
      <c r="P134">
        <f t="shared" si="218"/>
        <v>-28.129341019999998</v>
      </c>
      <c r="Q134">
        <f t="shared" si="218"/>
        <v>-24.854076120000002</v>
      </c>
      <c r="T134" t="str">
        <f t="shared" si="214"/>
        <v>35-44</v>
      </c>
      <c r="W134">
        <f>SQRT((($AQ127-1)*$AF127^2+(AR127-1)*AG127^2)/($AQ127+AR127-2))</f>
        <v>2.0587026686848295</v>
      </c>
      <c r="X134">
        <f t="shared" ref="X134:Z134" si="219">SQRT((($AQ127-1)*$AF127^2+(AS127-1)*AH127^2)/($AQ127+AS127-2))</f>
        <v>1.8897150224961152</v>
      </c>
      <c r="Y134">
        <f t="shared" si="219"/>
        <v>1.7913511509310884</v>
      </c>
      <c r="Z134">
        <f t="shared" si="219"/>
        <v>2.1486625541685229</v>
      </c>
      <c r="AC134" t="str">
        <f t="shared" si="216"/>
        <v>35-44</v>
      </c>
      <c r="AF134">
        <f>$AQ127+AR127-2</f>
        <v>13122</v>
      </c>
      <c r="AG134">
        <f t="shared" ref="AG134:AI134" si="220">$AQ127+AS127-2</f>
        <v>14132</v>
      </c>
      <c r="AH134">
        <f t="shared" si="220"/>
        <v>11265</v>
      </c>
      <c r="AI134">
        <f t="shared" si="220"/>
        <v>6991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-10.501378719999991</v>
      </c>
      <c r="P135">
        <f t="shared" ref="P135:Q135" si="221">$O127-Q127</f>
        <v>-11.589705819999992</v>
      </c>
      <c r="Q135">
        <f t="shared" si="221"/>
        <v>-8.3144409199999956</v>
      </c>
      <c r="T135" t="str">
        <f t="shared" si="214"/>
        <v>45-54</v>
      </c>
      <c r="X135">
        <f>SQRT((($AR127-1)*$AG127^2+(AS127-1)*AH127^2)/($AR127+AS127-2))</f>
        <v>1.6961305731188709</v>
      </c>
      <c r="Y135">
        <f t="shared" ref="Y135:Z135" si="222">SQRT((($AR127-1)*$AG127^2+(AT127-1)*AI127^2)/($AR127+AT127-2))</f>
        <v>1.5543038835147778</v>
      </c>
      <c r="Z135">
        <f t="shared" si="222"/>
        <v>1.7724510410142544</v>
      </c>
      <c r="AC135" t="str">
        <f t="shared" si="216"/>
        <v>45-54</v>
      </c>
      <c r="AG135">
        <f>$AR127+AS127-2</f>
        <v>16032</v>
      </c>
      <c r="AH135">
        <f t="shared" ref="AH135:AI135" si="223">$AR127+AT127-2</f>
        <v>13165</v>
      </c>
      <c r="AI135">
        <f t="shared" si="223"/>
        <v>8891</v>
      </c>
    </row>
    <row r="136" spans="1:47" x14ac:dyDescent="0.35">
      <c r="A136" t="str">
        <f t="shared" si="211"/>
        <v>55-64</v>
      </c>
      <c r="F136" t="str">
        <f t="shared" si="207"/>
        <v>&gt;0.999</v>
      </c>
      <c r="G136" t="str">
        <f t="shared" si="207"/>
        <v>0.897</v>
      </c>
      <c r="K136" t="str">
        <f t="shared" si="212"/>
        <v>55-64</v>
      </c>
      <c r="P136">
        <f>$P127-Q127</f>
        <v>-1.0883271000000008</v>
      </c>
      <c r="Q136">
        <f>$P127-R127</f>
        <v>2.1869377999999955</v>
      </c>
      <c r="T136" t="str">
        <f t="shared" si="214"/>
        <v>55-64</v>
      </c>
      <c r="Y136">
        <f>SQRT((($AS127-1)*$AH127^2+(AT127-1)*AI127^2)/($AS127+AT127-2))</f>
        <v>1.3713134403270553</v>
      </c>
      <c r="Z136">
        <f>SQRT((($AS127-1)*$AH127^2+(AU127-1)*AJ127^2)/($AS127+AU127-2))</f>
        <v>1.5169347630839303</v>
      </c>
      <c r="AC136" t="str">
        <f t="shared" si="216"/>
        <v>55-64</v>
      </c>
      <c r="AH136">
        <f>$AS127+AT127-2</f>
        <v>14175</v>
      </c>
      <c r="AI136">
        <f>$AS127+AU127-2</f>
        <v>9901</v>
      </c>
    </row>
    <row r="137" spans="1:47" x14ac:dyDescent="0.35">
      <c r="A137" t="str">
        <f t="shared" si="211"/>
        <v>65-74</v>
      </c>
      <c r="G137" t="str">
        <f t="shared" si="207"/>
        <v>0.017</v>
      </c>
      <c r="K137" t="str">
        <f t="shared" si="212"/>
        <v>65-74</v>
      </c>
      <c r="Q137">
        <f>Q127-R127</f>
        <v>3.2752648999999963</v>
      </c>
      <c r="T137" t="str">
        <f t="shared" si="214"/>
        <v>65-74</v>
      </c>
      <c r="Z137">
        <f>SQRT((($AT127-1)*$AI127^2+(AU127-1)*AJ127^2)/($AT127+AU127-2))</f>
        <v>1.0970859129835022</v>
      </c>
      <c r="AC137" t="str">
        <f t="shared" si="216"/>
        <v>65-74</v>
      </c>
      <c r="AI137">
        <f>$AT127+AU127-2</f>
        <v>7034</v>
      </c>
    </row>
    <row r="139" spans="1:47" x14ac:dyDescent="0.35">
      <c r="K139" t="str">
        <f t="shared" ref="K139:AA139" si="224">K16</f>
        <v>Arabsphere</v>
      </c>
      <c r="L139">
        <f t="shared" si="224"/>
        <v>59.787755830000002</v>
      </c>
      <c r="M139">
        <f t="shared" si="224"/>
        <v>68.786355740000005</v>
      </c>
      <c r="N139">
        <f t="shared" si="224"/>
        <v>79.457323340000002</v>
      </c>
      <c r="O139">
        <f t="shared" si="224"/>
        <v>92.326207710000006</v>
      </c>
      <c r="P139">
        <f t="shared" si="224"/>
        <v>99.838722649999994</v>
      </c>
      <c r="Q139">
        <f t="shared" si="224"/>
        <v>101.340001</v>
      </c>
      <c r="R139">
        <f t="shared" si="224"/>
        <v>86.918485700000005</v>
      </c>
      <c r="S139">
        <f t="shared" si="224"/>
        <v>0</v>
      </c>
      <c r="T139" t="str">
        <f t="shared" si="224"/>
        <v>Arabsphere</v>
      </c>
      <c r="U139">
        <f t="shared" si="224"/>
        <v>5.602458908</v>
      </c>
      <c r="V139">
        <f t="shared" si="224"/>
        <v>7.8154421860000003</v>
      </c>
      <c r="W139">
        <f t="shared" si="224"/>
        <v>5.0884485379999997</v>
      </c>
      <c r="X139">
        <f t="shared" si="224"/>
        <v>6.6801336210000004</v>
      </c>
      <c r="Y139">
        <f t="shared" si="224"/>
        <v>6.6718026720000001</v>
      </c>
      <c r="Z139">
        <f t="shared" si="224"/>
        <v>6.9117948370000004</v>
      </c>
      <c r="AA139">
        <f t="shared" si="224"/>
        <v>17.317066650000001</v>
      </c>
      <c r="AC139" t="str">
        <f t="shared" ref="AC139:AK139" si="225">AC16</f>
        <v>Arabsphere</v>
      </c>
      <c r="AD139">
        <f t="shared" si="225"/>
        <v>1.6892049179999999</v>
      </c>
      <c r="AE139">
        <f t="shared" si="225"/>
        <v>2.3564444820000001</v>
      </c>
      <c r="AF139">
        <f t="shared" si="225"/>
        <v>1.53422496</v>
      </c>
      <c r="AG139">
        <f t="shared" si="225"/>
        <v>2.0141360700000002</v>
      </c>
      <c r="AH139">
        <f t="shared" si="225"/>
        <v>2.0116241939999999</v>
      </c>
      <c r="AI139">
        <f t="shared" si="225"/>
        <v>2.0839845549999998</v>
      </c>
      <c r="AJ139">
        <f t="shared" si="225"/>
        <v>5.2212920489999997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5569</v>
      </c>
      <c r="AP139">
        <f t="shared" si="226"/>
        <v>7934</v>
      </c>
      <c r="AQ139">
        <f t="shared" si="226"/>
        <v>11916</v>
      </c>
      <c r="AR139">
        <f t="shared" si="226"/>
        <v>10030</v>
      </c>
      <c r="AS139">
        <f t="shared" si="226"/>
        <v>6402</v>
      </c>
      <c r="AT139">
        <f t="shared" si="226"/>
        <v>2046</v>
      </c>
      <c r="AU139">
        <f t="shared" si="226"/>
        <v>232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-8.9985999100000029</v>
      </c>
      <c r="M144">
        <f t="shared" ref="M144:Q144" si="233">$L139-N139</f>
        <v>-19.66956751</v>
      </c>
      <c r="N144">
        <f t="shared" si="233"/>
        <v>-32.538451880000004</v>
      </c>
      <c r="O144">
        <f t="shared" si="233"/>
        <v>-40.050966819999992</v>
      </c>
      <c r="P144">
        <f t="shared" si="233"/>
        <v>-41.552245169999999</v>
      </c>
      <c r="Q144">
        <f t="shared" si="233"/>
        <v>-27.130729870000003</v>
      </c>
      <c r="T144" t="str">
        <f>K144</f>
        <v>18-24</v>
      </c>
      <c r="U144">
        <f>SQRT((($AO139-1)*$AD139^2+(AP139-1)*AE139^2)/($AO139+AP139-2))</f>
        <v>2.1070247686927206</v>
      </c>
      <c r="V144">
        <f t="shared" ref="V144:Z144" si="234">SQRT((($AO139-1)*$AD139^2+(AQ139-1)*AF139^2)/($AO139+AQ139-2))</f>
        <v>1.5852282924849108</v>
      </c>
      <c r="W144">
        <f t="shared" si="234"/>
        <v>1.9045117343606144</v>
      </c>
      <c r="X144">
        <f t="shared" si="234"/>
        <v>1.8685674918862154</v>
      </c>
      <c r="Y144">
        <f t="shared" si="234"/>
        <v>1.8037580221540117</v>
      </c>
      <c r="Z144">
        <f t="shared" si="234"/>
        <v>1.9559426450464086</v>
      </c>
      <c r="AC144" t="str">
        <f>T144</f>
        <v>18-24</v>
      </c>
      <c r="AD144">
        <f>$AO139+AP139-2</f>
        <v>13501</v>
      </c>
      <c r="AE144">
        <f t="shared" ref="AE144:AI144" si="235">$AO139+AQ139-2</f>
        <v>17483</v>
      </c>
      <c r="AF144">
        <f t="shared" si="235"/>
        <v>15597</v>
      </c>
      <c r="AG144">
        <f t="shared" si="235"/>
        <v>11969</v>
      </c>
      <c r="AH144">
        <f t="shared" si="235"/>
        <v>7613</v>
      </c>
      <c r="AI144">
        <f t="shared" si="235"/>
        <v>5799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-10.670967599999997</v>
      </c>
      <c r="N145">
        <f t="shared" ref="N145:Q145" si="238">$M139-O139</f>
        <v>-23.539851970000001</v>
      </c>
      <c r="O145">
        <f t="shared" si="238"/>
        <v>-31.052366909999989</v>
      </c>
      <c r="P145">
        <f t="shared" si="238"/>
        <v>-32.553645259999996</v>
      </c>
      <c r="Q145">
        <f t="shared" si="238"/>
        <v>-18.13212996</v>
      </c>
      <c r="T145" t="str">
        <f t="shared" ref="T145:T149" si="239">K145</f>
        <v>25-34</v>
      </c>
      <c r="V145">
        <f>SQRT((($AP139-1)*$AE139^2+(AQ139-1)*AF139^2)/($AP139+AQ139-2))</f>
        <v>1.9058962972186042</v>
      </c>
      <c r="W145">
        <f t="shared" ref="W145:Z145" si="240">SQRT((($AP139-1)*$AE139^2+(AR139-1)*AG139^2)/($AP139+AR139-2))</f>
        <v>2.1719801090822575</v>
      </c>
      <c r="X145">
        <f t="shared" si="240"/>
        <v>2.2091223515864518</v>
      </c>
      <c r="Y145">
        <f t="shared" si="240"/>
        <v>2.3032309958959285</v>
      </c>
      <c r="Z145">
        <f t="shared" si="240"/>
        <v>2.4833621243787727</v>
      </c>
      <c r="AC145" t="str">
        <f t="shared" ref="AC145:AC149" si="241">T145</f>
        <v>25-34</v>
      </c>
      <c r="AE145">
        <f>$AP139+AQ139-2</f>
        <v>19848</v>
      </c>
      <c r="AF145">
        <f t="shared" ref="AF145:AI145" si="242">$AP139+AR139-2</f>
        <v>17962</v>
      </c>
      <c r="AG145">
        <f t="shared" si="242"/>
        <v>14334</v>
      </c>
      <c r="AH145">
        <f t="shared" si="242"/>
        <v>9978</v>
      </c>
      <c r="AI145">
        <f t="shared" si="242"/>
        <v>8164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-12.868884370000004</v>
      </c>
      <c r="O146">
        <f t="shared" ref="O146:Q146" si="243">$N139-P139</f>
        <v>-20.381399309999992</v>
      </c>
      <c r="P146">
        <f t="shared" si="243"/>
        <v>-21.882677659999999</v>
      </c>
      <c r="Q146">
        <f t="shared" si="243"/>
        <v>-7.461162360000003</v>
      </c>
      <c r="T146" t="str">
        <f t="shared" si="239"/>
        <v>35-44</v>
      </c>
      <c r="W146">
        <f>SQRT((($AQ139-1)*$AF139^2+(AR139-1)*AG139^2)/($AQ139+AR139-2))</f>
        <v>1.7697786583888808</v>
      </c>
      <c r="X146">
        <f t="shared" ref="X146:Z146" si="244">SQRT((($AQ139-1)*$AF139^2+(AS139-1)*AH139^2)/($AQ139+AS139-2))</f>
        <v>1.716226666092256</v>
      </c>
      <c r="Y146">
        <f t="shared" si="244"/>
        <v>1.6264181750658768</v>
      </c>
      <c r="Z146">
        <f t="shared" si="244"/>
        <v>1.6815357667389739</v>
      </c>
      <c r="AC146" t="str">
        <f t="shared" si="241"/>
        <v>35-44</v>
      </c>
      <c r="AF146">
        <f>$AQ139+AR139-2</f>
        <v>21944</v>
      </c>
      <c r="AG146">
        <f t="shared" ref="AG146:AI146" si="245">$AQ139+AS139-2</f>
        <v>18316</v>
      </c>
      <c r="AH146">
        <f t="shared" si="245"/>
        <v>13960</v>
      </c>
      <c r="AI146">
        <f t="shared" si="245"/>
        <v>12146</v>
      </c>
    </row>
    <row r="147" spans="1:47" x14ac:dyDescent="0.35">
      <c r="A147" t="str">
        <f t="shared" si="236"/>
        <v>45-54</v>
      </c>
      <c r="E147" t="str">
        <f t="shared" si="232"/>
        <v>0.001</v>
      </c>
      <c r="F147" t="str">
        <f t="shared" si="232"/>
        <v>&lt;0.001</v>
      </c>
      <c r="G147" t="str">
        <f t="shared" si="232"/>
        <v>0.069</v>
      </c>
      <c r="K147" t="str">
        <f t="shared" si="237"/>
        <v>45-54</v>
      </c>
      <c r="O147">
        <f>$O139-P139</f>
        <v>-7.5125149399999884</v>
      </c>
      <c r="P147">
        <f t="shared" ref="P147:Q147" si="246">$O139-Q139</f>
        <v>-9.0137932899999953</v>
      </c>
      <c r="Q147">
        <f t="shared" si="246"/>
        <v>5.4077220100000005</v>
      </c>
      <c r="T147" t="str">
        <f t="shared" si="239"/>
        <v>45-54</v>
      </c>
      <c r="X147">
        <f>SQRT((($AR139-1)*$AG139^2+(AS139-1)*AH139^2)/($AR139+AS139-2))</f>
        <v>2.0131578353447779</v>
      </c>
      <c r="Y147">
        <f t="shared" ref="Y147:Z147" si="247">SQRT((($AR139-1)*$AG139^2+(AT139-1)*AI139^2)/($AR139+AT139-2))</f>
        <v>2.0261358497224591</v>
      </c>
      <c r="Z147">
        <f t="shared" si="247"/>
        <v>2.1399063443137623</v>
      </c>
      <c r="AC147" t="str">
        <f t="shared" si="241"/>
        <v>45-54</v>
      </c>
      <c r="AG147">
        <f>$AR139+AS139-2</f>
        <v>16430</v>
      </c>
      <c r="AH147">
        <f t="shared" ref="AH147:AI147" si="248">$AR139+AT139-2</f>
        <v>12074</v>
      </c>
      <c r="AI147">
        <f t="shared" si="248"/>
        <v>10260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&lt;0.001</v>
      </c>
      <c r="K148" t="str">
        <f t="shared" si="237"/>
        <v>55-64</v>
      </c>
      <c r="P148">
        <f>$P139-Q139</f>
        <v>-1.5012783500000069</v>
      </c>
      <c r="Q148">
        <f>$P139-R139</f>
        <v>12.920236949999989</v>
      </c>
      <c r="T148" t="str">
        <f t="shared" si="239"/>
        <v>55-64</v>
      </c>
      <c r="Y148">
        <f>SQRT((($AS139-1)*$AH139^2+(AT139-1)*AI139^2)/($AS139+AT139-2))</f>
        <v>2.0293812916174372</v>
      </c>
      <c r="Z148">
        <f>SQRT((($AS139-1)*$AH139^2+(AU139-1)*AJ139^2)/($AS139+AU139-2))</f>
        <v>2.2034621404189076</v>
      </c>
      <c r="AC148" t="str">
        <f t="shared" si="241"/>
        <v>55-64</v>
      </c>
      <c r="AH148">
        <f>$AS139+AT139-2</f>
        <v>8446</v>
      </c>
      <c r="AI148">
        <f>$AS139+AU139-2</f>
        <v>6632</v>
      </c>
    </row>
    <row r="149" spans="1:47" x14ac:dyDescent="0.35">
      <c r="A149" t="str">
        <f t="shared" si="236"/>
        <v>65-74</v>
      </c>
      <c r="G149" t="str">
        <f t="shared" si="232"/>
        <v>&lt;0.001</v>
      </c>
      <c r="K149" t="str">
        <f t="shared" si="237"/>
        <v>65-74</v>
      </c>
      <c r="Q149">
        <f>Q139-R139</f>
        <v>14.421515299999996</v>
      </c>
      <c r="T149" t="str">
        <f t="shared" si="239"/>
        <v>65-74</v>
      </c>
      <c r="Z149">
        <f>SQRT((($AT139-1)*$AI139^2+(AU139-1)*AJ139^2)/($AT139+AU139-2))</f>
        <v>2.5824637267865689</v>
      </c>
      <c r="AC149" t="str">
        <f t="shared" si="241"/>
        <v>65-74</v>
      </c>
      <c r="AI149">
        <f>$AT139+AU139-2</f>
        <v>2276</v>
      </c>
    </row>
    <row r="151" spans="1:47" x14ac:dyDescent="0.35">
      <c r="K151" t="str">
        <f t="shared" ref="K151:AA151" si="249">K17</f>
        <v>Francosphere</v>
      </c>
      <c r="L151">
        <f t="shared" si="249"/>
        <v>72.098414550000001</v>
      </c>
      <c r="M151">
        <f t="shared" si="249"/>
        <v>82.421920220000004</v>
      </c>
      <c r="N151">
        <f t="shared" si="249"/>
        <v>86.148667200000006</v>
      </c>
      <c r="O151">
        <f t="shared" si="249"/>
        <v>85.789068580000006</v>
      </c>
      <c r="P151">
        <f t="shared" si="249"/>
        <v>96.786314489999995</v>
      </c>
      <c r="Q151">
        <f t="shared" si="249"/>
        <v>102.181737</v>
      </c>
      <c r="R151">
        <f t="shared" si="249"/>
        <v>104.3265641</v>
      </c>
      <c r="S151">
        <f t="shared" si="249"/>
        <v>0</v>
      </c>
      <c r="T151" t="str">
        <f t="shared" si="249"/>
        <v>Francosphere</v>
      </c>
      <c r="U151">
        <f t="shared" si="249"/>
        <v>13.926173479999999</v>
      </c>
      <c r="V151">
        <f t="shared" si="249"/>
        <v>8.3263918159999992</v>
      </c>
      <c r="W151">
        <f t="shared" si="249"/>
        <v>8.8212771530000005</v>
      </c>
      <c r="X151">
        <f t="shared" si="249"/>
        <v>9.2484530849999995</v>
      </c>
      <c r="Y151">
        <f t="shared" si="249"/>
        <v>5.3116411020000003</v>
      </c>
      <c r="Z151">
        <f t="shared" si="249"/>
        <v>3.2914967069999999</v>
      </c>
      <c r="AA151">
        <f t="shared" si="249"/>
        <v>4.4046789310000003</v>
      </c>
      <c r="AC151" t="str">
        <f t="shared" ref="AC151:AK151" si="250">AC17</f>
        <v>Francosphere</v>
      </c>
      <c r="AD151">
        <f t="shared" si="250"/>
        <v>4.6420578260000003</v>
      </c>
      <c r="AE151">
        <f t="shared" si="250"/>
        <v>2.7754639390000002</v>
      </c>
      <c r="AF151">
        <f t="shared" si="250"/>
        <v>2.9404257180000002</v>
      </c>
      <c r="AG151">
        <f t="shared" si="250"/>
        <v>3.0828176950000001</v>
      </c>
      <c r="AH151">
        <f t="shared" si="250"/>
        <v>1.770547034</v>
      </c>
      <c r="AI151">
        <f t="shared" si="250"/>
        <v>1.097165569</v>
      </c>
      <c r="AJ151">
        <f t="shared" si="250"/>
        <v>1.4682263099999999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1132</v>
      </c>
      <c r="AP151">
        <f t="shared" si="251"/>
        <v>1091</v>
      </c>
      <c r="AQ151">
        <f t="shared" si="251"/>
        <v>1145</v>
      </c>
      <c r="AR151">
        <f t="shared" si="251"/>
        <v>1645</v>
      </c>
      <c r="AS151">
        <f t="shared" si="251"/>
        <v>3434</v>
      </c>
      <c r="AT151">
        <f t="shared" si="251"/>
        <v>3744</v>
      </c>
      <c r="AU151">
        <f t="shared" si="251"/>
        <v>1194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0.043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0.002</v>
      </c>
      <c r="D156" t="str">
        <f t="shared" si="257"/>
        <v>0.002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-10.323505670000003</v>
      </c>
      <c r="M156">
        <f t="shared" ref="M156:Q156" si="258">$L151-N151</f>
        <v>-14.050252650000004</v>
      </c>
      <c r="N156">
        <f t="shared" si="258"/>
        <v>-13.690654030000005</v>
      </c>
      <c r="O156">
        <f t="shared" si="258"/>
        <v>-24.687899939999994</v>
      </c>
      <c r="P156">
        <f t="shared" si="258"/>
        <v>-30.083322449999997</v>
      </c>
      <c r="Q156">
        <f t="shared" si="258"/>
        <v>-32.228149549999998</v>
      </c>
      <c r="T156" t="str">
        <f>K156</f>
        <v>18-24</v>
      </c>
      <c r="U156">
        <f>SQRT((($AO151-1)*$AD151^2+(AP151-1)*AE151^2)/($AO151+AP151-2))</f>
        <v>3.8410604655878031</v>
      </c>
      <c r="V156">
        <f t="shared" ref="V156:Z156" si="259">SQRT((($AO151-1)*$AD151^2+(AQ151-1)*AF151^2)/($AO151+AQ151-2))</f>
        <v>3.8807908430292142</v>
      </c>
      <c r="W156">
        <f t="shared" si="259"/>
        <v>3.7964312419363933</v>
      </c>
      <c r="X156">
        <f t="shared" si="259"/>
        <v>2.7745192241150338</v>
      </c>
      <c r="Y156">
        <f t="shared" si="259"/>
        <v>2.4340838365962405</v>
      </c>
      <c r="Z156">
        <f t="shared" si="259"/>
        <v>3.4049243630691897</v>
      </c>
      <c r="AC156" t="str">
        <f>T156</f>
        <v>18-24</v>
      </c>
      <c r="AD156">
        <f>$AO151+AP151-2</f>
        <v>2221</v>
      </c>
      <c r="AE156">
        <f t="shared" ref="AE156:AI156" si="260">$AO151+AQ151-2</f>
        <v>2275</v>
      </c>
      <c r="AF156">
        <f t="shared" si="260"/>
        <v>2775</v>
      </c>
      <c r="AG156">
        <f t="shared" si="260"/>
        <v>4564</v>
      </c>
      <c r="AH156">
        <f t="shared" si="260"/>
        <v>4874</v>
      </c>
      <c r="AI156">
        <f t="shared" si="260"/>
        <v>2324</v>
      </c>
    </row>
    <row r="157" spans="1:47" x14ac:dyDescent="0.35">
      <c r="A157" t="str">
        <f t="shared" ref="A157:A161" si="261">A145</f>
        <v>25-34</v>
      </c>
      <c r="C157" t="str">
        <f t="shared" si="257"/>
        <v>&gt;0.999</v>
      </c>
      <c r="D157" t="str">
        <f t="shared" si="257"/>
        <v>&gt;0.999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-3.7267469800000015</v>
      </c>
      <c r="N157">
        <f t="shared" ref="N157:Q157" si="263">$M151-O151</f>
        <v>-3.3671483600000016</v>
      </c>
      <c r="O157">
        <f t="shared" si="263"/>
        <v>-14.364394269999991</v>
      </c>
      <c r="P157">
        <f t="shared" si="263"/>
        <v>-19.759816779999994</v>
      </c>
      <c r="Q157">
        <f t="shared" si="263"/>
        <v>-21.904643879999995</v>
      </c>
      <c r="T157" t="str">
        <f t="shared" ref="T157:T161" si="264">K157</f>
        <v>25-34</v>
      </c>
      <c r="V157">
        <f>SQRT((($AP151-1)*$AE151^2+(AQ151-1)*AF151^2)/($AP151+AQ151-2))</f>
        <v>2.8611269837511042</v>
      </c>
      <c r="W157">
        <f t="shared" ref="W157:Z157" si="265">SQRT((($AP151-1)*$AE151^2+(AR151-1)*AG151^2)/($AP151+AR151-2))</f>
        <v>2.9641035562958309</v>
      </c>
      <c r="X157">
        <f t="shared" si="265"/>
        <v>2.0580983742562422</v>
      </c>
      <c r="Y157">
        <f t="shared" si="265"/>
        <v>1.6338930209021747</v>
      </c>
      <c r="Z157">
        <f t="shared" si="265"/>
        <v>2.1918721020747038</v>
      </c>
      <c r="AC157" t="str">
        <f t="shared" ref="AC157:AC161" si="266">T157</f>
        <v>25-34</v>
      </c>
      <c r="AE157">
        <f>$AP151+AQ151-2</f>
        <v>2234</v>
      </c>
      <c r="AF157">
        <f t="shared" ref="AF157:AI157" si="267">$AP151+AR151-2</f>
        <v>2734</v>
      </c>
      <c r="AG157">
        <f t="shared" si="267"/>
        <v>4523</v>
      </c>
      <c r="AH157">
        <f t="shared" si="267"/>
        <v>4833</v>
      </c>
      <c r="AI157">
        <f t="shared" si="267"/>
        <v>2283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0.35959861999999987</v>
      </c>
      <c r="O158">
        <f t="shared" ref="O158:Q158" si="268">$N151-P151</f>
        <v>-10.63764728999999</v>
      </c>
      <c r="P158">
        <f t="shared" si="268"/>
        <v>-16.033069799999993</v>
      </c>
      <c r="Q158">
        <f t="shared" si="268"/>
        <v>-18.177896899999993</v>
      </c>
      <c r="T158" t="str">
        <f t="shared" si="264"/>
        <v>35-44</v>
      </c>
      <c r="W158">
        <f>SQRT((($AQ151-1)*$AF151^2+(AR151-1)*AG151^2)/($AQ151+AR151-2))</f>
        <v>3.0252009345191868</v>
      </c>
      <c r="X158">
        <f t="shared" ref="X158:Z158" si="269">SQRT((($AQ151-1)*$AF151^2+(AS151-1)*AH151^2)/($AQ151+AS151-2))</f>
        <v>2.1242298416042837</v>
      </c>
      <c r="Y158">
        <f t="shared" si="269"/>
        <v>1.7163772550635112</v>
      </c>
      <c r="Z158">
        <f t="shared" si="269"/>
        <v>2.3092971912551583</v>
      </c>
      <c r="AC158" t="str">
        <f t="shared" si="266"/>
        <v>35-44</v>
      </c>
      <c r="AF158">
        <f>$AQ151+AR151-2</f>
        <v>2788</v>
      </c>
      <c r="AG158">
        <f t="shared" ref="AG158:AI158" si="270">$AQ151+AS151-2</f>
        <v>4577</v>
      </c>
      <c r="AH158">
        <f t="shared" si="270"/>
        <v>4887</v>
      </c>
      <c r="AI158">
        <f t="shared" si="270"/>
        <v>2337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-10.99724590999999</v>
      </c>
      <c r="P159">
        <f t="shared" ref="P159:Q159" si="271">$O151-Q151</f>
        <v>-16.392668419999993</v>
      </c>
      <c r="Q159">
        <f t="shared" si="271"/>
        <v>-18.537495519999993</v>
      </c>
      <c r="T159" t="str">
        <f t="shared" si="264"/>
        <v>45-54</v>
      </c>
      <c r="X159">
        <f>SQRT((($AR151-1)*$AG151^2+(AS151-1)*AH151^2)/($AR151+AS151-2))</f>
        <v>2.2797325024499226</v>
      </c>
      <c r="Y159">
        <f t="shared" ref="Y159:Z159" si="272">SQRT((($AR151-1)*$AG151^2+(AT151-1)*AI151^2)/($AR151+AT151-2))</f>
        <v>1.9330692859599385</v>
      </c>
      <c r="Z159">
        <f t="shared" si="272"/>
        <v>2.5325464077924336</v>
      </c>
      <c r="AC159" t="str">
        <f t="shared" si="266"/>
        <v>45-54</v>
      </c>
      <c r="AG159">
        <f>$AR151+AS151-2</f>
        <v>5077</v>
      </c>
      <c r="AH159">
        <f t="shared" ref="AH159:AI159" si="273">$AR151+AT151-2</f>
        <v>5387</v>
      </c>
      <c r="AI159">
        <f t="shared" si="273"/>
        <v>2837</v>
      </c>
    </row>
    <row r="160" spans="1:47" x14ac:dyDescent="0.35">
      <c r="A160" t="str">
        <f t="shared" si="261"/>
        <v>55-64</v>
      </c>
      <c r="F160" t="str">
        <f t="shared" si="257"/>
        <v>0.001</v>
      </c>
      <c r="G160" t="str">
        <f t="shared" si="257"/>
        <v>&lt;0.001</v>
      </c>
      <c r="K160" t="str">
        <f t="shared" si="262"/>
        <v>55-64</v>
      </c>
      <c r="P160">
        <f>$P151-Q151</f>
        <v>-5.3954225100000031</v>
      </c>
      <c r="Q160">
        <f>$P151-R151</f>
        <v>-7.5402496100000036</v>
      </c>
      <c r="T160" t="str">
        <f t="shared" si="264"/>
        <v>55-64</v>
      </c>
      <c r="Y160">
        <f>SQRT((($AS151-1)*$AH151^2+(AT151-1)*AI151^2)/($AS151+AT151-2))</f>
        <v>1.4586274300742674</v>
      </c>
      <c r="Z160">
        <f>SQRT((($AS151-1)*$AH151^2+(AU151-1)*AJ151^2)/($AS151+AU151-2))</f>
        <v>1.697740870072582</v>
      </c>
      <c r="AC160" t="str">
        <f t="shared" si="266"/>
        <v>55-64</v>
      </c>
      <c r="AH160">
        <f>$AS151+AT151-2</f>
        <v>7176</v>
      </c>
      <c r="AI160">
        <f>$AS151+AU151-2</f>
        <v>4626</v>
      </c>
    </row>
    <row r="161" spans="1:47" x14ac:dyDescent="0.35">
      <c r="A161" t="str">
        <f t="shared" si="261"/>
        <v>65-74</v>
      </c>
      <c r="G161" t="str">
        <f t="shared" si="257"/>
        <v>0.440</v>
      </c>
      <c r="K161" t="str">
        <f t="shared" si="262"/>
        <v>65-74</v>
      </c>
      <c r="Q161">
        <f>Q151-R151</f>
        <v>-2.1448271000000005</v>
      </c>
      <c r="T161" t="str">
        <f t="shared" si="264"/>
        <v>65-74</v>
      </c>
      <c r="Z161">
        <f>SQRT((($AT151-1)*$AI151^2+(AU151-1)*AJ151^2)/($AT151+AU151-2))</f>
        <v>1.1974324269714975</v>
      </c>
      <c r="AC161" t="str">
        <f t="shared" si="266"/>
        <v>65-74</v>
      </c>
      <c r="AI161">
        <f>$AT151+AU151-2</f>
        <v>4936</v>
      </c>
    </row>
    <row r="163" spans="1:47" x14ac:dyDescent="0.35">
      <c r="K163" t="str">
        <f t="shared" ref="K163:AA163" si="274">K18</f>
        <v>Germanosphere</v>
      </c>
      <c r="L163">
        <f t="shared" si="274"/>
        <v>63.875435520000003</v>
      </c>
      <c r="M163">
        <f t="shared" si="274"/>
        <v>64.070189060000004</v>
      </c>
      <c r="N163">
        <f t="shared" si="274"/>
        <v>65.994409340000004</v>
      </c>
      <c r="O163">
        <f t="shared" si="274"/>
        <v>65.989958659999999</v>
      </c>
      <c r="P163">
        <f t="shared" si="274"/>
        <v>76.431304650000001</v>
      </c>
      <c r="Q163">
        <f t="shared" si="274"/>
        <v>95.562085830000001</v>
      </c>
      <c r="R163">
        <f t="shared" si="274"/>
        <v>93.220732740000003</v>
      </c>
      <c r="S163">
        <f t="shared" si="274"/>
        <v>0</v>
      </c>
      <c r="T163" t="str">
        <f t="shared" si="274"/>
        <v>Germanosphere</v>
      </c>
      <c r="U163">
        <f t="shared" si="274"/>
        <v>10.92983508</v>
      </c>
      <c r="V163">
        <f t="shared" si="274"/>
        <v>3.8561584149999999</v>
      </c>
      <c r="W163">
        <f t="shared" si="274"/>
        <v>6.9239944260000001</v>
      </c>
      <c r="X163">
        <f t="shared" si="274"/>
        <v>6.6616095480000004</v>
      </c>
      <c r="Y163">
        <f t="shared" si="274"/>
        <v>6.3314370310000001</v>
      </c>
      <c r="Z163">
        <f t="shared" si="274"/>
        <v>6.974119366</v>
      </c>
      <c r="AA163">
        <f t="shared" si="274"/>
        <v>5.9335256579999998</v>
      </c>
      <c r="AC163" t="str">
        <f t="shared" ref="AC163:AK163" si="275">AC18</f>
        <v>Germanosphere</v>
      </c>
      <c r="AD163">
        <f t="shared" si="275"/>
        <v>6.3103432269999997</v>
      </c>
      <c r="AE163">
        <f t="shared" si="275"/>
        <v>2.2263540989999999</v>
      </c>
      <c r="AF163">
        <f t="shared" si="275"/>
        <v>3.9975700459999999</v>
      </c>
      <c r="AG163">
        <f t="shared" si="275"/>
        <v>3.8460820660000001</v>
      </c>
      <c r="AH163">
        <f t="shared" si="275"/>
        <v>3.655456874</v>
      </c>
      <c r="AI163">
        <f t="shared" si="275"/>
        <v>4.0265096930000004</v>
      </c>
      <c r="AJ163">
        <f t="shared" si="275"/>
        <v>3.4257226360000002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106</v>
      </c>
      <c r="AP163">
        <f t="shared" si="276"/>
        <v>159</v>
      </c>
      <c r="AQ163">
        <f t="shared" si="276"/>
        <v>327</v>
      </c>
      <c r="AR163">
        <f t="shared" si="276"/>
        <v>564</v>
      </c>
      <c r="AS163">
        <f t="shared" si="276"/>
        <v>1002</v>
      </c>
      <c r="AT163">
        <f t="shared" si="276"/>
        <v>641</v>
      </c>
      <c r="AU163">
        <f t="shared" si="276"/>
        <v>201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&gt;0.999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&gt;0.999</v>
      </c>
      <c r="D168" t="str">
        <f t="shared" si="282"/>
        <v>&gt;0.999</v>
      </c>
      <c r="E168" t="str">
        <f t="shared" si="282"/>
        <v>0.010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-0.19475354000000067</v>
      </c>
      <c r="M168">
        <f t="shared" ref="M168:Q168" si="283">$L163-N163</f>
        <v>-2.1189738200000008</v>
      </c>
      <c r="N168">
        <f t="shared" si="283"/>
        <v>-2.1145231399999957</v>
      </c>
      <c r="O168">
        <f t="shared" si="283"/>
        <v>-12.555869129999998</v>
      </c>
      <c r="P168">
        <f t="shared" si="283"/>
        <v>-31.686650309999997</v>
      </c>
      <c r="Q168">
        <f t="shared" si="283"/>
        <v>-29.345297219999999</v>
      </c>
      <c r="T168" t="str">
        <f>K168</f>
        <v>18-24</v>
      </c>
      <c r="U168">
        <f>SQRT((($AO163-1)*$AD163^2+(AP163-1)*AE163^2)/($AO163+AP163-2))</f>
        <v>4.3446118148781325</v>
      </c>
      <c r="V168">
        <f t="shared" ref="V168:Z168" si="284">SQRT((($AO163-1)*$AD163^2+(AQ163-1)*AF163^2)/($AO163+AQ163-2))</f>
        <v>4.6678069910015525</v>
      </c>
      <c r="W168">
        <f t="shared" si="284"/>
        <v>4.3274013493721926</v>
      </c>
      <c r="X168">
        <f t="shared" si="284"/>
        <v>3.9842448132053834</v>
      </c>
      <c r="Y168">
        <f t="shared" si="284"/>
        <v>4.4204109741631346</v>
      </c>
      <c r="Z168">
        <f t="shared" si="284"/>
        <v>4.6264600489308565</v>
      </c>
      <c r="AC168" t="str">
        <f>T168</f>
        <v>18-24</v>
      </c>
      <c r="AD168">
        <f>$AO163+AP163-2</f>
        <v>263</v>
      </c>
      <c r="AE168">
        <f t="shared" ref="AE168:AI168" si="285">$AO163+AQ163-2</f>
        <v>431</v>
      </c>
      <c r="AF168">
        <f t="shared" si="285"/>
        <v>668</v>
      </c>
      <c r="AG168">
        <f t="shared" si="285"/>
        <v>1106</v>
      </c>
      <c r="AH168">
        <f t="shared" si="285"/>
        <v>745</v>
      </c>
      <c r="AI168">
        <f t="shared" si="285"/>
        <v>305</v>
      </c>
    </row>
    <row r="169" spans="1:47" x14ac:dyDescent="0.35">
      <c r="A169" t="str">
        <f t="shared" ref="A169:A173" si="286">A157</f>
        <v>25-34</v>
      </c>
      <c r="C169" t="str">
        <f t="shared" si="282"/>
        <v>&gt;0.999</v>
      </c>
      <c r="D169" t="str">
        <f t="shared" si="282"/>
        <v>&gt;0.999</v>
      </c>
      <c r="E169" t="str">
        <f t="shared" si="282"/>
        <v>0.003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-1.9242202800000001</v>
      </c>
      <c r="N169">
        <f t="shared" ref="N169:Q169" si="288">$M163-O163</f>
        <v>-1.9197695999999951</v>
      </c>
      <c r="O169">
        <f t="shared" si="288"/>
        <v>-12.361115589999997</v>
      </c>
      <c r="P169">
        <f t="shared" si="288"/>
        <v>-31.491896769999997</v>
      </c>
      <c r="Q169">
        <f t="shared" si="288"/>
        <v>-29.150543679999998</v>
      </c>
      <c r="T169" t="str">
        <f t="shared" ref="T169:T173" si="289">K169</f>
        <v>25-34</v>
      </c>
      <c r="V169">
        <f>SQRT((($AP163-1)*$AE163^2+(AQ163-1)*AF163^2)/($AP163+AQ163-2))</f>
        <v>3.518785393259078</v>
      </c>
      <c r="W169">
        <f t="shared" ref="W169:Z169" si="290">SQRT((($AP163-1)*$AE163^2+(AR163-1)*AG163^2)/($AP163+AR163-2))</f>
        <v>3.5548491257423138</v>
      </c>
      <c r="X169">
        <f t="shared" si="290"/>
        <v>3.4952054463883928</v>
      </c>
      <c r="Y169">
        <f t="shared" si="290"/>
        <v>3.7395351901333225</v>
      </c>
      <c r="Z169">
        <f t="shared" si="290"/>
        <v>2.9569850182189557</v>
      </c>
      <c r="AC169" t="str">
        <f t="shared" ref="AC169:AC173" si="291">T169</f>
        <v>25-34</v>
      </c>
      <c r="AE169">
        <f>$AP163+AQ163-2</f>
        <v>484</v>
      </c>
      <c r="AF169">
        <f t="shared" ref="AF169:AI169" si="292">$AP163+AR163-2</f>
        <v>721</v>
      </c>
      <c r="AG169">
        <f t="shared" si="292"/>
        <v>1159</v>
      </c>
      <c r="AH169">
        <f t="shared" si="292"/>
        <v>798</v>
      </c>
      <c r="AI169">
        <f t="shared" si="292"/>
        <v>358</v>
      </c>
    </row>
    <row r="170" spans="1:47" x14ac:dyDescent="0.35">
      <c r="A170" t="str">
        <f t="shared" si="286"/>
        <v>35-44</v>
      </c>
      <c r="D170" t="str">
        <f t="shared" si="282"/>
        <v>&gt;0.999</v>
      </c>
      <c r="E170" t="str">
        <f t="shared" si="282"/>
        <v>0.032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4.4506800000050362E-3</v>
      </c>
      <c r="O170">
        <f t="shared" ref="O170:Q170" si="293">$N163-P163</f>
        <v>-10.436895309999997</v>
      </c>
      <c r="P170">
        <f t="shared" si="293"/>
        <v>-29.567676489999997</v>
      </c>
      <c r="Q170">
        <f t="shared" si="293"/>
        <v>-27.226323399999998</v>
      </c>
      <c r="T170" t="str">
        <f t="shared" si="289"/>
        <v>35-44</v>
      </c>
      <c r="W170">
        <f>SQRT((($AQ163-1)*$AF163^2+(AR163-1)*AG163^2)/($AQ163+AR163-2))</f>
        <v>3.9023162501625843</v>
      </c>
      <c r="X170">
        <f t="shared" ref="X170:Z170" si="294">SQRT((($AQ163-1)*$AF163^2+(AS163-1)*AH163^2)/($AQ163+AS163-2))</f>
        <v>3.7424016894324827</v>
      </c>
      <c r="Y170">
        <f t="shared" si="294"/>
        <v>4.0167666201362762</v>
      </c>
      <c r="Z170">
        <f t="shared" si="294"/>
        <v>3.7903167901987933</v>
      </c>
      <c r="AC170" t="str">
        <f t="shared" si="291"/>
        <v>35-44</v>
      </c>
      <c r="AF170">
        <f>$AQ163+AR163-2</f>
        <v>889</v>
      </c>
      <c r="AG170">
        <f t="shared" ref="AG170:AI170" si="295">$AQ163+AS163-2</f>
        <v>1327</v>
      </c>
      <c r="AH170">
        <f t="shared" si="295"/>
        <v>966</v>
      </c>
      <c r="AI170">
        <f t="shared" si="295"/>
        <v>526</v>
      </c>
    </row>
    <row r="171" spans="1:47" x14ac:dyDescent="0.35">
      <c r="A171" t="str">
        <f t="shared" si="286"/>
        <v>45-54</v>
      </c>
      <c r="E171" t="str">
        <f t="shared" si="282"/>
        <v>0.031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-10.441345990000002</v>
      </c>
      <c r="P171">
        <f t="shared" ref="P171:Q171" si="296">$O163-Q163</f>
        <v>-29.572127170000002</v>
      </c>
      <c r="Q171">
        <f t="shared" si="296"/>
        <v>-27.230774080000003</v>
      </c>
      <c r="T171" t="str">
        <f t="shared" si="289"/>
        <v>45-54</v>
      </c>
      <c r="X171">
        <f>SQRT((($AR163-1)*$AG163^2+(AS163-1)*AH163^2)/($AR163+AS163-2))</f>
        <v>3.7252009359899452</v>
      </c>
      <c r="Y171">
        <f t="shared" ref="Y171:Z171" si="297">SQRT((($AR163-1)*$AG163^2+(AT163-1)*AI163^2)/($AR163+AT163-2))</f>
        <v>3.9430980667066367</v>
      </c>
      <c r="Z171">
        <f t="shared" si="297"/>
        <v>3.7404674160443703</v>
      </c>
      <c r="AC171" t="str">
        <f t="shared" si="291"/>
        <v>45-54</v>
      </c>
      <c r="AG171">
        <f>$AR163+AS163-2</f>
        <v>1564</v>
      </c>
      <c r="AH171">
        <f t="shared" ref="AH171:AI171" si="298">$AR163+AT163-2</f>
        <v>1203</v>
      </c>
      <c r="AI171">
        <f t="shared" si="298"/>
        <v>763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-19.13078118</v>
      </c>
      <c r="Q172">
        <f>$P163-R163</f>
        <v>-16.789428090000001</v>
      </c>
      <c r="T172" t="str">
        <f t="shared" si="289"/>
        <v>55-64</v>
      </c>
      <c r="Y172">
        <f>SQRT((($AS163-1)*$AH163^2+(AT163-1)*AI163^2)/($AS163+AT163-2))</f>
        <v>3.8044768778666467</v>
      </c>
      <c r="Z172">
        <f>SQRT((($AS163-1)*$AH163^2+(AU163-1)*AJ163^2)/($AS163+AU163-2))</f>
        <v>3.6182121481981855</v>
      </c>
      <c r="AC172" t="str">
        <f t="shared" si="291"/>
        <v>55-64</v>
      </c>
      <c r="AH172">
        <f>$AS163+AT163-2</f>
        <v>1641</v>
      </c>
      <c r="AI172">
        <f>$AS163+AU163-2</f>
        <v>1201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2.3413530899999984</v>
      </c>
      <c r="T173" t="str">
        <f t="shared" si="289"/>
        <v>65-74</v>
      </c>
      <c r="Z173">
        <f>SQRT((($AT163-1)*$AI163^2+(AU163-1)*AJ163^2)/($AT163+AU163-2))</f>
        <v>3.8918863269455564</v>
      </c>
      <c r="AC173" t="str">
        <f t="shared" si="291"/>
        <v>65-74</v>
      </c>
      <c r="AI173">
        <f>$AT163+AU163-2</f>
        <v>840</v>
      </c>
    </row>
    <row r="175" spans="1:47" x14ac:dyDescent="0.35">
      <c r="K175" t="str">
        <f t="shared" ref="K175:AA175" si="299">K19</f>
        <v>Hispanosphere</v>
      </c>
      <c r="L175">
        <f t="shared" si="299"/>
        <v>68.115295770000003</v>
      </c>
      <c r="M175">
        <f t="shared" si="299"/>
        <v>75.468289400000003</v>
      </c>
      <c r="N175">
        <f t="shared" si="299"/>
        <v>88.787697289999997</v>
      </c>
      <c r="O175">
        <f t="shared" si="299"/>
        <v>104.4420397</v>
      </c>
      <c r="P175">
        <f t="shared" si="299"/>
        <v>114.7318533</v>
      </c>
      <c r="Q175">
        <f t="shared" si="299"/>
        <v>119.65851739999999</v>
      </c>
      <c r="R175">
        <f t="shared" si="299"/>
        <v>113.47012669999999</v>
      </c>
      <c r="S175">
        <f t="shared" si="299"/>
        <v>0</v>
      </c>
      <c r="T175" t="str">
        <f t="shared" si="299"/>
        <v>Hispanosphere</v>
      </c>
      <c r="U175">
        <f t="shared" si="299"/>
        <v>7.5383779750000004</v>
      </c>
      <c r="V175">
        <f t="shared" si="299"/>
        <v>6.8440758769999999</v>
      </c>
      <c r="W175">
        <f t="shared" si="299"/>
        <v>10.9257385</v>
      </c>
      <c r="X175">
        <f t="shared" si="299"/>
        <v>10.674172110000001</v>
      </c>
      <c r="Y175">
        <f t="shared" si="299"/>
        <v>9.9457235320000006</v>
      </c>
      <c r="Z175">
        <f t="shared" si="299"/>
        <v>8.0896180920000003</v>
      </c>
      <c r="AA175">
        <f t="shared" si="299"/>
        <v>5.0408069260000001</v>
      </c>
      <c r="AC175" t="str">
        <f t="shared" ref="AC175:AK175" si="300">AC19</f>
        <v>Hispanosphere</v>
      </c>
      <c r="AD175">
        <f t="shared" si="300"/>
        <v>1.6856325590000001</v>
      </c>
      <c r="AE175">
        <f t="shared" si="300"/>
        <v>1.5303818899999999</v>
      </c>
      <c r="AF175">
        <f t="shared" si="300"/>
        <v>2.4430694000000002</v>
      </c>
      <c r="AG175">
        <f t="shared" si="300"/>
        <v>2.3868174440000001</v>
      </c>
      <c r="AH175">
        <f t="shared" si="300"/>
        <v>2.2239313900000002</v>
      </c>
      <c r="AI175">
        <f t="shared" si="300"/>
        <v>1.808893597</v>
      </c>
      <c r="AJ175">
        <f t="shared" si="300"/>
        <v>1.1271586950000001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7421</v>
      </c>
      <c r="AP175">
        <f t="shared" si="301"/>
        <v>5923</v>
      </c>
      <c r="AQ175">
        <f t="shared" si="301"/>
        <v>7205</v>
      </c>
      <c r="AR175">
        <f t="shared" si="301"/>
        <v>9130</v>
      </c>
      <c r="AS175">
        <f t="shared" si="301"/>
        <v>11905</v>
      </c>
      <c r="AT175">
        <f t="shared" si="301"/>
        <v>7341</v>
      </c>
      <c r="AU175">
        <f t="shared" si="301"/>
        <v>1684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-7.3529936300000003</v>
      </c>
      <c r="M180">
        <f t="shared" ref="M180:Q180" si="308">$L175-N175</f>
        <v>-20.672401519999994</v>
      </c>
      <c r="N180">
        <f t="shared" si="308"/>
        <v>-36.326743929999992</v>
      </c>
      <c r="O180">
        <f t="shared" si="308"/>
        <v>-46.616557529999994</v>
      </c>
      <c r="P180">
        <f t="shared" si="308"/>
        <v>-51.543221629999991</v>
      </c>
      <c r="Q180">
        <f t="shared" si="308"/>
        <v>-45.354830929999991</v>
      </c>
      <c r="T180" t="str">
        <f>K180</f>
        <v>18-24</v>
      </c>
      <c r="U180">
        <f>SQRT((($AO175-1)*$AD175^2+(AP175-1)*AE175^2)/($AO175+AP175-2))</f>
        <v>1.6185617792116052</v>
      </c>
      <c r="V180">
        <f t="shared" ref="V180:Z180" si="309">SQRT((($AO175-1)*$AD175^2+(AQ175-1)*AF175^2)/($AO175+AQ175-2))</f>
        <v>2.0932934891023005</v>
      </c>
      <c r="W180">
        <f t="shared" si="309"/>
        <v>2.1015641392502418</v>
      </c>
      <c r="X180">
        <f t="shared" si="309"/>
        <v>2.0341540921220886</v>
      </c>
      <c r="Y180">
        <f t="shared" si="309"/>
        <v>1.7480158095579001</v>
      </c>
      <c r="Z180">
        <f t="shared" si="309"/>
        <v>1.5971625331471042</v>
      </c>
      <c r="AC180" t="str">
        <f>T180</f>
        <v>18-24</v>
      </c>
      <c r="AD180">
        <f>$AO175+AP175-2</f>
        <v>13342</v>
      </c>
      <c r="AE180">
        <f t="shared" ref="AE180:AI180" si="310">$AO175+AQ175-2</f>
        <v>14624</v>
      </c>
      <c r="AF180">
        <f t="shared" si="310"/>
        <v>16549</v>
      </c>
      <c r="AG180">
        <f t="shared" si="310"/>
        <v>19324</v>
      </c>
      <c r="AH180">
        <f t="shared" si="310"/>
        <v>14760</v>
      </c>
      <c r="AI180">
        <f t="shared" si="310"/>
        <v>9103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-13.319407889999994</v>
      </c>
      <c r="N181">
        <f t="shared" ref="N181:Q181" si="313">$M175-O175</f>
        <v>-28.973750299999992</v>
      </c>
      <c r="O181">
        <f t="shared" si="313"/>
        <v>-39.263563899999994</v>
      </c>
      <c r="P181">
        <f t="shared" si="313"/>
        <v>-44.190227999999991</v>
      </c>
      <c r="Q181">
        <f t="shared" si="313"/>
        <v>-38.001837299999991</v>
      </c>
      <c r="T181" t="str">
        <f t="shared" ref="T181:T185" si="314">K181</f>
        <v>25-34</v>
      </c>
      <c r="V181">
        <f>SQRT((($AP175-1)*$AE175^2+(AQ175-1)*AF175^2)/($AP175+AQ175-2))</f>
        <v>2.0814483457598865</v>
      </c>
      <c r="W181">
        <f t="shared" ref="W181:Z181" si="315">SQRT((($AP175-1)*$AE175^2+(AR175-1)*AG175^2)/($AP175+AR175-2))</f>
        <v>2.0921039894181588</v>
      </c>
      <c r="X181">
        <f t="shared" si="315"/>
        <v>2.0201133997595644</v>
      </c>
      <c r="Y181">
        <f t="shared" si="315"/>
        <v>1.6902078549349111</v>
      </c>
      <c r="Z181">
        <f t="shared" si="315"/>
        <v>1.4508362172211304</v>
      </c>
      <c r="AC181" t="str">
        <f t="shared" ref="AC181:AC185" si="316">T181</f>
        <v>25-34</v>
      </c>
      <c r="AE181">
        <f>$AP175+AQ175-2</f>
        <v>13126</v>
      </c>
      <c r="AF181">
        <f t="shared" ref="AF181:AI181" si="317">$AP175+AR175-2</f>
        <v>15051</v>
      </c>
      <c r="AG181">
        <f t="shared" si="317"/>
        <v>17826</v>
      </c>
      <c r="AH181">
        <f t="shared" si="317"/>
        <v>13262</v>
      </c>
      <c r="AI181">
        <f t="shared" si="317"/>
        <v>7605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-15.654342409999998</v>
      </c>
      <c r="O182">
        <f t="shared" ref="O182:Q182" si="318">$N175-P175</f>
        <v>-25.94415601</v>
      </c>
      <c r="P182">
        <f t="shared" si="318"/>
        <v>-30.870820109999997</v>
      </c>
      <c r="Q182">
        <f t="shared" si="318"/>
        <v>-24.682429409999997</v>
      </c>
      <c r="T182" t="str">
        <f t="shared" si="314"/>
        <v>35-44</v>
      </c>
      <c r="W182">
        <f>SQRT((($AQ175-1)*$AF175^2+(AR175-1)*AG175^2)/($AQ175+AR175-2))</f>
        <v>2.4117902349644016</v>
      </c>
      <c r="X182">
        <f t="shared" ref="X182:Z182" si="319">SQRT((($AQ175-1)*$AF175^2+(AS175-1)*AH175^2)/($AQ175+AS175-2))</f>
        <v>2.308993381791848</v>
      </c>
      <c r="Y182">
        <f t="shared" si="319"/>
        <v>2.1465634647458511</v>
      </c>
      <c r="Z182">
        <f t="shared" si="319"/>
        <v>2.2536353432962013</v>
      </c>
      <c r="AC182" t="str">
        <f t="shared" si="316"/>
        <v>35-44</v>
      </c>
      <c r="AF182">
        <f>$AQ175+AR175-2</f>
        <v>16333</v>
      </c>
      <c r="AG182">
        <f t="shared" ref="AG182:AI182" si="320">$AQ175+AS175-2</f>
        <v>19108</v>
      </c>
      <c r="AH182">
        <f t="shared" si="320"/>
        <v>14544</v>
      </c>
      <c r="AI182">
        <f t="shared" si="320"/>
        <v>8887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-10.289813600000002</v>
      </c>
      <c r="P183">
        <f t="shared" ref="P183:Q183" si="321">$O175-Q175</f>
        <v>-15.216477699999999</v>
      </c>
      <c r="Q183">
        <f t="shared" si="321"/>
        <v>-9.0280869999999993</v>
      </c>
      <c r="T183" t="str">
        <f t="shared" si="314"/>
        <v>45-54</v>
      </c>
      <c r="X183">
        <f>SQRT((($AR175-1)*$AG175^2+(AS175-1)*AH175^2)/($AR175+AS175-2))</f>
        <v>2.2960489144353957</v>
      </c>
      <c r="Y183">
        <f t="shared" ref="Y183:Z183" si="322">SQRT((($AR175-1)*$AG175^2+(AT175-1)*AI175^2)/($AR175+AT175-2))</f>
        <v>2.148533883249816</v>
      </c>
      <c r="Z183">
        <f t="shared" si="322"/>
        <v>2.2378294701546793</v>
      </c>
      <c r="AC183" t="str">
        <f t="shared" si="316"/>
        <v>45-54</v>
      </c>
      <c r="AG183">
        <f>$AR175+AS175-2</f>
        <v>21033</v>
      </c>
      <c r="AH183">
        <f t="shared" ref="AH183:AI183" si="323">$AR175+AT175-2</f>
        <v>16469</v>
      </c>
      <c r="AI183">
        <f t="shared" si="323"/>
        <v>10812</v>
      </c>
    </row>
    <row r="184" spans="1:47" x14ac:dyDescent="0.35">
      <c r="A184" t="str">
        <f t="shared" si="311"/>
        <v>55-64</v>
      </c>
      <c r="F184" t="str">
        <f t="shared" si="307"/>
        <v>0.106</v>
      </c>
      <c r="G184" t="str">
        <f t="shared" si="307"/>
        <v>&gt;0.999</v>
      </c>
      <c r="K184" t="str">
        <f t="shared" si="312"/>
        <v>55-64</v>
      </c>
      <c r="P184">
        <f>$P175-Q175</f>
        <v>-4.9266640999999964</v>
      </c>
      <c r="Q184">
        <f>$P175-R175</f>
        <v>1.2617266000000029</v>
      </c>
      <c r="T184" t="str">
        <f t="shared" si="314"/>
        <v>55-64</v>
      </c>
      <c r="Y184">
        <f>SQRT((($AS175-1)*$AH175^2+(AT175-1)*AI175^2)/($AS175+AT175-2))</f>
        <v>2.0754430111861204</v>
      </c>
      <c r="Z184">
        <f>SQRT((($AS175-1)*$AH175^2+(AU175-1)*AJ175^2)/($AS175+AU175-2))</f>
        <v>2.1191052040439091</v>
      </c>
      <c r="AC184" t="str">
        <f t="shared" si="316"/>
        <v>55-64</v>
      </c>
      <c r="AH184">
        <f>$AS175+AT175-2</f>
        <v>19244</v>
      </c>
      <c r="AI184">
        <f>$AS175+AU175-2</f>
        <v>13587</v>
      </c>
    </row>
    <row r="185" spans="1:47" x14ac:dyDescent="0.35">
      <c r="A185" t="str">
        <f t="shared" si="311"/>
        <v>65-74</v>
      </c>
      <c r="G185" t="str">
        <f t="shared" si="307"/>
        <v>0.002</v>
      </c>
      <c r="K185" t="str">
        <f t="shared" si="312"/>
        <v>65-74</v>
      </c>
      <c r="Q185">
        <f>Q175-R175</f>
        <v>6.1883906999999994</v>
      </c>
      <c r="T185" t="str">
        <f t="shared" si="314"/>
        <v>65-74</v>
      </c>
      <c r="Z185">
        <f>SQRT((($AT175-1)*$AI175^2+(AU175-1)*AJ175^2)/($AT175+AU175-2))</f>
        <v>1.7025713526059008</v>
      </c>
      <c r="AC185" t="str">
        <f t="shared" si="316"/>
        <v>65-74</v>
      </c>
      <c r="AI185">
        <f>$AT175+AU175-2</f>
        <v>9023</v>
      </c>
    </row>
    <row r="187" spans="1:47" x14ac:dyDescent="0.35">
      <c r="K187" t="str">
        <f t="shared" ref="K187:AA187" si="324">K20</f>
        <v>Lusosphone (Portuguese)</v>
      </c>
      <c r="L187">
        <f t="shared" si="324"/>
        <v>64.896870809999996</v>
      </c>
      <c r="M187">
        <f t="shared" si="324"/>
        <v>71.521530130000002</v>
      </c>
      <c r="N187">
        <f t="shared" si="324"/>
        <v>75.141548029999996</v>
      </c>
      <c r="O187">
        <f t="shared" si="324"/>
        <v>84.235139759999996</v>
      </c>
      <c r="P187">
        <f t="shared" si="324"/>
        <v>100.4684602</v>
      </c>
      <c r="Q187">
        <f t="shared" si="324"/>
        <v>108.6926569</v>
      </c>
      <c r="R187">
        <f t="shared" si="324"/>
        <v>106.2620261</v>
      </c>
      <c r="S187">
        <f t="shared" si="324"/>
        <v>0</v>
      </c>
      <c r="T187" t="str">
        <f t="shared" si="324"/>
        <v>Lusosphone (Portuguese)</v>
      </c>
      <c r="U187">
        <f t="shared" si="324"/>
        <v>6.7195314059999998</v>
      </c>
      <c r="V187">
        <f t="shared" si="324"/>
        <v>5.4509314379999996</v>
      </c>
      <c r="W187">
        <f t="shared" si="324"/>
        <v>5.601262975</v>
      </c>
      <c r="X187">
        <f t="shared" si="324"/>
        <v>4.4011262169999998</v>
      </c>
      <c r="Y187">
        <f t="shared" si="324"/>
        <v>1.9694642060000001</v>
      </c>
      <c r="Z187">
        <f t="shared" si="324"/>
        <v>1.9280615649999999</v>
      </c>
      <c r="AA187">
        <f t="shared" si="324"/>
        <v>5.3240527420000001</v>
      </c>
      <c r="AC187" t="str">
        <f t="shared" ref="AC187:AK187" si="325">AC20</f>
        <v>Lusosphone (Portuguese)</v>
      </c>
      <c r="AD187">
        <f t="shared" si="325"/>
        <v>3.3597657029999999</v>
      </c>
      <c r="AE187">
        <f t="shared" si="325"/>
        <v>2.7254657189999998</v>
      </c>
      <c r="AF187">
        <f t="shared" si="325"/>
        <v>2.800631487</v>
      </c>
      <c r="AG187">
        <f t="shared" si="325"/>
        <v>2.200563109</v>
      </c>
      <c r="AH187">
        <f t="shared" si="325"/>
        <v>0.98473210300000003</v>
      </c>
      <c r="AI187">
        <f t="shared" si="325"/>
        <v>0.964030783</v>
      </c>
      <c r="AJ187">
        <f t="shared" si="325"/>
        <v>2.6620263710000001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2248</v>
      </c>
      <c r="AP187">
        <f t="shared" si="326"/>
        <v>2182</v>
      </c>
      <c r="AQ187">
        <f t="shared" si="326"/>
        <v>2414</v>
      </c>
      <c r="AR187">
        <f t="shared" si="326"/>
        <v>2521</v>
      </c>
      <c r="AS187">
        <f t="shared" si="326"/>
        <v>3085</v>
      </c>
      <c r="AT187">
        <f t="shared" si="326"/>
        <v>1467</v>
      </c>
      <c r="AU187">
        <f t="shared" si="326"/>
        <v>306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0.184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0.005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-6.6246593200000063</v>
      </c>
      <c r="M192">
        <f t="shared" ref="M192:Q192" si="333">$L187-N187</f>
        <v>-10.24467722</v>
      </c>
      <c r="N192">
        <f t="shared" si="333"/>
        <v>-19.33826895</v>
      </c>
      <c r="O192">
        <f t="shared" si="333"/>
        <v>-35.57158939</v>
      </c>
      <c r="P192">
        <f t="shared" si="333"/>
        <v>-43.795786090000007</v>
      </c>
      <c r="Q192">
        <f t="shared" si="333"/>
        <v>-41.365155290000004</v>
      </c>
      <c r="T192" t="str">
        <f>K192</f>
        <v>18-24</v>
      </c>
      <c r="U192">
        <f>SQRT((($AO187-1)*$AD187^2+(AP187-1)*AE187^2)/($AO187+AP187-2))</f>
        <v>3.063798360353799</v>
      </c>
      <c r="V192">
        <f t="shared" ref="V192:Z192" si="334">SQRT((($AO187-1)*$AD187^2+(AQ187-1)*AF187^2)/($AO187+AQ187-2))</f>
        <v>3.0829256907318325</v>
      </c>
      <c r="W192">
        <f t="shared" si="334"/>
        <v>2.8072562494457891</v>
      </c>
      <c r="X192">
        <f t="shared" si="334"/>
        <v>2.3062612041599291</v>
      </c>
      <c r="Y192">
        <f t="shared" si="334"/>
        <v>2.6829316775182215</v>
      </c>
      <c r="Z192">
        <f t="shared" si="334"/>
        <v>3.2841848588874609</v>
      </c>
      <c r="AC192" t="str">
        <f>T192</f>
        <v>18-24</v>
      </c>
      <c r="AD192">
        <f>$AO187+AP187-2</f>
        <v>4428</v>
      </c>
      <c r="AE192">
        <f t="shared" ref="AE192:AI192" si="335">$AO187+AQ187-2</f>
        <v>4660</v>
      </c>
      <c r="AF192">
        <f t="shared" si="335"/>
        <v>4767</v>
      </c>
      <c r="AG192">
        <f t="shared" si="335"/>
        <v>5331</v>
      </c>
      <c r="AH192">
        <f t="shared" si="335"/>
        <v>3713</v>
      </c>
      <c r="AI192">
        <f t="shared" si="335"/>
        <v>2552</v>
      </c>
    </row>
    <row r="193" spans="1:47" x14ac:dyDescent="0.35">
      <c r="A193" t="str">
        <f t="shared" ref="A193:A197" si="336">A181</f>
        <v>25-34</v>
      </c>
      <c r="C193" t="str">
        <f t="shared" si="332"/>
        <v>&gt;0.999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-3.6200178999999935</v>
      </c>
      <c r="N193">
        <f t="shared" ref="N193:Q193" si="338">$M187-O187</f>
        <v>-12.713609629999993</v>
      </c>
      <c r="O193">
        <f t="shared" si="338"/>
        <v>-28.946930069999993</v>
      </c>
      <c r="P193">
        <f t="shared" si="338"/>
        <v>-37.171126770000001</v>
      </c>
      <c r="Q193">
        <f t="shared" si="338"/>
        <v>-34.740495969999998</v>
      </c>
      <c r="T193" t="str">
        <f t="shared" ref="T193:T197" si="339">K193</f>
        <v>25-34</v>
      </c>
      <c r="V193">
        <f>SQRT((($AP187-1)*$AE187^2+(AQ187-1)*AF187^2)/($AP187+AQ187-2))</f>
        <v>2.765201325072582</v>
      </c>
      <c r="W193">
        <f t="shared" ref="W193:Z193" si="340">SQRT((($AP187-1)*$AE187^2+(AR187-1)*AG187^2)/($AP187+AR187-2))</f>
        <v>2.4580664778377499</v>
      </c>
      <c r="X193">
        <f t="shared" si="340"/>
        <v>1.9092104871291562</v>
      </c>
      <c r="Y193">
        <f t="shared" si="340"/>
        <v>2.1944953997817378</v>
      </c>
      <c r="Z193">
        <f t="shared" si="340"/>
        <v>2.717762228529538</v>
      </c>
      <c r="AC193" t="str">
        <f t="shared" ref="AC193:AC197" si="341">T193</f>
        <v>25-34</v>
      </c>
      <c r="AE193">
        <f>$AP187+AQ187-2</f>
        <v>4594</v>
      </c>
      <c r="AF193">
        <f t="shared" ref="AF193:AI193" si="342">$AP187+AR187-2</f>
        <v>4701</v>
      </c>
      <c r="AG193">
        <f t="shared" si="342"/>
        <v>5265</v>
      </c>
      <c r="AH193">
        <f t="shared" si="342"/>
        <v>3647</v>
      </c>
      <c r="AI193">
        <f t="shared" si="342"/>
        <v>2486</v>
      </c>
    </row>
    <row r="194" spans="1:47" x14ac:dyDescent="0.35">
      <c r="A194" t="str">
        <f t="shared" si="336"/>
        <v>35-44</v>
      </c>
      <c r="D194" t="str">
        <f t="shared" si="332"/>
        <v>0.002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-9.09359173</v>
      </c>
      <c r="O194">
        <f t="shared" ref="O194:Q194" si="343">$N187-P187</f>
        <v>-25.32691217</v>
      </c>
      <c r="P194">
        <f t="shared" si="343"/>
        <v>-33.551108870000007</v>
      </c>
      <c r="Q194">
        <f t="shared" si="343"/>
        <v>-31.120478070000004</v>
      </c>
      <c r="T194" t="str">
        <f t="shared" si="339"/>
        <v>35-44</v>
      </c>
      <c r="W194">
        <f>SQRT((($AQ187-1)*$AF187^2+(AR187-1)*AG187^2)/($AQ187+AR187-2))</f>
        <v>2.5120628767821738</v>
      </c>
      <c r="X194">
        <f t="shared" ref="X194:Z194" si="344">SQRT((($AQ187-1)*$AF187^2+(AS187-1)*AH187^2)/($AQ187+AS187-2))</f>
        <v>1.9967683841733876</v>
      </c>
      <c r="Y194">
        <f t="shared" si="344"/>
        <v>2.2870162159194982</v>
      </c>
      <c r="Z194">
        <f t="shared" si="344"/>
        <v>2.7854215086366985</v>
      </c>
      <c r="AC194" t="str">
        <f t="shared" si="341"/>
        <v>35-44</v>
      </c>
      <c r="AF194">
        <f>$AQ187+AR187-2</f>
        <v>4933</v>
      </c>
      <c r="AG194">
        <f t="shared" ref="AG194:AI194" si="345">$AQ187+AS187-2</f>
        <v>5497</v>
      </c>
      <c r="AH194">
        <f t="shared" si="345"/>
        <v>3879</v>
      </c>
      <c r="AI194">
        <f t="shared" si="345"/>
        <v>2718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-16.23332044</v>
      </c>
      <c r="P195">
        <f t="shared" ref="P195:Q195" si="346">$O187-Q187</f>
        <v>-24.457517140000007</v>
      </c>
      <c r="Q195">
        <f t="shared" si="346"/>
        <v>-22.026886340000004</v>
      </c>
      <c r="T195" t="str">
        <f t="shared" si="339"/>
        <v>45-54</v>
      </c>
      <c r="X195">
        <f>SQRT((($AR187-1)*$AG187^2+(AS187-1)*AH187^2)/($AR187+AS187-2))</f>
        <v>1.6465736205061472</v>
      </c>
      <c r="Y195">
        <f t="shared" ref="Y195:Z195" si="347">SQRT((($AR187-1)*$AG187^2+(AT187-1)*AI187^2)/($AR187+AT187-2))</f>
        <v>1.8447984601727048</v>
      </c>
      <c r="Z195">
        <f t="shared" si="347"/>
        <v>2.2549369077477572</v>
      </c>
      <c r="AC195" t="str">
        <f t="shared" si="341"/>
        <v>45-54</v>
      </c>
      <c r="AG195">
        <f>$AR187+AS187-2</f>
        <v>5604</v>
      </c>
      <c r="AH195">
        <f t="shared" ref="AH195:AI195" si="348">$AR187+AT187-2</f>
        <v>3986</v>
      </c>
      <c r="AI195">
        <f t="shared" si="348"/>
        <v>2825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-8.2241967000000074</v>
      </c>
      <c r="Q196">
        <f>$P187-R187</f>
        <v>-5.7935659000000044</v>
      </c>
      <c r="T196" t="str">
        <f t="shared" si="339"/>
        <v>55-64</v>
      </c>
      <c r="Y196">
        <f>SQRT((($AS187-1)*$AH187^2+(AT187-1)*AI187^2)/($AS187+AT187-2))</f>
        <v>0.9781100257676113</v>
      </c>
      <c r="Z196">
        <f>SQRT((($AS187-1)*$AH187^2+(AU187-1)*AJ187^2)/($AS187+AU187-2))</f>
        <v>1.2329562456550673</v>
      </c>
      <c r="AC196" t="str">
        <f t="shared" si="341"/>
        <v>55-64</v>
      </c>
      <c r="AH196">
        <f>$AS187+AT187-2</f>
        <v>4550</v>
      </c>
      <c r="AI196">
        <f>$AS187+AU187-2</f>
        <v>3389</v>
      </c>
    </row>
    <row r="197" spans="1:47" x14ac:dyDescent="0.35">
      <c r="A197" t="str">
        <f t="shared" si="336"/>
        <v>65-74</v>
      </c>
      <c r="G197" t="str">
        <f t="shared" si="332"/>
        <v>0.510</v>
      </c>
      <c r="K197" t="str">
        <f t="shared" si="337"/>
        <v>65-74</v>
      </c>
      <c r="Q197">
        <f>Q187-R187</f>
        <v>2.430630800000003</v>
      </c>
      <c r="T197" t="str">
        <f t="shared" si="339"/>
        <v>65-74</v>
      </c>
      <c r="Z197">
        <f>SQRT((($AT187-1)*$AI187^2+(AU187-1)*AJ187^2)/($AT187+AU187-2))</f>
        <v>1.4105719624967259</v>
      </c>
      <c r="AC197" t="str">
        <f t="shared" si="341"/>
        <v>65-74</v>
      </c>
      <c r="AI197">
        <f>$AT187+AU187-2</f>
        <v>1771</v>
      </c>
    </row>
    <row r="199" spans="1:47" x14ac:dyDescent="0.35">
      <c r="K199" t="str">
        <f t="shared" ref="K199:AA199" si="349">K21</f>
        <v>Swahili</v>
      </c>
      <c r="L199">
        <f t="shared" si="349"/>
        <v>108.4931395</v>
      </c>
      <c r="M199">
        <f t="shared" si="349"/>
        <v>102.89379460000001</v>
      </c>
      <c r="N199">
        <f t="shared" si="349"/>
        <v>110.5433208</v>
      </c>
      <c r="O199">
        <f t="shared" si="349"/>
        <v>122.0391892</v>
      </c>
      <c r="P199">
        <f t="shared" si="349"/>
        <v>113.9890683</v>
      </c>
      <c r="Q199">
        <f t="shared" si="349"/>
        <v>134.34561350000001</v>
      </c>
      <c r="R199">
        <f t="shared" si="349"/>
        <v>80.399013909999994</v>
      </c>
      <c r="S199">
        <f t="shared" si="349"/>
        <v>0</v>
      </c>
      <c r="T199" t="str">
        <f t="shared" si="349"/>
        <v>Swahili</v>
      </c>
      <c r="U199">
        <f t="shared" si="349"/>
        <v>2.837911224</v>
      </c>
      <c r="V199">
        <f t="shared" si="349"/>
        <v>6.5058541720000003</v>
      </c>
      <c r="W199">
        <f t="shared" si="349"/>
        <v>10.70679374</v>
      </c>
      <c r="X199">
        <f t="shared" si="349"/>
        <v>0.205946615</v>
      </c>
      <c r="Y199">
        <f t="shared" si="349"/>
        <v>6.9694855120000003</v>
      </c>
      <c r="Z199">
        <f t="shared" si="349"/>
        <v>6.1421798699999997</v>
      </c>
      <c r="AA199">
        <f t="shared" si="349"/>
        <v>33.636624130000001</v>
      </c>
      <c r="AC199" t="str">
        <f t="shared" ref="AC199:AK199" si="350">AC21</f>
        <v>Swahili</v>
      </c>
      <c r="AD199">
        <f t="shared" si="350"/>
        <v>2.0067062710000001</v>
      </c>
      <c r="AE199">
        <f t="shared" si="350"/>
        <v>4.6003336020000001</v>
      </c>
      <c r="AF199">
        <f t="shared" si="350"/>
        <v>7.5708464580000001</v>
      </c>
      <c r="AG199">
        <f t="shared" si="350"/>
        <v>0.14562624800000001</v>
      </c>
      <c r="AH199">
        <f t="shared" si="350"/>
        <v>4.9281704670000002</v>
      </c>
      <c r="AI199">
        <f t="shared" si="350"/>
        <v>4.3431770380000003</v>
      </c>
      <c r="AJ199">
        <f t="shared" si="350"/>
        <v>23.784685020000001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250</v>
      </c>
      <c r="AP199">
        <f t="shared" si="351"/>
        <v>602</v>
      </c>
      <c r="AQ199">
        <f t="shared" si="351"/>
        <v>293</v>
      </c>
      <c r="AR199">
        <f t="shared" si="351"/>
        <v>95</v>
      </c>
      <c r="AS199">
        <f t="shared" si="351"/>
        <v>40</v>
      </c>
      <c r="AT199">
        <f t="shared" si="351"/>
        <v>13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0.983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&gt;0.999</v>
      </c>
      <c r="D204" t="str">
        <f t="shared" si="357"/>
        <v>&lt;0.001</v>
      </c>
      <c r="E204" t="str">
        <f t="shared" si="357"/>
        <v>0.213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5.5993448999999913</v>
      </c>
      <c r="M204">
        <f t="shared" ref="M204:Q204" si="358">$L199-N199</f>
        <v>-2.0501813000000055</v>
      </c>
      <c r="N204">
        <f t="shared" si="358"/>
        <v>-13.546049699999998</v>
      </c>
      <c r="O204">
        <f t="shared" si="358"/>
        <v>-5.4959288000000015</v>
      </c>
      <c r="P204">
        <f t="shared" si="358"/>
        <v>-25.852474000000015</v>
      </c>
      <c r="Q204">
        <f t="shared" si="358"/>
        <v>28.094125590000004</v>
      </c>
      <c r="T204" t="str">
        <f>K204</f>
        <v>18-24</v>
      </c>
      <c r="U204">
        <f>SQRT((($AO199-1)*$AD199^2+(AP199-1)*AE199^2)/($AO199+AP199-2))</f>
        <v>4.0178565054345725</v>
      </c>
      <c r="V204">
        <f t="shared" ref="V204:Z204" si="359">SQRT((($AO199-1)*$AD199^2+(AQ199-1)*AF199^2)/($AO199+AQ199-2))</f>
        <v>5.7262672229416749</v>
      </c>
      <c r="W204">
        <f t="shared" si="359"/>
        <v>1.7114637511678694</v>
      </c>
      <c r="X204">
        <f t="shared" si="359"/>
        <v>2.6020013306936236</v>
      </c>
      <c r="Y204">
        <f t="shared" si="359"/>
        <v>2.1700229405893494</v>
      </c>
      <c r="Z204">
        <f t="shared" si="359"/>
        <v>2.5047170586397365</v>
      </c>
      <c r="AC204" t="str">
        <f>T204</f>
        <v>18-24</v>
      </c>
      <c r="AD204">
        <f>$AO199+AP199-2</f>
        <v>850</v>
      </c>
      <c r="AE204">
        <f t="shared" ref="AE204:AI204" si="360">$AO199+AQ199-2</f>
        <v>541</v>
      </c>
      <c r="AF204">
        <f t="shared" si="360"/>
        <v>343</v>
      </c>
      <c r="AG204">
        <f t="shared" si="360"/>
        <v>288</v>
      </c>
      <c r="AH204">
        <f t="shared" si="360"/>
        <v>261</v>
      </c>
      <c r="AI204">
        <f t="shared" si="360"/>
        <v>250</v>
      </c>
    </row>
    <row r="205" spans="1:47" x14ac:dyDescent="0.35">
      <c r="A205" t="str">
        <f t="shared" ref="A205:A209" si="361">A193</f>
        <v>25-34</v>
      </c>
      <c r="C205" t="str">
        <f t="shared" si="357"/>
        <v>&gt;0.999</v>
      </c>
      <c r="D205" t="str">
        <f t="shared" si="357"/>
        <v>&lt;0.001</v>
      </c>
      <c r="E205" t="str">
        <f t="shared" si="357"/>
        <v>0.100</v>
      </c>
      <c r="F205" t="str">
        <f t="shared" si="357"/>
        <v>&lt;0.001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-7.6495261999999968</v>
      </c>
      <c r="N205">
        <f t="shared" ref="N205:Q205" si="363">$M199-O199</f>
        <v>-19.145394599999989</v>
      </c>
      <c r="O205">
        <f t="shared" si="363"/>
        <v>-11.095273699999993</v>
      </c>
      <c r="P205">
        <f t="shared" si="363"/>
        <v>-31.451818900000006</v>
      </c>
      <c r="Q205">
        <f t="shared" si="363"/>
        <v>22.494780690000013</v>
      </c>
      <c r="T205" t="str">
        <f t="shared" ref="T205:T209" si="364">K205</f>
        <v>25-34</v>
      </c>
      <c r="V205">
        <f>SQRT((($AP199-1)*$AE199^2+(AQ199-1)*AF199^2)/($AP199+AQ199-2))</f>
        <v>5.7432737539385128</v>
      </c>
      <c r="W205">
        <f t="shared" ref="W205:Z205" si="365">SQRT((($AP199-1)*$AE199^2+(AR199-1)*AG199^2)/($AP199+AR199-2))</f>
        <v>4.2782700190664684</v>
      </c>
      <c r="X205">
        <f t="shared" si="365"/>
        <v>4.6209766826438621</v>
      </c>
      <c r="Y205">
        <f t="shared" si="365"/>
        <v>4.5954376375589057</v>
      </c>
      <c r="Z205">
        <f t="shared" si="365"/>
        <v>4.6976200697666632</v>
      </c>
      <c r="AC205" t="str">
        <f t="shared" ref="AC205:AC209" si="366">T205</f>
        <v>25-34</v>
      </c>
      <c r="AE205">
        <f>$AP199+AQ199-2</f>
        <v>893</v>
      </c>
      <c r="AF205">
        <f t="shared" ref="AF205:AI205" si="367">$AP199+AR199-2</f>
        <v>695</v>
      </c>
      <c r="AG205">
        <f t="shared" si="367"/>
        <v>640</v>
      </c>
      <c r="AH205">
        <f t="shared" si="367"/>
        <v>613</v>
      </c>
      <c r="AI205">
        <f t="shared" si="367"/>
        <v>602</v>
      </c>
    </row>
    <row r="206" spans="1:47" x14ac:dyDescent="0.35">
      <c r="A206" t="str">
        <f t="shared" si="361"/>
        <v>35-44</v>
      </c>
      <c r="D206" t="str">
        <f t="shared" si="357"/>
        <v>0.490</v>
      </c>
      <c r="E206" t="str">
        <f t="shared" si="357"/>
        <v>&gt;0.999</v>
      </c>
      <c r="F206" t="str">
        <f t="shared" si="357"/>
        <v>0.010</v>
      </c>
      <c r="G206" t="str">
        <f t="shared" si="357"/>
        <v>&lt;0.001</v>
      </c>
      <c r="K206" t="str">
        <f t="shared" si="362"/>
        <v>35-44</v>
      </c>
      <c r="N206">
        <f>$N199-O199</f>
        <v>-11.495868399999992</v>
      </c>
      <c r="O206">
        <f t="shared" ref="O206:Q206" si="368">$N199-P199</f>
        <v>-3.445747499999996</v>
      </c>
      <c r="P206">
        <f t="shared" si="368"/>
        <v>-23.80229270000001</v>
      </c>
      <c r="Q206">
        <f t="shared" si="368"/>
        <v>30.14430689000001</v>
      </c>
      <c r="T206" t="str">
        <f t="shared" si="364"/>
        <v>35-44</v>
      </c>
      <c r="W206">
        <f>SQRT((($AQ199-1)*$AF199^2+(AR199-1)*AG199^2)/($AQ199+AR199-2))</f>
        <v>6.5851864209814854</v>
      </c>
      <c r="X206">
        <f t="shared" ref="X206:Z206" si="369">SQRT((($AQ199-1)*$AF199^2+(AS199-1)*AH199^2)/($AQ199+AS199-2))</f>
        <v>7.3092997917210942</v>
      </c>
      <c r="Y206">
        <f t="shared" si="369"/>
        <v>7.4699246411375722</v>
      </c>
      <c r="Z206">
        <f t="shared" si="369"/>
        <v>7.6845850621001075</v>
      </c>
      <c r="AC206" t="str">
        <f t="shared" si="366"/>
        <v>35-44</v>
      </c>
      <c r="AF206">
        <f>$AQ199+AR199-2</f>
        <v>386</v>
      </c>
      <c r="AG206">
        <f t="shared" ref="AG206:AI206" si="370">$AQ199+AS199-2</f>
        <v>331</v>
      </c>
      <c r="AH206">
        <f t="shared" si="370"/>
        <v>304</v>
      </c>
      <c r="AI206">
        <f t="shared" si="370"/>
        <v>293</v>
      </c>
    </row>
    <row r="207" spans="1:47" x14ac:dyDescent="0.35">
      <c r="A207" t="str">
        <f t="shared" si="361"/>
        <v>45-54</v>
      </c>
      <c r="E207" t="str">
        <f t="shared" si="357"/>
        <v>0.019</v>
      </c>
      <c r="F207" t="str">
        <f t="shared" si="357"/>
        <v>&lt;0.001</v>
      </c>
      <c r="G207" t="str">
        <f t="shared" si="357"/>
        <v>&lt;0.001</v>
      </c>
      <c r="K207" t="str">
        <f t="shared" si="362"/>
        <v>45-54</v>
      </c>
      <c r="O207">
        <f>$O199-P199</f>
        <v>8.050120899999996</v>
      </c>
      <c r="P207">
        <f t="shared" ref="P207:Q207" si="371">$O199-Q199</f>
        <v>-12.306424300000018</v>
      </c>
      <c r="Q207">
        <f t="shared" si="371"/>
        <v>41.640175290000002</v>
      </c>
      <c r="T207" t="str">
        <f t="shared" si="364"/>
        <v>45-54</v>
      </c>
      <c r="X207">
        <f>SQRT((($AR199-1)*$AG199^2+(AS199-1)*AH199^2)/($AR199+AS199-2))</f>
        <v>2.6714603596971869</v>
      </c>
      <c r="Y207">
        <f t="shared" ref="Y207:Z207" si="372">SQRT((($AR199-1)*$AG199^2+(AT199-1)*AI199^2)/($AR199+AT199-2))</f>
        <v>1.467740208192422</v>
      </c>
      <c r="Z207">
        <f t="shared" si="372"/>
        <v>2.4445529133514459</v>
      </c>
      <c r="AC207" t="str">
        <f t="shared" si="366"/>
        <v>45-54</v>
      </c>
      <c r="AG207">
        <f>$AR199+AS199-2</f>
        <v>133</v>
      </c>
      <c r="AH207">
        <f t="shared" ref="AH207:AI207" si="373">$AR199+AT199-2</f>
        <v>106</v>
      </c>
      <c r="AI207">
        <f t="shared" si="373"/>
        <v>95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str">
        <f t="shared" si="357"/>
        <v>&lt;0.001</v>
      </c>
      <c r="K208" t="str">
        <f t="shared" si="362"/>
        <v>55-64</v>
      </c>
      <c r="P208">
        <f>$P199-Q199</f>
        <v>-20.356545200000014</v>
      </c>
      <c r="Q208">
        <f>$P199-R199</f>
        <v>33.590054390000006</v>
      </c>
      <c r="T208" t="str">
        <f t="shared" si="364"/>
        <v>55-64</v>
      </c>
      <c r="Y208">
        <f>SQRT((($AS199-1)*$AH199^2+(AT199-1)*AI199^2)/($AS199+AT199-2))</f>
        <v>4.7969474430111143</v>
      </c>
      <c r="Z208">
        <f>SQRT((($AS199-1)*$AH199^2+(AU199-1)*AJ199^2)/($AS199+AU199-2))</f>
        <v>6.1499978524818228</v>
      </c>
      <c r="AC208" t="str">
        <f t="shared" si="366"/>
        <v>55-64</v>
      </c>
      <c r="AH208">
        <f>$AS199+AT199-2</f>
        <v>51</v>
      </c>
      <c r="AI208">
        <f>$AS199+AU199-2</f>
        <v>40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53.946599590000019</v>
      </c>
      <c r="T209" t="str">
        <f t="shared" si="364"/>
        <v>65-74</v>
      </c>
      <c r="Z209">
        <f>SQRT((($AT199-1)*$AI199^2+(AU199-1)*AJ199^2)/($AT199+AU199-2))</f>
        <v>7.8056660037217043</v>
      </c>
      <c r="AC209" t="str">
        <f t="shared" si="366"/>
        <v>65-74</v>
      </c>
      <c r="AI209">
        <f>$AT199+AU199-2</f>
        <v>13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Overal.MHQ</vt:lpstr>
      <vt:lpstr>Cognition</vt:lpstr>
      <vt:lpstr>Adaptability...Resilence</vt:lpstr>
      <vt:lpstr>Drive...Motivation</vt:lpstr>
      <vt:lpstr>Mood...Outlook</vt:lpstr>
      <vt:lpstr>Social...Self</vt:lpstr>
      <vt:lpstr>Mind.Body.Connection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2023-02-08T11:39:34Z</dcterms:created>
  <dcterms:modified xsi:type="dcterms:W3CDTF">2023-02-15T15:42:21Z</dcterms:modified>
</cp:coreProperties>
</file>