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apiense_lab\Mental_helth_project_2022_final2_adjusted\MHQ_and_dimension_results_upd_data\tables_t_test_in_report_2022\"/>
    </mc:Choice>
  </mc:AlternateContent>
  <xr:revisionPtr revIDLastSave="0" documentId="13_ncr:1_{A09571F5-E4F0-4196-9642-E5CC009CF27A}" xr6:coauthVersionLast="47" xr6:coauthVersionMax="47" xr10:uidLastSave="{00000000-0000-0000-0000-000000000000}"/>
  <bookViews>
    <workbookView xWindow="-110" yWindow="-110" windowWidth="19420" windowHeight="10300" xr2:uid="{6271D0EA-72EA-4345-B188-AC01AE706973}"/>
  </bookViews>
  <sheets>
    <sheet name="Overall.MHQ" sheetId="1" r:id="rId1"/>
    <sheet name="Cognition" sheetId="2" r:id="rId2"/>
    <sheet name="Adaptability...Resilence" sheetId="3" r:id="rId3"/>
    <sheet name="Drive...Motivation" sheetId="4" r:id="rId4"/>
    <sheet name="Mood...Outlook" sheetId="5" r:id="rId5"/>
    <sheet name="Social...Self" sheetId="6" r:id="rId6"/>
    <sheet name="Mind.Body.Connecti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94" i="7" l="1"/>
  <c r="AA394" i="7"/>
  <c r="Z394" i="7"/>
  <c r="Q394" i="7"/>
  <c r="P394" i="7"/>
  <c r="O394" i="7"/>
  <c r="AB393" i="7"/>
  <c r="AA393" i="7"/>
  <c r="Z393" i="7"/>
  <c r="AF403" i="7" s="1"/>
  <c r="Q393" i="7"/>
  <c r="U431" i="7" s="1"/>
  <c r="P393" i="7"/>
  <c r="O393" i="7"/>
  <c r="U403" i="7" s="1"/>
  <c r="AB392" i="7"/>
  <c r="AA392" i="7"/>
  <c r="Z392" i="7"/>
  <c r="Q392" i="7"/>
  <c r="P392" i="7"/>
  <c r="O392" i="7"/>
  <c r="AB391" i="7"/>
  <c r="AA391" i="7"/>
  <c r="Z391" i="7"/>
  <c r="Q391" i="7"/>
  <c r="P391" i="7"/>
  <c r="O391" i="7"/>
  <c r="AB390" i="7"/>
  <c r="AA390" i="7"/>
  <c r="Z390" i="7"/>
  <c r="Q390" i="7"/>
  <c r="P390" i="7"/>
  <c r="O390" i="7"/>
  <c r="AB389" i="7"/>
  <c r="AA389" i="7"/>
  <c r="Z389" i="7"/>
  <c r="Q389" i="7"/>
  <c r="P389" i="7"/>
  <c r="O389" i="7"/>
  <c r="AB388" i="7"/>
  <c r="AA388" i="7"/>
  <c r="Z388" i="7"/>
  <c r="Q388" i="7"/>
  <c r="P388" i="7"/>
  <c r="O388" i="7"/>
  <c r="AB387" i="7"/>
  <c r="AA387" i="7"/>
  <c r="Z387" i="7"/>
  <c r="Q387" i="7"/>
  <c r="P387" i="7"/>
  <c r="O387" i="7"/>
  <c r="AB386" i="7"/>
  <c r="AA386" i="7"/>
  <c r="Z386" i="7"/>
  <c r="Q386" i="7"/>
  <c r="P386" i="7"/>
  <c r="O386" i="7"/>
  <c r="AB331" i="7"/>
  <c r="AA331" i="7"/>
  <c r="Z331" i="7"/>
  <c r="Q331" i="7"/>
  <c r="P331" i="7"/>
  <c r="O331" i="7"/>
  <c r="AB330" i="7"/>
  <c r="AA330" i="7"/>
  <c r="Z330" i="7"/>
  <c r="Q330" i="7"/>
  <c r="U368" i="7" s="1"/>
  <c r="P330" i="7"/>
  <c r="O330" i="7"/>
  <c r="AB329" i="7"/>
  <c r="AA329" i="7"/>
  <c r="Z329" i="7"/>
  <c r="Q329" i="7"/>
  <c r="P329" i="7"/>
  <c r="O329" i="7"/>
  <c r="AB328" i="7"/>
  <c r="AA328" i="7"/>
  <c r="Z328" i="7"/>
  <c r="Q328" i="7"/>
  <c r="P328" i="7"/>
  <c r="O328" i="7"/>
  <c r="AB327" i="7"/>
  <c r="AA327" i="7"/>
  <c r="Z327" i="7"/>
  <c r="Q327" i="7"/>
  <c r="P327" i="7"/>
  <c r="O327" i="7"/>
  <c r="AB326" i="7"/>
  <c r="AA326" i="7"/>
  <c r="Z326" i="7"/>
  <c r="Q326" i="7"/>
  <c r="P326" i="7"/>
  <c r="O326" i="7"/>
  <c r="AB325" i="7"/>
  <c r="AA325" i="7"/>
  <c r="Z325" i="7"/>
  <c r="Q325" i="7"/>
  <c r="P325" i="7"/>
  <c r="O325" i="7"/>
  <c r="AB324" i="7"/>
  <c r="AA324" i="7"/>
  <c r="Z324" i="7"/>
  <c r="Q324" i="7"/>
  <c r="P324" i="7"/>
  <c r="O324" i="7"/>
  <c r="AB323" i="7"/>
  <c r="AA323" i="7"/>
  <c r="Z323" i="7"/>
  <c r="Q323" i="7"/>
  <c r="P323" i="7"/>
  <c r="O323" i="7"/>
  <c r="AB272" i="7"/>
  <c r="AA272" i="7"/>
  <c r="Z272" i="7"/>
  <c r="Q272" i="7"/>
  <c r="P272" i="7"/>
  <c r="O272" i="7"/>
  <c r="AB271" i="7"/>
  <c r="AA271" i="7"/>
  <c r="Z271" i="7"/>
  <c r="Q271" i="7"/>
  <c r="U309" i="7" s="1"/>
  <c r="P271" i="7"/>
  <c r="U290" i="7" s="1"/>
  <c r="O271" i="7"/>
  <c r="U281" i="7" s="1"/>
  <c r="AB270" i="7"/>
  <c r="AA270" i="7"/>
  <c r="Z270" i="7"/>
  <c r="Q270" i="7"/>
  <c r="P270" i="7"/>
  <c r="O270" i="7"/>
  <c r="AB269" i="7"/>
  <c r="AA269" i="7"/>
  <c r="Z269" i="7"/>
  <c r="Q269" i="7"/>
  <c r="P269" i="7"/>
  <c r="O269" i="7"/>
  <c r="AB268" i="7"/>
  <c r="AA268" i="7"/>
  <c r="Z268" i="7"/>
  <c r="Q268" i="7"/>
  <c r="P268" i="7"/>
  <c r="O268" i="7"/>
  <c r="AB267" i="7"/>
  <c r="AA267" i="7"/>
  <c r="Z267" i="7"/>
  <c r="Q267" i="7"/>
  <c r="P267" i="7"/>
  <c r="O267" i="7"/>
  <c r="AB266" i="7"/>
  <c r="AA266" i="7"/>
  <c r="Z266" i="7"/>
  <c r="Q266" i="7"/>
  <c r="P266" i="7"/>
  <c r="O266" i="7"/>
  <c r="AB265" i="7"/>
  <c r="AA265" i="7"/>
  <c r="Z265" i="7"/>
  <c r="Q265" i="7"/>
  <c r="P265" i="7"/>
  <c r="O265" i="7"/>
  <c r="AB264" i="7"/>
  <c r="AA264" i="7"/>
  <c r="Z264" i="7"/>
  <c r="Q264" i="7"/>
  <c r="P264" i="7"/>
  <c r="O264" i="7"/>
  <c r="U247" i="7"/>
  <c r="AB210" i="7"/>
  <c r="AA210" i="7"/>
  <c r="Z210" i="7"/>
  <c r="Q210" i="7"/>
  <c r="P210" i="7"/>
  <c r="O210" i="7"/>
  <c r="AB209" i="7"/>
  <c r="AA209" i="7"/>
  <c r="Z209" i="7"/>
  <c r="Q209" i="7"/>
  <c r="P209" i="7"/>
  <c r="O209" i="7"/>
  <c r="U219" i="7" s="1"/>
  <c r="AB208" i="7"/>
  <c r="AA208" i="7"/>
  <c r="Z208" i="7"/>
  <c r="Q208" i="7"/>
  <c r="P208" i="7"/>
  <c r="O208" i="7"/>
  <c r="AB207" i="7"/>
  <c r="AA207" i="7"/>
  <c r="Z207" i="7"/>
  <c r="Q207" i="7"/>
  <c r="P207" i="7"/>
  <c r="O207" i="7"/>
  <c r="AB206" i="7"/>
  <c r="AA206" i="7"/>
  <c r="Z206" i="7"/>
  <c r="Q206" i="7"/>
  <c r="P206" i="7"/>
  <c r="O206" i="7"/>
  <c r="AB205" i="7"/>
  <c r="AA205" i="7"/>
  <c r="Z205" i="7"/>
  <c r="Q205" i="7"/>
  <c r="P205" i="7"/>
  <c r="O205" i="7"/>
  <c r="AB204" i="7"/>
  <c r="AA204" i="7"/>
  <c r="Z204" i="7"/>
  <c r="Q204" i="7"/>
  <c r="P204" i="7"/>
  <c r="O204" i="7"/>
  <c r="AB203" i="7"/>
  <c r="AA203" i="7"/>
  <c r="Z203" i="7"/>
  <c r="Q203" i="7"/>
  <c r="P203" i="7"/>
  <c r="O203" i="7"/>
  <c r="AB202" i="7"/>
  <c r="AA202" i="7"/>
  <c r="Z202" i="7"/>
  <c r="Q202" i="7"/>
  <c r="P202" i="7"/>
  <c r="O202" i="7"/>
  <c r="Z183" i="7"/>
  <c r="AB152" i="7"/>
  <c r="AA152" i="7"/>
  <c r="Z152" i="7"/>
  <c r="Q152" i="7"/>
  <c r="P152" i="7"/>
  <c r="O152" i="7"/>
  <c r="AB151" i="7"/>
  <c r="AF189" i="7" s="1"/>
  <c r="AA151" i="7"/>
  <c r="AF170" i="7" s="1"/>
  <c r="Z151" i="7"/>
  <c r="AF161" i="7" s="1"/>
  <c r="Q151" i="7"/>
  <c r="P151" i="7"/>
  <c r="O151" i="7"/>
  <c r="AB150" i="7"/>
  <c r="AA150" i="7"/>
  <c r="Z150" i="7"/>
  <c r="Q150" i="7"/>
  <c r="P150" i="7"/>
  <c r="O150" i="7"/>
  <c r="AB149" i="7"/>
  <c r="AA149" i="7"/>
  <c r="Z149" i="7"/>
  <c r="Q149" i="7"/>
  <c r="P149" i="7"/>
  <c r="O149" i="7"/>
  <c r="AB148" i="7"/>
  <c r="AA148" i="7"/>
  <c r="Z148" i="7"/>
  <c r="Q148" i="7"/>
  <c r="P148" i="7"/>
  <c r="O148" i="7"/>
  <c r="AB147" i="7"/>
  <c r="AA147" i="7"/>
  <c r="Z147" i="7"/>
  <c r="Q147" i="7"/>
  <c r="P147" i="7"/>
  <c r="O147" i="7"/>
  <c r="AB146" i="7"/>
  <c r="AA146" i="7"/>
  <c r="Z146" i="7"/>
  <c r="Q146" i="7"/>
  <c r="P146" i="7"/>
  <c r="O146" i="7"/>
  <c r="AB145" i="7"/>
  <c r="AA145" i="7"/>
  <c r="Z145" i="7"/>
  <c r="Q145" i="7"/>
  <c r="P145" i="7"/>
  <c r="O145" i="7"/>
  <c r="AB144" i="7"/>
  <c r="AA144" i="7"/>
  <c r="Z144" i="7"/>
  <c r="Q144" i="7"/>
  <c r="P144" i="7"/>
  <c r="O144" i="7"/>
  <c r="AB93" i="7"/>
  <c r="AA93" i="7"/>
  <c r="Z93" i="7"/>
  <c r="Q93" i="7"/>
  <c r="P93" i="7"/>
  <c r="O93" i="7"/>
  <c r="AB92" i="7"/>
  <c r="AA92" i="7"/>
  <c r="Z92" i="7"/>
  <c r="Q92" i="7"/>
  <c r="U130" i="7" s="1"/>
  <c r="P92" i="7"/>
  <c r="U111" i="7" s="1"/>
  <c r="O92" i="7"/>
  <c r="AB91" i="7"/>
  <c r="AA91" i="7"/>
  <c r="Z91" i="7"/>
  <c r="Q91" i="7"/>
  <c r="P91" i="7"/>
  <c r="O91" i="7"/>
  <c r="AB90" i="7"/>
  <c r="AA90" i="7"/>
  <c r="Z90" i="7"/>
  <c r="Q90" i="7"/>
  <c r="P90" i="7"/>
  <c r="O90" i="7"/>
  <c r="AB89" i="7"/>
  <c r="AA89" i="7"/>
  <c r="Z89" i="7"/>
  <c r="Q89" i="7"/>
  <c r="P89" i="7"/>
  <c r="O89" i="7"/>
  <c r="AB88" i="7"/>
  <c r="AA88" i="7"/>
  <c r="Z88" i="7"/>
  <c r="Q88" i="7"/>
  <c r="P88" i="7"/>
  <c r="O88" i="7"/>
  <c r="AB87" i="7"/>
  <c r="AA87" i="7"/>
  <c r="Z87" i="7"/>
  <c r="Q87" i="7"/>
  <c r="P87" i="7"/>
  <c r="O87" i="7"/>
  <c r="AB86" i="7"/>
  <c r="AA86" i="7"/>
  <c r="Z86" i="7"/>
  <c r="Q86" i="7"/>
  <c r="P86" i="7"/>
  <c r="O86" i="7"/>
  <c r="AB85" i="7"/>
  <c r="AA85" i="7"/>
  <c r="Z85" i="7"/>
  <c r="Q85" i="7"/>
  <c r="P85" i="7"/>
  <c r="O85" i="7"/>
  <c r="Y84" i="7"/>
  <c r="N84" i="7"/>
  <c r="N143" i="7" s="1"/>
  <c r="U71" i="7"/>
  <c r="T68" i="7"/>
  <c r="AF67" i="7"/>
  <c r="Z65" i="7"/>
  <c r="Y41" i="7"/>
  <c r="Y50" i="7" s="1"/>
  <c r="Y59" i="7" s="1"/>
  <c r="Y69" i="7" s="1"/>
  <c r="A18" i="7" s="1"/>
  <c r="T40" i="7"/>
  <c r="AB34" i="7"/>
  <c r="AA34" i="7"/>
  <c r="Z34" i="7"/>
  <c r="Y34" i="7"/>
  <c r="Q34" i="7"/>
  <c r="P34" i="7"/>
  <c r="O34" i="7"/>
  <c r="N34" i="7"/>
  <c r="N93" i="7" s="1"/>
  <c r="AB33" i="7"/>
  <c r="AA33" i="7"/>
  <c r="Z33" i="7"/>
  <c r="Y33" i="7"/>
  <c r="Y92" i="7" s="1"/>
  <c r="Q33" i="7"/>
  <c r="P33" i="7"/>
  <c r="O33" i="7"/>
  <c r="N33" i="7"/>
  <c r="N92" i="7" s="1"/>
  <c r="AB32" i="7"/>
  <c r="AA32" i="7"/>
  <c r="Z32" i="7"/>
  <c r="Y32" i="7"/>
  <c r="Q32" i="7"/>
  <c r="P32" i="7"/>
  <c r="S46" i="7" s="1"/>
  <c r="O32" i="7"/>
  <c r="S38" i="7" s="1"/>
  <c r="N32" i="7"/>
  <c r="N42" i="7" s="1"/>
  <c r="N51" i="7" s="1"/>
  <c r="N60" i="7" s="1"/>
  <c r="N70" i="7" s="1"/>
  <c r="A9" i="7" s="1"/>
  <c r="AB31" i="7"/>
  <c r="AE69" i="7" s="1"/>
  <c r="AA31" i="7"/>
  <c r="Z31" i="7"/>
  <c r="AF41" i="7" s="1"/>
  <c r="Y31" i="7"/>
  <c r="Y90" i="7" s="1"/>
  <c r="Q31" i="7"/>
  <c r="P31" i="7"/>
  <c r="O31" i="7"/>
  <c r="N31" i="7"/>
  <c r="AB30" i="7"/>
  <c r="AA30" i="7"/>
  <c r="AC49" i="7" s="1"/>
  <c r="Z30" i="7"/>
  <c r="AE40" i="7" s="1"/>
  <c r="Y30" i="7"/>
  <c r="Y89" i="7" s="1"/>
  <c r="Q30" i="7"/>
  <c r="U68" i="7" s="1"/>
  <c r="P30" i="7"/>
  <c r="O30" i="7"/>
  <c r="N30" i="7"/>
  <c r="AB29" i="7"/>
  <c r="AA29" i="7"/>
  <c r="Z29" i="7"/>
  <c r="Y29" i="7"/>
  <c r="Y88" i="7" s="1"/>
  <c r="Q29" i="7"/>
  <c r="P29" i="7"/>
  <c r="O29" i="7"/>
  <c r="Q277" i="7" s="1"/>
  <c r="N29" i="7"/>
  <c r="AB28" i="7"/>
  <c r="AA28" i="7"/>
  <c r="Z28" i="7"/>
  <c r="Y28" i="7"/>
  <c r="Y87" i="7" s="1"/>
  <c r="Y146" i="7" s="1"/>
  <c r="Q28" i="7"/>
  <c r="P28" i="7"/>
  <c r="O28" i="7"/>
  <c r="Q214" i="7" s="1"/>
  <c r="N28" i="7"/>
  <c r="N87" i="7" s="1"/>
  <c r="AB27" i="7"/>
  <c r="AE124" i="7" s="1"/>
  <c r="AA27" i="7"/>
  <c r="Z27" i="7"/>
  <c r="AE37" i="7" s="1"/>
  <c r="Y27" i="7"/>
  <c r="Y86" i="7" s="1"/>
  <c r="Q27" i="7"/>
  <c r="P27" i="7"/>
  <c r="T46" i="7" s="1"/>
  <c r="O27" i="7"/>
  <c r="N27" i="7"/>
  <c r="N86" i="7" s="1"/>
  <c r="AB26" i="7"/>
  <c r="AA26" i="7"/>
  <c r="Z26" i="7"/>
  <c r="Y26" i="7"/>
  <c r="Y85" i="7" s="1"/>
  <c r="Y144" i="7" s="1"/>
  <c r="Y202" i="7" s="1"/>
  <c r="Y264" i="7" s="1"/>
  <c r="Y323" i="7" s="1"/>
  <c r="Y386" i="7" s="1"/>
  <c r="Q26" i="7"/>
  <c r="P26" i="7"/>
  <c r="O26" i="7"/>
  <c r="N26" i="7"/>
  <c r="N85" i="7" s="1"/>
  <c r="N144" i="7" s="1"/>
  <c r="N201" i="7" s="1"/>
  <c r="N264" i="7" s="1"/>
  <c r="N323" i="7" s="1"/>
  <c r="N386" i="7" s="1"/>
  <c r="AB394" i="6"/>
  <c r="AA394" i="6"/>
  <c r="Z394" i="6"/>
  <c r="Q394" i="6"/>
  <c r="P394" i="6"/>
  <c r="O394" i="6"/>
  <c r="AB393" i="6"/>
  <c r="AF431" i="6" s="1"/>
  <c r="AA393" i="6"/>
  <c r="Z393" i="6"/>
  <c r="AF403" i="6" s="1"/>
  <c r="Q393" i="6"/>
  <c r="U431" i="6" s="1"/>
  <c r="P393" i="6"/>
  <c r="O393" i="6"/>
  <c r="U403" i="6" s="1"/>
  <c r="AB392" i="6"/>
  <c r="AA392" i="6"/>
  <c r="Z392" i="6"/>
  <c r="Q392" i="6"/>
  <c r="P392" i="6"/>
  <c r="O392" i="6"/>
  <c r="AB391" i="6"/>
  <c r="AA391" i="6"/>
  <c r="Z391" i="6"/>
  <c r="Q391" i="6"/>
  <c r="P391" i="6"/>
  <c r="O391" i="6"/>
  <c r="AB390" i="6"/>
  <c r="AA390" i="6"/>
  <c r="Z390" i="6"/>
  <c r="Q390" i="6"/>
  <c r="P390" i="6"/>
  <c r="O390" i="6"/>
  <c r="AB389" i="6"/>
  <c r="AA389" i="6"/>
  <c r="Z389" i="6"/>
  <c r="Q389" i="6"/>
  <c r="P389" i="6"/>
  <c r="O389" i="6"/>
  <c r="AB388" i="6"/>
  <c r="AA388" i="6"/>
  <c r="Z388" i="6"/>
  <c r="Q388" i="6"/>
  <c r="P388" i="6"/>
  <c r="O388" i="6"/>
  <c r="AB387" i="6"/>
  <c r="AA387" i="6"/>
  <c r="Z387" i="6"/>
  <c r="Q387" i="6"/>
  <c r="P387" i="6"/>
  <c r="O387" i="6"/>
  <c r="AB386" i="6"/>
  <c r="AA386" i="6"/>
  <c r="Z386" i="6"/>
  <c r="Q386" i="6"/>
  <c r="P386" i="6"/>
  <c r="O386" i="6"/>
  <c r="AB331" i="6"/>
  <c r="AA331" i="6"/>
  <c r="Z331" i="6"/>
  <c r="Q331" i="6"/>
  <c r="P331" i="6"/>
  <c r="O331" i="6"/>
  <c r="AB330" i="6"/>
  <c r="AF368" i="6" s="1"/>
  <c r="AA330" i="6"/>
  <c r="Z330" i="6"/>
  <c r="Q330" i="6"/>
  <c r="U368" i="6" s="1"/>
  <c r="P330" i="6"/>
  <c r="O330" i="6"/>
  <c r="AB329" i="6"/>
  <c r="AA329" i="6"/>
  <c r="Z329" i="6"/>
  <c r="Q329" i="6"/>
  <c r="P329" i="6"/>
  <c r="O329" i="6"/>
  <c r="AB328" i="6"/>
  <c r="AA328" i="6"/>
  <c r="Z328" i="6"/>
  <c r="Q328" i="6"/>
  <c r="P328" i="6"/>
  <c r="O328" i="6"/>
  <c r="AB327" i="6"/>
  <c r="AA327" i="6"/>
  <c r="Z327" i="6"/>
  <c r="Q327" i="6"/>
  <c r="P327" i="6"/>
  <c r="O327" i="6"/>
  <c r="AB326" i="6"/>
  <c r="AA326" i="6"/>
  <c r="Z326" i="6"/>
  <c r="Q326" i="6"/>
  <c r="P326" i="6"/>
  <c r="O326" i="6"/>
  <c r="AB325" i="6"/>
  <c r="AA325" i="6"/>
  <c r="Z325" i="6"/>
  <c r="Q325" i="6"/>
  <c r="P325" i="6"/>
  <c r="O325" i="6"/>
  <c r="AB324" i="6"/>
  <c r="AA324" i="6"/>
  <c r="Z324" i="6"/>
  <c r="Q324" i="6"/>
  <c r="P324" i="6"/>
  <c r="O324" i="6"/>
  <c r="AB323" i="6"/>
  <c r="AA323" i="6"/>
  <c r="Z323" i="6"/>
  <c r="Q323" i="6"/>
  <c r="P323" i="6"/>
  <c r="O323" i="6"/>
  <c r="AB272" i="6"/>
  <c r="AA272" i="6"/>
  <c r="Z272" i="6"/>
  <c r="Q272" i="6"/>
  <c r="P272" i="6"/>
  <c r="O272" i="6"/>
  <c r="AB271" i="6"/>
  <c r="AA271" i="6"/>
  <c r="Z271" i="6"/>
  <c r="AF281" i="6" s="1"/>
  <c r="Q271" i="6"/>
  <c r="P271" i="6"/>
  <c r="O271" i="6"/>
  <c r="AB270" i="6"/>
  <c r="AA270" i="6"/>
  <c r="Z270" i="6"/>
  <c r="Q270" i="6"/>
  <c r="P270" i="6"/>
  <c r="O270" i="6"/>
  <c r="AB269" i="6"/>
  <c r="AA269" i="6"/>
  <c r="Z269" i="6"/>
  <c r="Q269" i="6"/>
  <c r="P269" i="6"/>
  <c r="O269" i="6"/>
  <c r="AB268" i="6"/>
  <c r="AA268" i="6"/>
  <c r="Z268" i="6"/>
  <c r="Q268" i="6"/>
  <c r="P268" i="6"/>
  <c r="O268" i="6"/>
  <c r="AB267" i="6"/>
  <c r="AA267" i="6"/>
  <c r="Z267" i="6"/>
  <c r="Q267" i="6"/>
  <c r="P267" i="6"/>
  <c r="O267" i="6"/>
  <c r="AB266" i="6"/>
  <c r="AA266" i="6"/>
  <c r="Z266" i="6"/>
  <c r="Q266" i="6"/>
  <c r="P266" i="6"/>
  <c r="O266" i="6"/>
  <c r="AB265" i="6"/>
  <c r="AA265" i="6"/>
  <c r="Z265" i="6"/>
  <c r="Q265" i="6"/>
  <c r="P265" i="6"/>
  <c r="O265" i="6"/>
  <c r="AB264" i="6"/>
  <c r="AA264" i="6"/>
  <c r="Z264" i="6"/>
  <c r="Q264" i="6"/>
  <c r="P264" i="6"/>
  <c r="O264" i="6"/>
  <c r="AD245" i="6"/>
  <c r="AB210" i="6"/>
  <c r="AA210" i="6"/>
  <c r="Z210" i="6"/>
  <c r="AF219" i="6" s="1"/>
  <c r="Q210" i="6"/>
  <c r="P210" i="6"/>
  <c r="O210" i="6"/>
  <c r="AB209" i="6"/>
  <c r="AA209" i="6"/>
  <c r="Z209" i="6"/>
  <c r="Q209" i="6"/>
  <c r="U247" i="6" s="1"/>
  <c r="P209" i="6"/>
  <c r="O209" i="6"/>
  <c r="AB208" i="6"/>
  <c r="AA208" i="6"/>
  <c r="Z208" i="6"/>
  <c r="Q208" i="6"/>
  <c r="P208" i="6"/>
  <c r="O208" i="6"/>
  <c r="AB207" i="6"/>
  <c r="AA207" i="6"/>
  <c r="Z207" i="6"/>
  <c r="Q207" i="6"/>
  <c r="P207" i="6"/>
  <c r="O207" i="6"/>
  <c r="AB206" i="6"/>
  <c r="AA206" i="6"/>
  <c r="Z206" i="6"/>
  <c r="Q206" i="6"/>
  <c r="P206" i="6"/>
  <c r="O206" i="6"/>
  <c r="AB205" i="6"/>
  <c r="AA205" i="6"/>
  <c r="Z205" i="6"/>
  <c r="Q205" i="6"/>
  <c r="P205" i="6"/>
  <c r="O205" i="6"/>
  <c r="AB204" i="6"/>
  <c r="AA204" i="6"/>
  <c r="Z204" i="6"/>
  <c r="Q204" i="6"/>
  <c r="P204" i="6"/>
  <c r="O204" i="6"/>
  <c r="AB203" i="6"/>
  <c r="AA203" i="6"/>
  <c r="Z203" i="6"/>
  <c r="Q203" i="6"/>
  <c r="P203" i="6"/>
  <c r="O203" i="6"/>
  <c r="AB202" i="6"/>
  <c r="AA202" i="6"/>
  <c r="Z202" i="6"/>
  <c r="Q202" i="6"/>
  <c r="P202" i="6"/>
  <c r="O202" i="6"/>
  <c r="U189" i="6"/>
  <c r="U185" i="6"/>
  <c r="AB152" i="6"/>
  <c r="AA152" i="6"/>
  <c r="Z152" i="6"/>
  <c r="AF161" i="6" s="1"/>
  <c r="Q152" i="6"/>
  <c r="P152" i="6"/>
  <c r="O152" i="6"/>
  <c r="AB151" i="6"/>
  <c r="AF189" i="6" s="1"/>
  <c r="AA151" i="6"/>
  <c r="Z151" i="6"/>
  <c r="Q151" i="6"/>
  <c r="P151" i="6"/>
  <c r="O151" i="6"/>
  <c r="AB150" i="6"/>
  <c r="AA150" i="6"/>
  <c r="Z150" i="6"/>
  <c r="Q150" i="6"/>
  <c r="P150" i="6"/>
  <c r="O150" i="6"/>
  <c r="AB149" i="6"/>
  <c r="AA149" i="6"/>
  <c r="Z149" i="6"/>
  <c r="Q149" i="6"/>
  <c r="P149" i="6"/>
  <c r="O149" i="6"/>
  <c r="AB148" i="6"/>
  <c r="AA148" i="6"/>
  <c r="Z148" i="6"/>
  <c r="Q148" i="6"/>
  <c r="P148" i="6"/>
  <c r="O148" i="6"/>
  <c r="AB147" i="6"/>
  <c r="AA147" i="6"/>
  <c r="Z147" i="6"/>
  <c r="Q147" i="6"/>
  <c r="P147" i="6"/>
  <c r="O147" i="6"/>
  <c r="AB146" i="6"/>
  <c r="AA146" i="6"/>
  <c r="Z146" i="6"/>
  <c r="Q146" i="6"/>
  <c r="P146" i="6"/>
  <c r="O146" i="6"/>
  <c r="AB145" i="6"/>
  <c r="AA145" i="6"/>
  <c r="Z145" i="6"/>
  <c r="Q145" i="6"/>
  <c r="P145" i="6"/>
  <c r="O145" i="6"/>
  <c r="AB144" i="6"/>
  <c r="AA144" i="6"/>
  <c r="Z144" i="6"/>
  <c r="Q144" i="6"/>
  <c r="P144" i="6"/>
  <c r="O144" i="6"/>
  <c r="U129" i="6"/>
  <c r="AB93" i="6"/>
  <c r="AA93" i="6"/>
  <c r="Z93" i="6"/>
  <c r="AF102" i="6" s="1"/>
  <c r="Q93" i="6"/>
  <c r="P93" i="6"/>
  <c r="O93" i="6"/>
  <c r="AB92" i="6"/>
  <c r="AA92" i="6"/>
  <c r="Z92" i="6"/>
  <c r="Q92" i="6"/>
  <c r="P92" i="6"/>
  <c r="O92" i="6"/>
  <c r="U102" i="6" s="1"/>
  <c r="AB91" i="6"/>
  <c r="AA91" i="6"/>
  <c r="Z91" i="6"/>
  <c r="Q91" i="6"/>
  <c r="P91" i="6"/>
  <c r="O91" i="6"/>
  <c r="AB90" i="6"/>
  <c r="AA90" i="6"/>
  <c r="Z90" i="6"/>
  <c r="Q90" i="6"/>
  <c r="P90" i="6"/>
  <c r="O90" i="6"/>
  <c r="AB89" i="6"/>
  <c r="AA89" i="6"/>
  <c r="Z89" i="6"/>
  <c r="Q89" i="6"/>
  <c r="P89" i="6"/>
  <c r="O89" i="6"/>
  <c r="AB88" i="6"/>
  <c r="AA88" i="6"/>
  <c r="Z88" i="6"/>
  <c r="Q88" i="6"/>
  <c r="P88" i="6"/>
  <c r="O88" i="6"/>
  <c r="AB87" i="6"/>
  <c r="AA87" i="6"/>
  <c r="Z87" i="6"/>
  <c r="Q87" i="6"/>
  <c r="P87" i="6"/>
  <c r="O87" i="6"/>
  <c r="AB86" i="6"/>
  <c r="AA86" i="6"/>
  <c r="Z86" i="6"/>
  <c r="Q86" i="6"/>
  <c r="P86" i="6"/>
  <c r="O86" i="6"/>
  <c r="AB85" i="6"/>
  <c r="AA85" i="6"/>
  <c r="Z85" i="6"/>
  <c r="Q85" i="6"/>
  <c r="P85" i="6"/>
  <c r="O85" i="6"/>
  <c r="Y84" i="6"/>
  <c r="N84" i="6"/>
  <c r="N143" i="6" s="1"/>
  <c r="T68" i="6"/>
  <c r="R68" i="6"/>
  <c r="AA66" i="6"/>
  <c r="Q65" i="6"/>
  <c r="AB34" i="6"/>
  <c r="AA34" i="6"/>
  <c r="Z34" i="6"/>
  <c r="Y34" i="6"/>
  <c r="Y93" i="6" s="1"/>
  <c r="AF95" i="6" s="1"/>
  <c r="AF104" i="6" s="1"/>
  <c r="AF113" i="6" s="1"/>
  <c r="AF123" i="6" s="1"/>
  <c r="H34" i="6" s="1"/>
  <c r="Q34" i="6"/>
  <c r="P34" i="6"/>
  <c r="O34" i="6"/>
  <c r="N34" i="6"/>
  <c r="N93" i="6" s="1"/>
  <c r="AB33" i="6"/>
  <c r="AF71" i="6" s="1"/>
  <c r="AA33" i="6"/>
  <c r="Z33" i="6"/>
  <c r="Y33" i="6"/>
  <c r="Y92" i="6" s="1"/>
  <c r="Y151" i="6" s="1"/>
  <c r="Y209" i="6" s="1"/>
  <c r="Q33" i="6"/>
  <c r="P33" i="6"/>
  <c r="O33" i="6"/>
  <c r="N33" i="6"/>
  <c r="N92" i="6" s="1"/>
  <c r="N102" i="6" s="1"/>
  <c r="N111" i="6" s="1"/>
  <c r="N120" i="6" s="1"/>
  <c r="N130" i="6" s="1"/>
  <c r="A31" i="6" s="1"/>
  <c r="AB32" i="6"/>
  <c r="AA32" i="6"/>
  <c r="Z32" i="6"/>
  <c r="Y32" i="6"/>
  <c r="Y91" i="6" s="1"/>
  <c r="Q32" i="6"/>
  <c r="P32" i="6"/>
  <c r="U110" i="6" s="1"/>
  <c r="O32" i="6"/>
  <c r="N32" i="6"/>
  <c r="N91" i="6" s="1"/>
  <c r="N101" i="6" s="1"/>
  <c r="N110" i="6" s="1"/>
  <c r="N119" i="6" s="1"/>
  <c r="N129" i="6" s="1"/>
  <c r="A30" i="6" s="1"/>
  <c r="AB31" i="6"/>
  <c r="AA31" i="6"/>
  <c r="Z31" i="6"/>
  <c r="AF41" i="6" s="1"/>
  <c r="Y31" i="6"/>
  <c r="Y90" i="6" s="1"/>
  <c r="Q31" i="6"/>
  <c r="P31" i="6"/>
  <c r="O31" i="6"/>
  <c r="T159" i="6" s="1"/>
  <c r="N31" i="6"/>
  <c r="N90" i="6" s="1"/>
  <c r="AB30" i="6"/>
  <c r="AD49" i="6" s="1"/>
  <c r="AA30" i="6"/>
  <c r="Z30" i="6"/>
  <c r="Y30" i="6"/>
  <c r="Y89" i="6" s="1"/>
  <c r="Y148" i="6" s="1"/>
  <c r="Y206" i="6" s="1"/>
  <c r="Q30" i="6"/>
  <c r="S68" i="6" s="1"/>
  <c r="P30" i="6"/>
  <c r="T49" i="6" s="1"/>
  <c r="O30" i="6"/>
  <c r="T99" i="6" s="1"/>
  <c r="N30" i="6"/>
  <c r="N89" i="6" s="1"/>
  <c r="AB29" i="6"/>
  <c r="AE67" i="6" s="1"/>
  <c r="AA29" i="6"/>
  <c r="Z29" i="6"/>
  <c r="Y29" i="6"/>
  <c r="Y39" i="6" s="1"/>
  <c r="Y48" i="6" s="1"/>
  <c r="Y57" i="6" s="1"/>
  <c r="Y67" i="6" s="1"/>
  <c r="A16" i="6" s="1"/>
  <c r="Q29" i="6"/>
  <c r="S126" i="6" s="1"/>
  <c r="P29" i="6"/>
  <c r="S48" i="6" s="1"/>
  <c r="O29" i="6"/>
  <c r="S39" i="6" s="1"/>
  <c r="N29" i="6"/>
  <c r="N39" i="6" s="1"/>
  <c r="N48" i="6" s="1"/>
  <c r="N57" i="6" s="1"/>
  <c r="N67" i="6" s="1"/>
  <c r="A6" i="6" s="1"/>
  <c r="AB28" i="6"/>
  <c r="AA28" i="6"/>
  <c r="Z28" i="6"/>
  <c r="AD38" i="6" s="1"/>
  <c r="Y28" i="6"/>
  <c r="Y38" i="6" s="1"/>
  <c r="Y47" i="6" s="1"/>
  <c r="Y56" i="6" s="1"/>
  <c r="Y66" i="6" s="1"/>
  <c r="A15" i="6" s="1"/>
  <c r="Q28" i="6"/>
  <c r="T184" i="6" s="1"/>
  <c r="P28" i="6"/>
  <c r="Q285" i="6" s="1"/>
  <c r="O28" i="6"/>
  <c r="U214" i="6" s="1"/>
  <c r="N28" i="6"/>
  <c r="N87" i="6" s="1"/>
  <c r="N146" i="6" s="1"/>
  <c r="AB27" i="6"/>
  <c r="AF65" i="6" s="1"/>
  <c r="AA27" i="6"/>
  <c r="Z27" i="6"/>
  <c r="Y27" i="6"/>
  <c r="Y86" i="6" s="1"/>
  <c r="Y96" i="6" s="1"/>
  <c r="Y105" i="6" s="1"/>
  <c r="Y114" i="6" s="1"/>
  <c r="Y124" i="6" s="1"/>
  <c r="A35" i="6" s="1"/>
  <c r="Q27" i="6"/>
  <c r="S303" i="6" s="1"/>
  <c r="P27" i="6"/>
  <c r="Q105" i="6" s="1"/>
  <c r="O27" i="6"/>
  <c r="N27" i="6"/>
  <c r="N86" i="6" s="1"/>
  <c r="N96" i="6" s="1"/>
  <c r="N105" i="6" s="1"/>
  <c r="N114" i="6" s="1"/>
  <c r="N124" i="6" s="1"/>
  <c r="A25" i="6" s="1"/>
  <c r="AB26" i="6"/>
  <c r="AA26" i="6"/>
  <c r="Z26" i="6"/>
  <c r="Y26" i="6"/>
  <c r="Y85" i="6" s="1"/>
  <c r="Y144" i="6" s="1"/>
  <c r="Y202" i="6" s="1"/>
  <c r="Y264" i="6" s="1"/>
  <c r="Y323" i="6" s="1"/>
  <c r="Y386" i="6" s="1"/>
  <c r="Q26" i="6"/>
  <c r="P26" i="6"/>
  <c r="O26" i="6"/>
  <c r="N26" i="6"/>
  <c r="N85" i="6" s="1"/>
  <c r="N144" i="6" s="1"/>
  <c r="N201" i="6" s="1"/>
  <c r="N264" i="6" s="1"/>
  <c r="N323" i="6" s="1"/>
  <c r="N386" i="6" s="1"/>
  <c r="AB394" i="5"/>
  <c r="AA394" i="5"/>
  <c r="Z394" i="5"/>
  <c r="Q394" i="5"/>
  <c r="P394" i="5"/>
  <c r="O394" i="5"/>
  <c r="AB393" i="5"/>
  <c r="AF431" i="5" s="1"/>
  <c r="AA393" i="5"/>
  <c r="Z393" i="5"/>
  <c r="AF403" i="5" s="1"/>
  <c r="Q393" i="5"/>
  <c r="U431" i="5" s="1"/>
  <c r="P393" i="5"/>
  <c r="O393" i="5"/>
  <c r="AB392" i="5"/>
  <c r="AA392" i="5"/>
  <c r="Z392" i="5"/>
  <c r="Q392" i="5"/>
  <c r="P392" i="5"/>
  <c r="O392" i="5"/>
  <c r="AB391" i="5"/>
  <c r="AA391" i="5"/>
  <c r="Z391" i="5"/>
  <c r="Q391" i="5"/>
  <c r="P391" i="5"/>
  <c r="O391" i="5"/>
  <c r="AB390" i="5"/>
  <c r="AA390" i="5"/>
  <c r="Z390" i="5"/>
  <c r="Q390" i="5"/>
  <c r="P390" i="5"/>
  <c r="O390" i="5"/>
  <c r="AB389" i="5"/>
  <c r="AA389" i="5"/>
  <c r="Z389" i="5"/>
  <c r="Q389" i="5"/>
  <c r="P389" i="5"/>
  <c r="O389" i="5"/>
  <c r="AB388" i="5"/>
  <c r="AA388" i="5"/>
  <c r="Z388" i="5"/>
  <c r="Q388" i="5"/>
  <c r="P388" i="5"/>
  <c r="O388" i="5"/>
  <c r="AB387" i="5"/>
  <c r="AA387" i="5"/>
  <c r="Z387" i="5"/>
  <c r="Q387" i="5"/>
  <c r="P387" i="5"/>
  <c r="O387" i="5"/>
  <c r="AB386" i="5"/>
  <c r="AA386" i="5"/>
  <c r="Z386" i="5"/>
  <c r="Q386" i="5"/>
  <c r="P386" i="5"/>
  <c r="O386" i="5"/>
  <c r="AB331" i="5"/>
  <c r="AF368" i="5" s="1"/>
  <c r="AA331" i="5"/>
  <c r="Z331" i="5"/>
  <c r="Q331" i="5"/>
  <c r="P331" i="5"/>
  <c r="O331" i="5"/>
  <c r="AB330" i="5"/>
  <c r="AA330" i="5"/>
  <c r="Z330" i="5"/>
  <c r="AF340" i="5" s="1"/>
  <c r="Q330" i="5"/>
  <c r="P330" i="5"/>
  <c r="O330" i="5"/>
  <c r="AB329" i="5"/>
  <c r="AA329" i="5"/>
  <c r="Z329" i="5"/>
  <c r="Q329" i="5"/>
  <c r="P329" i="5"/>
  <c r="O329" i="5"/>
  <c r="AB328" i="5"/>
  <c r="AA328" i="5"/>
  <c r="Z328" i="5"/>
  <c r="Q328" i="5"/>
  <c r="P328" i="5"/>
  <c r="O328" i="5"/>
  <c r="AB327" i="5"/>
  <c r="AA327" i="5"/>
  <c r="Z327" i="5"/>
  <c r="Q327" i="5"/>
  <c r="P327" i="5"/>
  <c r="O327" i="5"/>
  <c r="AB326" i="5"/>
  <c r="AA326" i="5"/>
  <c r="Z326" i="5"/>
  <c r="Q326" i="5"/>
  <c r="P326" i="5"/>
  <c r="O326" i="5"/>
  <c r="AB325" i="5"/>
  <c r="AA325" i="5"/>
  <c r="Z325" i="5"/>
  <c r="Q325" i="5"/>
  <c r="P325" i="5"/>
  <c r="O325" i="5"/>
  <c r="AB324" i="5"/>
  <c r="AA324" i="5"/>
  <c r="Z324" i="5"/>
  <c r="Q324" i="5"/>
  <c r="P324" i="5"/>
  <c r="O324" i="5"/>
  <c r="AB323" i="5"/>
  <c r="AA323" i="5"/>
  <c r="Z323" i="5"/>
  <c r="Q323" i="5"/>
  <c r="P323" i="5"/>
  <c r="O323" i="5"/>
  <c r="AF309" i="5"/>
  <c r="AF290" i="5"/>
  <c r="AB272" i="5"/>
  <c r="AA272" i="5"/>
  <c r="Z272" i="5"/>
  <c r="Q272" i="5"/>
  <c r="P272" i="5"/>
  <c r="O272" i="5"/>
  <c r="AB271" i="5"/>
  <c r="AA271" i="5"/>
  <c r="Z271" i="5"/>
  <c r="AF281" i="5" s="1"/>
  <c r="Q271" i="5"/>
  <c r="P271" i="5"/>
  <c r="O271" i="5"/>
  <c r="AB270" i="5"/>
  <c r="AA270" i="5"/>
  <c r="Z270" i="5"/>
  <c r="Q270" i="5"/>
  <c r="P270" i="5"/>
  <c r="O270" i="5"/>
  <c r="AB269" i="5"/>
  <c r="AA269" i="5"/>
  <c r="Z269" i="5"/>
  <c r="Q269" i="5"/>
  <c r="P269" i="5"/>
  <c r="O269" i="5"/>
  <c r="AB268" i="5"/>
  <c r="AA268" i="5"/>
  <c r="Z268" i="5"/>
  <c r="Q268" i="5"/>
  <c r="P268" i="5"/>
  <c r="O268" i="5"/>
  <c r="AB267" i="5"/>
  <c r="AA267" i="5"/>
  <c r="Z267" i="5"/>
  <c r="Q267" i="5"/>
  <c r="P267" i="5"/>
  <c r="O267" i="5"/>
  <c r="AB266" i="5"/>
  <c r="AA266" i="5"/>
  <c r="Z266" i="5"/>
  <c r="Q266" i="5"/>
  <c r="P266" i="5"/>
  <c r="O266" i="5"/>
  <c r="AB265" i="5"/>
  <c r="AA265" i="5"/>
  <c r="Z265" i="5"/>
  <c r="Q265" i="5"/>
  <c r="P265" i="5"/>
  <c r="O265" i="5"/>
  <c r="AB264" i="5"/>
  <c r="AA264" i="5"/>
  <c r="Z264" i="5"/>
  <c r="Q264" i="5"/>
  <c r="P264" i="5"/>
  <c r="O264" i="5"/>
  <c r="AB242" i="5"/>
  <c r="AB210" i="5"/>
  <c r="AA210" i="5"/>
  <c r="Z210" i="5"/>
  <c r="Q210" i="5"/>
  <c r="P210" i="5"/>
  <c r="O210" i="5"/>
  <c r="AB209" i="5"/>
  <c r="AA209" i="5"/>
  <c r="Z209" i="5"/>
  <c r="Q209" i="5"/>
  <c r="P209" i="5"/>
  <c r="O209" i="5"/>
  <c r="AB208" i="5"/>
  <c r="AA208" i="5"/>
  <c r="Z208" i="5"/>
  <c r="Q208" i="5"/>
  <c r="P208" i="5"/>
  <c r="O208" i="5"/>
  <c r="AB207" i="5"/>
  <c r="AA207" i="5"/>
  <c r="Z207" i="5"/>
  <c r="Q207" i="5"/>
  <c r="P207" i="5"/>
  <c r="O207" i="5"/>
  <c r="AB206" i="5"/>
  <c r="AA206" i="5"/>
  <c r="Z206" i="5"/>
  <c r="Q206" i="5"/>
  <c r="P206" i="5"/>
  <c r="O206" i="5"/>
  <c r="AB205" i="5"/>
  <c r="AA205" i="5"/>
  <c r="Z205" i="5"/>
  <c r="Q205" i="5"/>
  <c r="P205" i="5"/>
  <c r="O205" i="5"/>
  <c r="AB204" i="5"/>
  <c r="AA204" i="5"/>
  <c r="Z204" i="5"/>
  <c r="Q204" i="5"/>
  <c r="P204" i="5"/>
  <c r="O204" i="5"/>
  <c r="AB203" i="5"/>
  <c r="AA203" i="5"/>
  <c r="Z203" i="5"/>
  <c r="Q203" i="5"/>
  <c r="P203" i="5"/>
  <c r="O203" i="5"/>
  <c r="AB202" i="5"/>
  <c r="AA202" i="5"/>
  <c r="Z202" i="5"/>
  <c r="Q202" i="5"/>
  <c r="P202" i="5"/>
  <c r="O202" i="5"/>
  <c r="AD186" i="5"/>
  <c r="AB152" i="5"/>
  <c r="AA152" i="5"/>
  <c r="Z152" i="5"/>
  <c r="Q152" i="5"/>
  <c r="P152" i="5"/>
  <c r="O152" i="5"/>
  <c r="AB151" i="5"/>
  <c r="AA151" i="5"/>
  <c r="Z151" i="5"/>
  <c r="Q151" i="5"/>
  <c r="P151" i="5"/>
  <c r="O151" i="5"/>
  <c r="AB150" i="5"/>
  <c r="AA150" i="5"/>
  <c r="Z150" i="5"/>
  <c r="Q150" i="5"/>
  <c r="P150" i="5"/>
  <c r="O150" i="5"/>
  <c r="AB149" i="5"/>
  <c r="AA149" i="5"/>
  <c r="Z149" i="5"/>
  <c r="Q149" i="5"/>
  <c r="P149" i="5"/>
  <c r="O149" i="5"/>
  <c r="AB148" i="5"/>
  <c r="AA148" i="5"/>
  <c r="Z148" i="5"/>
  <c r="Q148" i="5"/>
  <c r="P148" i="5"/>
  <c r="O148" i="5"/>
  <c r="AB147" i="5"/>
  <c r="AA147" i="5"/>
  <c r="Z147" i="5"/>
  <c r="Q147" i="5"/>
  <c r="P147" i="5"/>
  <c r="O147" i="5"/>
  <c r="AB146" i="5"/>
  <c r="AA146" i="5"/>
  <c r="Z146" i="5"/>
  <c r="Q146" i="5"/>
  <c r="P146" i="5"/>
  <c r="O146" i="5"/>
  <c r="AB145" i="5"/>
  <c r="AA145" i="5"/>
  <c r="Z145" i="5"/>
  <c r="Q145" i="5"/>
  <c r="P145" i="5"/>
  <c r="O145" i="5"/>
  <c r="AB144" i="5"/>
  <c r="AA144" i="5"/>
  <c r="Z144" i="5"/>
  <c r="Q144" i="5"/>
  <c r="P144" i="5"/>
  <c r="O144" i="5"/>
  <c r="AB93" i="5"/>
  <c r="AA93" i="5"/>
  <c r="Z93" i="5"/>
  <c r="Y93" i="5"/>
  <c r="Q93" i="5"/>
  <c r="P93" i="5"/>
  <c r="O93" i="5"/>
  <c r="AB92" i="5"/>
  <c r="AA92" i="5"/>
  <c r="Z92" i="5"/>
  <c r="Q92" i="5"/>
  <c r="U130" i="5" s="1"/>
  <c r="P92" i="5"/>
  <c r="U111" i="5" s="1"/>
  <c r="O92" i="5"/>
  <c r="U102" i="5" s="1"/>
  <c r="AB91" i="5"/>
  <c r="AA91" i="5"/>
  <c r="Z91" i="5"/>
  <c r="Q91" i="5"/>
  <c r="P91" i="5"/>
  <c r="O91" i="5"/>
  <c r="AB90" i="5"/>
  <c r="AA90" i="5"/>
  <c r="Z90" i="5"/>
  <c r="Q90" i="5"/>
  <c r="P90" i="5"/>
  <c r="O90" i="5"/>
  <c r="AB89" i="5"/>
  <c r="AA89" i="5"/>
  <c r="Z89" i="5"/>
  <c r="AB98" i="5" s="1"/>
  <c r="Q89" i="5"/>
  <c r="P89" i="5"/>
  <c r="O89" i="5"/>
  <c r="AB88" i="5"/>
  <c r="AA88" i="5"/>
  <c r="Z88" i="5"/>
  <c r="Q88" i="5"/>
  <c r="P88" i="5"/>
  <c r="O88" i="5"/>
  <c r="AB87" i="5"/>
  <c r="AA87" i="5"/>
  <c r="Z87" i="5"/>
  <c r="Q87" i="5"/>
  <c r="P87" i="5"/>
  <c r="O87" i="5"/>
  <c r="AB86" i="5"/>
  <c r="AA86" i="5"/>
  <c r="Z86" i="5"/>
  <c r="Q86" i="5"/>
  <c r="P86" i="5"/>
  <c r="O86" i="5"/>
  <c r="AB85" i="5"/>
  <c r="AA85" i="5"/>
  <c r="Z85" i="5"/>
  <c r="Q85" i="5"/>
  <c r="P85" i="5"/>
  <c r="O85" i="5"/>
  <c r="Y84" i="5"/>
  <c r="N84" i="5"/>
  <c r="N143" i="5" s="1"/>
  <c r="S68" i="5"/>
  <c r="Q67" i="5"/>
  <c r="AB34" i="5"/>
  <c r="AA34" i="5"/>
  <c r="Z34" i="5"/>
  <c r="Y34" i="5"/>
  <c r="AF36" i="5" s="1"/>
  <c r="AF45" i="5" s="1"/>
  <c r="AF54" i="5" s="1"/>
  <c r="AF64" i="5" s="1"/>
  <c r="H13" i="5" s="1"/>
  <c r="Q34" i="5"/>
  <c r="P34" i="5"/>
  <c r="O34" i="5"/>
  <c r="N34" i="5"/>
  <c r="U36" i="5" s="1"/>
  <c r="U45" i="5" s="1"/>
  <c r="U54" i="5" s="1"/>
  <c r="U64" i="5" s="1"/>
  <c r="H3" i="5" s="1"/>
  <c r="AB33" i="5"/>
  <c r="AA33" i="5"/>
  <c r="Z33" i="5"/>
  <c r="Y33" i="5"/>
  <c r="Y92" i="5" s="1"/>
  <c r="Q33" i="5"/>
  <c r="T70" i="5" s="1"/>
  <c r="P33" i="5"/>
  <c r="O33" i="5"/>
  <c r="N33" i="5"/>
  <c r="N43" i="5" s="1"/>
  <c r="N52" i="5" s="1"/>
  <c r="N61" i="5" s="1"/>
  <c r="N71" i="5" s="1"/>
  <c r="A10" i="5" s="1"/>
  <c r="AB32" i="5"/>
  <c r="AA32" i="5"/>
  <c r="Z32" i="5"/>
  <c r="Y32" i="5"/>
  <c r="Y42" i="5" s="1"/>
  <c r="Y51" i="5" s="1"/>
  <c r="Y60" i="5" s="1"/>
  <c r="Y70" i="5" s="1"/>
  <c r="A19" i="5" s="1"/>
  <c r="Q32" i="5"/>
  <c r="P32" i="5"/>
  <c r="O32" i="5"/>
  <c r="U101" i="5" s="1"/>
  <c r="N32" i="5"/>
  <c r="N91" i="5" s="1"/>
  <c r="AB31" i="5"/>
  <c r="AC68" i="5" s="1"/>
  <c r="AA31" i="5"/>
  <c r="Z31" i="5"/>
  <c r="AD41" i="5" s="1"/>
  <c r="Y31" i="5"/>
  <c r="Y90" i="5" s="1"/>
  <c r="Q31" i="5"/>
  <c r="T69" i="5" s="1"/>
  <c r="P31" i="5"/>
  <c r="O31" i="5"/>
  <c r="N31" i="5"/>
  <c r="AB30" i="5"/>
  <c r="AF68" i="5" s="1"/>
  <c r="AA30" i="5"/>
  <c r="AD49" i="5" s="1"/>
  <c r="Z30" i="5"/>
  <c r="Y30" i="5"/>
  <c r="Y89" i="5" s="1"/>
  <c r="Q30" i="5"/>
  <c r="P30" i="5"/>
  <c r="O30" i="5"/>
  <c r="N30" i="5"/>
  <c r="AB29" i="5"/>
  <c r="AA29" i="5"/>
  <c r="Z29" i="5"/>
  <c r="Y29" i="5"/>
  <c r="AA36" i="5" s="1"/>
  <c r="AA45" i="5" s="1"/>
  <c r="AA54" i="5" s="1"/>
  <c r="AA64" i="5" s="1"/>
  <c r="C13" i="5" s="1"/>
  <c r="Q29" i="5"/>
  <c r="P29" i="5"/>
  <c r="T107" i="5" s="1"/>
  <c r="O29" i="5"/>
  <c r="Q98" i="5" s="1"/>
  <c r="N29" i="5"/>
  <c r="P36" i="5" s="1"/>
  <c r="P45" i="5" s="1"/>
  <c r="P54" i="5" s="1"/>
  <c r="P64" i="5" s="1"/>
  <c r="C3" i="5" s="1"/>
  <c r="AB28" i="5"/>
  <c r="AA28" i="5"/>
  <c r="Z28" i="5"/>
  <c r="AE97" i="5" s="1"/>
  <c r="Y28" i="5"/>
  <c r="Q28" i="5"/>
  <c r="Q66" i="5" s="1"/>
  <c r="P28" i="5"/>
  <c r="O28" i="5"/>
  <c r="N28" i="5"/>
  <c r="AB27" i="5"/>
  <c r="AA27" i="5"/>
  <c r="Z27" i="5"/>
  <c r="AE96" i="5" s="1"/>
  <c r="Y27" i="5"/>
  <c r="Y86" i="5" s="1"/>
  <c r="Q27" i="5"/>
  <c r="P27" i="5"/>
  <c r="O27" i="5"/>
  <c r="N27" i="5"/>
  <c r="N86" i="5" s="1"/>
  <c r="AB26" i="5"/>
  <c r="AA26" i="5"/>
  <c r="Z26" i="5"/>
  <c r="Y26" i="5"/>
  <c r="Y85" i="5" s="1"/>
  <c r="Y144" i="5" s="1"/>
  <c r="Y202" i="5" s="1"/>
  <c r="Y264" i="5" s="1"/>
  <c r="Y323" i="5" s="1"/>
  <c r="Y386" i="5" s="1"/>
  <c r="Q26" i="5"/>
  <c r="P26" i="5"/>
  <c r="O26" i="5"/>
  <c r="N26" i="5"/>
  <c r="N85" i="5" s="1"/>
  <c r="N144" i="5" s="1"/>
  <c r="N201" i="5" s="1"/>
  <c r="N264" i="5" s="1"/>
  <c r="N323" i="5" s="1"/>
  <c r="N386" i="5" s="1"/>
  <c r="AB394" i="4"/>
  <c r="AA394" i="4"/>
  <c r="Z394" i="4"/>
  <c r="Q394" i="4"/>
  <c r="P394" i="4"/>
  <c r="O394" i="4"/>
  <c r="AB393" i="4"/>
  <c r="AA393" i="4"/>
  <c r="Z393" i="4"/>
  <c r="AF403" i="4" s="1"/>
  <c r="Q393" i="4"/>
  <c r="U431" i="4" s="1"/>
  <c r="P393" i="4"/>
  <c r="O393" i="4"/>
  <c r="U403" i="4" s="1"/>
  <c r="AB392" i="4"/>
  <c r="AA392" i="4"/>
  <c r="Z392" i="4"/>
  <c r="Q392" i="4"/>
  <c r="P392" i="4"/>
  <c r="O392" i="4"/>
  <c r="AB391" i="4"/>
  <c r="AA391" i="4"/>
  <c r="Z391" i="4"/>
  <c r="Q391" i="4"/>
  <c r="P391" i="4"/>
  <c r="O391" i="4"/>
  <c r="AB390" i="4"/>
  <c r="AA390" i="4"/>
  <c r="Z390" i="4"/>
  <c r="Q390" i="4"/>
  <c r="P390" i="4"/>
  <c r="O390" i="4"/>
  <c r="AB389" i="4"/>
  <c r="AA389" i="4"/>
  <c r="Z389" i="4"/>
  <c r="Q389" i="4"/>
  <c r="P389" i="4"/>
  <c r="O389" i="4"/>
  <c r="AB388" i="4"/>
  <c r="AA388" i="4"/>
  <c r="Z388" i="4"/>
  <c r="Q388" i="4"/>
  <c r="P388" i="4"/>
  <c r="O388" i="4"/>
  <c r="AB387" i="4"/>
  <c r="AA387" i="4"/>
  <c r="Z387" i="4"/>
  <c r="Q387" i="4"/>
  <c r="P387" i="4"/>
  <c r="O387" i="4"/>
  <c r="AB386" i="4"/>
  <c r="AA386" i="4"/>
  <c r="Z386" i="4"/>
  <c r="Q386" i="4"/>
  <c r="P386" i="4"/>
  <c r="O386" i="4"/>
  <c r="AB331" i="4"/>
  <c r="AA331" i="4"/>
  <c r="Z331" i="4"/>
  <c r="Q331" i="4"/>
  <c r="P331" i="4"/>
  <c r="O331" i="4"/>
  <c r="AB330" i="4"/>
  <c r="AA330" i="4"/>
  <c r="Z330" i="4"/>
  <c r="Q330" i="4"/>
  <c r="U368" i="4" s="1"/>
  <c r="P330" i="4"/>
  <c r="O330" i="4"/>
  <c r="AB329" i="4"/>
  <c r="AA329" i="4"/>
  <c r="Z329" i="4"/>
  <c r="Q329" i="4"/>
  <c r="P329" i="4"/>
  <c r="O329" i="4"/>
  <c r="AB328" i="4"/>
  <c r="AA328" i="4"/>
  <c r="Z328" i="4"/>
  <c r="Q328" i="4"/>
  <c r="P328" i="4"/>
  <c r="O328" i="4"/>
  <c r="AB327" i="4"/>
  <c r="AA327" i="4"/>
  <c r="Z327" i="4"/>
  <c r="Q327" i="4"/>
  <c r="P327" i="4"/>
  <c r="O327" i="4"/>
  <c r="AB326" i="4"/>
  <c r="AA326" i="4"/>
  <c r="Z326" i="4"/>
  <c r="Q326" i="4"/>
  <c r="P326" i="4"/>
  <c r="O326" i="4"/>
  <c r="AB325" i="4"/>
  <c r="AA325" i="4"/>
  <c r="Z325" i="4"/>
  <c r="Q325" i="4"/>
  <c r="P325" i="4"/>
  <c r="O325" i="4"/>
  <c r="AB324" i="4"/>
  <c r="AA324" i="4"/>
  <c r="Z324" i="4"/>
  <c r="Q324" i="4"/>
  <c r="P324" i="4"/>
  <c r="O324" i="4"/>
  <c r="AB323" i="4"/>
  <c r="AA323" i="4"/>
  <c r="Z323" i="4"/>
  <c r="Q323" i="4"/>
  <c r="P323" i="4"/>
  <c r="O323" i="4"/>
  <c r="AB272" i="4"/>
  <c r="AA272" i="4"/>
  <c r="Z272" i="4"/>
  <c r="Q272" i="4"/>
  <c r="P272" i="4"/>
  <c r="O272" i="4"/>
  <c r="AB271" i="4"/>
  <c r="AA271" i="4"/>
  <c r="Z271" i="4"/>
  <c r="Q271" i="4"/>
  <c r="P271" i="4"/>
  <c r="O271" i="4"/>
  <c r="AB270" i="4"/>
  <c r="AA270" i="4"/>
  <c r="Z270" i="4"/>
  <c r="Q270" i="4"/>
  <c r="P270" i="4"/>
  <c r="O270" i="4"/>
  <c r="AB269" i="4"/>
  <c r="AA269" i="4"/>
  <c r="Z269" i="4"/>
  <c r="Q269" i="4"/>
  <c r="P269" i="4"/>
  <c r="O269" i="4"/>
  <c r="AB268" i="4"/>
  <c r="AA268" i="4"/>
  <c r="Z268" i="4"/>
  <c r="Q268" i="4"/>
  <c r="P268" i="4"/>
  <c r="O268" i="4"/>
  <c r="AB267" i="4"/>
  <c r="AA267" i="4"/>
  <c r="Z267" i="4"/>
  <c r="Q267" i="4"/>
  <c r="P267" i="4"/>
  <c r="O267" i="4"/>
  <c r="AB266" i="4"/>
  <c r="AA266" i="4"/>
  <c r="Z266" i="4"/>
  <c r="Q266" i="4"/>
  <c r="P266" i="4"/>
  <c r="O266" i="4"/>
  <c r="AB265" i="4"/>
  <c r="AA265" i="4"/>
  <c r="Z265" i="4"/>
  <c r="Q265" i="4"/>
  <c r="P265" i="4"/>
  <c r="O265" i="4"/>
  <c r="AB264" i="4"/>
  <c r="AA264" i="4"/>
  <c r="Z264" i="4"/>
  <c r="Q264" i="4"/>
  <c r="P264" i="4"/>
  <c r="O264" i="4"/>
  <c r="AB210" i="4"/>
  <c r="AA210" i="4"/>
  <c r="Z210" i="4"/>
  <c r="Q210" i="4"/>
  <c r="P210" i="4"/>
  <c r="O210" i="4"/>
  <c r="AB209" i="4"/>
  <c r="AA209" i="4"/>
  <c r="Z209" i="4"/>
  <c r="Q209" i="4"/>
  <c r="P209" i="4"/>
  <c r="O209" i="4"/>
  <c r="AB208" i="4"/>
  <c r="AA208" i="4"/>
  <c r="Z208" i="4"/>
  <c r="Q208" i="4"/>
  <c r="P208" i="4"/>
  <c r="O208" i="4"/>
  <c r="AB207" i="4"/>
  <c r="AA207" i="4"/>
  <c r="Z207" i="4"/>
  <c r="Q207" i="4"/>
  <c r="P207" i="4"/>
  <c r="O207" i="4"/>
  <c r="AB206" i="4"/>
  <c r="AA206" i="4"/>
  <c r="Z206" i="4"/>
  <c r="Q206" i="4"/>
  <c r="P206" i="4"/>
  <c r="O206" i="4"/>
  <c r="AB205" i="4"/>
  <c r="AA205" i="4"/>
  <c r="Z205" i="4"/>
  <c r="Q205" i="4"/>
  <c r="P205" i="4"/>
  <c r="O205" i="4"/>
  <c r="AB204" i="4"/>
  <c r="AA204" i="4"/>
  <c r="Z204" i="4"/>
  <c r="Q204" i="4"/>
  <c r="P204" i="4"/>
  <c r="O204" i="4"/>
  <c r="AB203" i="4"/>
  <c r="AA203" i="4"/>
  <c r="Z203" i="4"/>
  <c r="Q203" i="4"/>
  <c r="P203" i="4"/>
  <c r="O203" i="4"/>
  <c r="AB202" i="4"/>
  <c r="AA202" i="4"/>
  <c r="Z202" i="4"/>
  <c r="Q202" i="4"/>
  <c r="P202" i="4"/>
  <c r="O202" i="4"/>
  <c r="AB152" i="4"/>
  <c r="AA152" i="4"/>
  <c r="Z152" i="4"/>
  <c r="Q152" i="4"/>
  <c r="P152" i="4"/>
  <c r="O152" i="4"/>
  <c r="AB151" i="4"/>
  <c r="AA151" i="4"/>
  <c r="Z151" i="4"/>
  <c r="Q151" i="4"/>
  <c r="P151" i="4"/>
  <c r="O151" i="4"/>
  <c r="AB150" i="4"/>
  <c r="AA150" i="4"/>
  <c r="Z150" i="4"/>
  <c r="Q150" i="4"/>
  <c r="P150" i="4"/>
  <c r="O150" i="4"/>
  <c r="AB149" i="4"/>
  <c r="AA149" i="4"/>
  <c r="Z149" i="4"/>
  <c r="Q149" i="4"/>
  <c r="P149" i="4"/>
  <c r="O149" i="4"/>
  <c r="AB148" i="4"/>
  <c r="AA148" i="4"/>
  <c r="Z148" i="4"/>
  <c r="Q148" i="4"/>
  <c r="P148" i="4"/>
  <c r="O148" i="4"/>
  <c r="AB147" i="4"/>
  <c r="AA147" i="4"/>
  <c r="Z147" i="4"/>
  <c r="Q147" i="4"/>
  <c r="P147" i="4"/>
  <c r="O147" i="4"/>
  <c r="AB146" i="4"/>
  <c r="AA146" i="4"/>
  <c r="Z146" i="4"/>
  <c r="Q146" i="4"/>
  <c r="P146" i="4"/>
  <c r="O146" i="4"/>
  <c r="AB145" i="4"/>
  <c r="AA145" i="4"/>
  <c r="Z145" i="4"/>
  <c r="Q145" i="4"/>
  <c r="P145" i="4"/>
  <c r="O145" i="4"/>
  <c r="AB144" i="4"/>
  <c r="AA144" i="4"/>
  <c r="Z144" i="4"/>
  <c r="Q144" i="4"/>
  <c r="P144" i="4"/>
  <c r="O144" i="4"/>
  <c r="AF129" i="4"/>
  <c r="AE127" i="4"/>
  <c r="AA95" i="4"/>
  <c r="AA104" i="4" s="1"/>
  <c r="AA113" i="4" s="1"/>
  <c r="AA123" i="4" s="1"/>
  <c r="C34" i="4" s="1"/>
  <c r="AB93" i="4"/>
  <c r="AA93" i="4"/>
  <c r="Z93" i="4"/>
  <c r="Q93" i="4"/>
  <c r="U130" i="4" s="1"/>
  <c r="P93" i="4"/>
  <c r="O93" i="4"/>
  <c r="AB92" i="4"/>
  <c r="AA92" i="4"/>
  <c r="Z92" i="4"/>
  <c r="AF102" i="4" s="1"/>
  <c r="Q92" i="4"/>
  <c r="P92" i="4"/>
  <c r="O92" i="4"/>
  <c r="AB91" i="4"/>
  <c r="AA91" i="4"/>
  <c r="Z91" i="4"/>
  <c r="Q91" i="4"/>
  <c r="P91" i="4"/>
  <c r="O91" i="4"/>
  <c r="AB90" i="4"/>
  <c r="AA90" i="4"/>
  <c r="Z90" i="4"/>
  <c r="Q90" i="4"/>
  <c r="P90" i="4"/>
  <c r="O90" i="4"/>
  <c r="AB89" i="4"/>
  <c r="AA89" i="4"/>
  <c r="Z89" i="4"/>
  <c r="Q89" i="4"/>
  <c r="P89" i="4"/>
  <c r="O89" i="4"/>
  <c r="AB88" i="4"/>
  <c r="AA88" i="4"/>
  <c r="Z88" i="4"/>
  <c r="Q88" i="4"/>
  <c r="P88" i="4"/>
  <c r="O88" i="4"/>
  <c r="AB87" i="4"/>
  <c r="AA87" i="4"/>
  <c r="Z87" i="4"/>
  <c r="Q87" i="4"/>
  <c r="P87" i="4"/>
  <c r="O87" i="4"/>
  <c r="AB86" i="4"/>
  <c r="AA86" i="4"/>
  <c r="Z86" i="4"/>
  <c r="Q86" i="4"/>
  <c r="P86" i="4"/>
  <c r="O86" i="4"/>
  <c r="AB85" i="4"/>
  <c r="AA85" i="4"/>
  <c r="Z85" i="4"/>
  <c r="Q85" i="4"/>
  <c r="P85" i="4"/>
  <c r="O85" i="4"/>
  <c r="Y84" i="4"/>
  <c r="N84" i="4"/>
  <c r="N143" i="4" s="1"/>
  <c r="U70" i="4"/>
  <c r="AE69" i="4"/>
  <c r="R67" i="4"/>
  <c r="AB34" i="4"/>
  <c r="AA34" i="4"/>
  <c r="Z34" i="4"/>
  <c r="Y34" i="4"/>
  <c r="Y93" i="4" s="1"/>
  <c r="Q34" i="4"/>
  <c r="P34" i="4"/>
  <c r="O34" i="4"/>
  <c r="N34" i="4"/>
  <c r="N93" i="4" s="1"/>
  <c r="AB33" i="4"/>
  <c r="AA33" i="4"/>
  <c r="AE51" i="4" s="1"/>
  <c r="Z33" i="4"/>
  <c r="Y33" i="4"/>
  <c r="Y43" i="4" s="1"/>
  <c r="Y52" i="4" s="1"/>
  <c r="Y61" i="4" s="1"/>
  <c r="Y71" i="4" s="1"/>
  <c r="A20" i="4" s="1"/>
  <c r="Q33" i="4"/>
  <c r="P33" i="4"/>
  <c r="O33" i="4"/>
  <c r="U43" i="4" s="1"/>
  <c r="N33" i="4"/>
  <c r="N92" i="4" s="1"/>
  <c r="T95" i="4" s="1"/>
  <c r="T104" i="4" s="1"/>
  <c r="T113" i="4" s="1"/>
  <c r="T123" i="4" s="1"/>
  <c r="G24" i="4" s="1"/>
  <c r="AB32" i="4"/>
  <c r="AA32" i="4"/>
  <c r="Z32" i="4"/>
  <c r="Y32" i="4"/>
  <c r="AD36" i="4" s="1"/>
  <c r="AD45" i="4" s="1"/>
  <c r="AD54" i="4" s="1"/>
  <c r="AD64" i="4" s="1"/>
  <c r="F13" i="4" s="1"/>
  <c r="Q32" i="4"/>
  <c r="P32" i="4"/>
  <c r="O32" i="4"/>
  <c r="U42" i="4" s="1"/>
  <c r="N32" i="4"/>
  <c r="N91" i="4" s="1"/>
  <c r="AB31" i="4"/>
  <c r="AA31" i="4"/>
  <c r="Z31" i="4"/>
  <c r="AF41" i="4" s="1"/>
  <c r="Y31" i="4"/>
  <c r="Y90" i="4" s="1"/>
  <c r="Q31" i="4"/>
  <c r="P31" i="4"/>
  <c r="O31" i="4"/>
  <c r="U41" i="4" s="1"/>
  <c r="N31" i="4"/>
  <c r="N90" i="4" s="1"/>
  <c r="AB30" i="4"/>
  <c r="AD127" i="4" s="1"/>
  <c r="AA30" i="4"/>
  <c r="Z30" i="4"/>
  <c r="Y30" i="4"/>
  <c r="Y89" i="4" s="1"/>
  <c r="Q30" i="4"/>
  <c r="P30" i="4"/>
  <c r="O30" i="4"/>
  <c r="S99" i="4" s="1"/>
  <c r="N30" i="4"/>
  <c r="N89" i="4" s="1"/>
  <c r="AB29" i="4"/>
  <c r="AA29" i="4"/>
  <c r="Z29" i="4"/>
  <c r="AD39" i="4" s="1"/>
  <c r="Y29" i="4"/>
  <c r="Y88" i="4" s="1"/>
  <c r="Y147" i="4" s="1"/>
  <c r="Q29" i="4"/>
  <c r="P29" i="4"/>
  <c r="O29" i="4"/>
  <c r="N29" i="4"/>
  <c r="N88" i="4" s="1"/>
  <c r="AB28" i="4"/>
  <c r="AE66" i="4" s="1"/>
  <c r="AA28" i="4"/>
  <c r="AF47" i="4" s="1"/>
  <c r="Z28" i="4"/>
  <c r="Y28" i="4"/>
  <c r="Y87" i="4" s="1"/>
  <c r="Y146" i="4" s="1"/>
  <c r="Q28" i="4"/>
  <c r="P28" i="4"/>
  <c r="O28" i="4"/>
  <c r="S97" i="4" s="1"/>
  <c r="N28" i="4"/>
  <c r="N87" i="4" s="1"/>
  <c r="AB27" i="4"/>
  <c r="AB183" i="4" s="1"/>
  <c r="AA27" i="4"/>
  <c r="AC105" i="4" s="1"/>
  <c r="Z27" i="4"/>
  <c r="Y27" i="4"/>
  <c r="Y86" i="4" s="1"/>
  <c r="Q27" i="4"/>
  <c r="P27" i="4"/>
  <c r="O27" i="4"/>
  <c r="T96" i="4" s="1"/>
  <c r="N27" i="4"/>
  <c r="N86" i="4" s="1"/>
  <c r="AB26" i="4"/>
  <c r="AA26" i="4"/>
  <c r="Z26" i="4"/>
  <c r="Y26" i="4"/>
  <c r="Y85" i="4" s="1"/>
  <c r="Y144" i="4" s="1"/>
  <c r="Y202" i="4" s="1"/>
  <c r="Y264" i="4" s="1"/>
  <c r="Y323" i="4" s="1"/>
  <c r="Y386" i="4" s="1"/>
  <c r="Q26" i="4"/>
  <c r="P26" i="4"/>
  <c r="O26" i="4"/>
  <c r="N26" i="4"/>
  <c r="N85" i="4" s="1"/>
  <c r="N144" i="4" s="1"/>
  <c r="N201" i="4" s="1"/>
  <c r="N264" i="4" s="1"/>
  <c r="N323" i="4" s="1"/>
  <c r="N386" i="4" s="1"/>
  <c r="AB394" i="3"/>
  <c r="AA394" i="3"/>
  <c r="Z394" i="3"/>
  <c r="Q394" i="3"/>
  <c r="P394" i="3"/>
  <c r="O394" i="3"/>
  <c r="AB393" i="3"/>
  <c r="AF431" i="3" s="1"/>
  <c r="AA393" i="3"/>
  <c r="Z393" i="3"/>
  <c r="AF403" i="3" s="1"/>
  <c r="Q393" i="3"/>
  <c r="U431" i="3" s="1"/>
  <c r="P393" i="3"/>
  <c r="O393" i="3"/>
  <c r="AB392" i="3"/>
  <c r="AA392" i="3"/>
  <c r="Z392" i="3"/>
  <c r="Q392" i="3"/>
  <c r="P392" i="3"/>
  <c r="O392" i="3"/>
  <c r="AB391" i="3"/>
  <c r="AA391" i="3"/>
  <c r="Z391" i="3"/>
  <c r="Q391" i="3"/>
  <c r="P391" i="3"/>
  <c r="O391" i="3"/>
  <c r="AB390" i="3"/>
  <c r="AA390" i="3"/>
  <c r="Z390" i="3"/>
  <c r="Q390" i="3"/>
  <c r="P390" i="3"/>
  <c r="O390" i="3"/>
  <c r="AB389" i="3"/>
  <c r="AA389" i="3"/>
  <c r="Z389" i="3"/>
  <c r="Q389" i="3"/>
  <c r="P389" i="3"/>
  <c r="O389" i="3"/>
  <c r="AB388" i="3"/>
  <c r="AA388" i="3"/>
  <c r="Z388" i="3"/>
  <c r="Q388" i="3"/>
  <c r="P388" i="3"/>
  <c r="O388" i="3"/>
  <c r="AB387" i="3"/>
  <c r="AA387" i="3"/>
  <c r="Z387" i="3"/>
  <c r="Q387" i="3"/>
  <c r="P387" i="3"/>
  <c r="O387" i="3"/>
  <c r="AB386" i="3"/>
  <c r="AA386" i="3"/>
  <c r="Z386" i="3"/>
  <c r="Q386" i="3"/>
  <c r="P386" i="3"/>
  <c r="O386" i="3"/>
  <c r="AB331" i="3"/>
  <c r="AA331" i="3"/>
  <c r="Z331" i="3"/>
  <c r="Q331" i="3"/>
  <c r="P331" i="3"/>
  <c r="O331" i="3"/>
  <c r="AB330" i="3"/>
  <c r="AA330" i="3"/>
  <c r="Z330" i="3"/>
  <c r="Q330" i="3"/>
  <c r="U368" i="3" s="1"/>
  <c r="P330" i="3"/>
  <c r="O330" i="3"/>
  <c r="AB329" i="3"/>
  <c r="AA329" i="3"/>
  <c r="Z329" i="3"/>
  <c r="Q329" i="3"/>
  <c r="P329" i="3"/>
  <c r="O329" i="3"/>
  <c r="AB328" i="3"/>
  <c r="AA328" i="3"/>
  <c r="Z328" i="3"/>
  <c r="Q328" i="3"/>
  <c r="P328" i="3"/>
  <c r="O328" i="3"/>
  <c r="AB327" i="3"/>
  <c r="AA327" i="3"/>
  <c r="Z327" i="3"/>
  <c r="Q327" i="3"/>
  <c r="P327" i="3"/>
  <c r="O327" i="3"/>
  <c r="AB326" i="3"/>
  <c r="AA326" i="3"/>
  <c r="Z326" i="3"/>
  <c r="Q326" i="3"/>
  <c r="P326" i="3"/>
  <c r="O326" i="3"/>
  <c r="AB325" i="3"/>
  <c r="AA325" i="3"/>
  <c r="Z325" i="3"/>
  <c r="Q325" i="3"/>
  <c r="P325" i="3"/>
  <c r="O325" i="3"/>
  <c r="AB324" i="3"/>
  <c r="AA324" i="3"/>
  <c r="Z324" i="3"/>
  <c r="Q324" i="3"/>
  <c r="P324" i="3"/>
  <c r="O324" i="3"/>
  <c r="AB323" i="3"/>
  <c r="AA323" i="3"/>
  <c r="Z323" i="3"/>
  <c r="Q323" i="3"/>
  <c r="P323" i="3"/>
  <c r="O323" i="3"/>
  <c r="AB272" i="3"/>
  <c r="AA272" i="3"/>
  <c r="Z272" i="3"/>
  <c r="Q272" i="3"/>
  <c r="P272" i="3"/>
  <c r="O272" i="3"/>
  <c r="AB271" i="3"/>
  <c r="AF309" i="3" s="1"/>
  <c r="AA271" i="3"/>
  <c r="Z271" i="3"/>
  <c r="Q271" i="3"/>
  <c r="P271" i="3"/>
  <c r="O271" i="3"/>
  <c r="AB270" i="3"/>
  <c r="AA270" i="3"/>
  <c r="Z270" i="3"/>
  <c r="Q270" i="3"/>
  <c r="P270" i="3"/>
  <c r="O270" i="3"/>
  <c r="AB269" i="3"/>
  <c r="AA269" i="3"/>
  <c r="Z269" i="3"/>
  <c r="Q269" i="3"/>
  <c r="P269" i="3"/>
  <c r="O269" i="3"/>
  <c r="AB268" i="3"/>
  <c r="AA268" i="3"/>
  <c r="Z268" i="3"/>
  <c r="Q268" i="3"/>
  <c r="P268" i="3"/>
  <c r="O268" i="3"/>
  <c r="AB267" i="3"/>
  <c r="AA267" i="3"/>
  <c r="Z267" i="3"/>
  <c r="Q267" i="3"/>
  <c r="P267" i="3"/>
  <c r="O267" i="3"/>
  <c r="AB266" i="3"/>
  <c r="AA266" i="3"/>
  <c r="Z266" i="3"/>
  <c r="Q266" i="3"/>
  <c r="P266" i="3"/>
  <c r="O266" i="3"/>
  <c r="AB265" i="3"/>
  <c r="AA265" i="3"/>
  <c r="Z265" i="3"/>
  <c r="Q265" i="3"/>
  <c r="P265" i="3"/>
  <c r="O265" i="3"/>
  <c r="AB264" i="3"/>
  <c r="AA264" i="3"/>
  <c r="Z264" i="3"/>
  <c r="Q264" i="3"/>
  <c r="P264" i="3"/>
  <c r="O264" i="3"/>
  <c r="U247" i="3"/>
  <c r="AB210" i="3"/>
  <c r="AA210" i="3"/>
  <c r="Z210" i="3"/>
  <c r="Q210" i="3"/>
  <c r="P210" i="3"/>
  <c r="O210" i="3"/>
  <c r="AB209" i="3"/>
  <c r="AF247" i="3" s="1"/>
  <c r="AA209" i="3"/>
  <c r="Z209" i="3"/>
  <c r="Q209" i="3"/>
  <c r="P209" i="3"/>
  <c r="O209" i="3"/>
  <c r="U219" i="3" s="1"/>
  <c r="AB208" i="3"/>
  <c r="AA208" i="3"/>
  <c r="Z208" i="3"/>
  <c r="Q208" i="3"/>
  <c r="P208" i="3"/>
  <c r="O208" i="3"/>
  <c r="AB207" i="3"/>
  <c r="AA207" i="3"/>
  <c r="Z207" i="3"/>
  <c r="Q207" i="3"/>
  <c r="P207" i="3"/>
  <c r="O207" i="3"/>
  <c r="AB206" i="3"/>
  <c r="AA206" i="3"/>
  <c r="Z206" i="3"/>
  <c r="Q206" i="3"/>
  <c r="P206" i="3"/>
  <c r="O206" i="3"/>
  <c r="AB205" i="3"/>
  <c r="AA205" i="3"/>
  <c r="Z205" i="3"/>
  <c r="Q205" i="3"/>
  <c r="P205" i="3"/>
  <c r="O205" i="3"/>
  <c r="AB204" i="3"/>
  <c r="AA204" i="3"/>
  <c r="Z204" i="3"/>
  <c r="Q204" i="3"/>
  <c r="P204" i="3"/>
  <c r="O204" i="3"/>
  <c r="AB203" i="3"/>
  <c r="AA203" i="3"/>
  <c r="Z203" i="3"/>
  <c r="Q203" i="3"/>
  <c r="P203" i="3"/>
  <c r="O203" i="3"/>
  <c r="AB202" i="3"/>
  <c r="AA202" i="3"/>
  <c r="Z202" i="3"/>
  <c r="Q202" i="3"/>
  <c r="P202" i="3"/>
  <c r="O202" i="3"/>
  <c r="AB152" i="3"/>
  <c r="AA152" i="3"/>
  <c r="Z152" i="3"/>
  <c r="Q152" i="3"/>
  <c r="U189" i="3" s="1"/>
  <c r="P152" i="3"/>
  <c r="O152" i="3"/>
  <c r="AB151" i="3"/>
  <c r="AF189" i="3" s="1"/>
  <c r="AA151" i="3"/>
  <c r="Z151" i="3"/>
  <c r="AF161" i="3" s="1"/>
  <c r="Q151" i="3"/>
  <c r="P151" i="3"/>
  <c r="O151" i="3"/>
  <c r="AB150" i="3"/>
  <c r="AA150" i="3"/>
  <c r="Z150" i="3"/>
  <c r="Q150" i="3"/>
  <c r="P150" i="3"/>
  <c r="O150" i="3"/>
  <c r="AB149" i="3"/>
  <c r="AA149" i="3"/>
  <c r="Z149" i="3"/>
  <c r="Q149" i="3"/>
  <c r="P149" i="3"/>
  <c r="O149" i="3"/>
  <c r="AB148" i="3"/>
  <c r="AA148" i="3"/>
  <c r="Z148" i="3"/>
  <c r="Q148" i="3"/>
  <c r="P148" i="3"/>
  <c r="O148" i="3"/>
  <c r="AB147" i="3"/>
  <c r="AA147" i="3"/>
  <c r="Z147" i="3"/>
  <c r="Q147" i="3"/>
  <c r="P147" i="3"/>
  <c r="O147" i="3"/>
  <c r="AB146" i="3"/>
  <c r="AA146" i="3"/>
  <c r="Z146" i="3"/>
  <c r="Q146" i="3"/>
  <c r="P146" i="3"/>
  <c r="O146" i="3"/>
  <c r="AB145" i="3"/>
  <c r="AA145" i="3"/>
  <c r="Z145" i="3"/>
  <c r="Q145" i="3"/>
  <c r="P145" i="3"/>
  <c r="O145" i="3"/>
  <c r="AB144" i="3"/>
  <c r="AA144" i="3"/>
  <c r="Z144" i="3"/>
  <c r="Q144" i="3"/>
  <c r="P144" i="3"/>
  <c r="O144" i="3"/>
  <c r="U124" i="3"/>
  <c r="AB93" i="3"/>
  <c r="AA93" i="3"/>
  <c r="Z93" i="3"/>
  <c r="Q93" i="3"/>
  <c r="P93" i="3"/>
  <c r="O93" i="3"/>
  <c r="AB92" i="3"/>
  <c r="AA92" i="3"/>
  <c r="Z92" i="3"/>
  <c r="AF102" i="3" s="1"/>
  <c r="Q92" i="3"/>
  <c r="P92" i="3"/>
  <c r="O92" i="3"/>
  <c r="AB91" i="3"/>
  <c r="AA91" i="3"/>
  <c r="Z91" i="3"/>
  <c r="Q91" i="3"/>
  <c r="P91" i="3"/>
  <c r="O91" i="3"/>
  <c r="AB90" i="3"/>
  <c r="AA90" i="3"/>
  <c r="Z90" i="3"/>
  <c r="Q90" i="3"/>
  <c r="P90" i="3"/>
  <c r="O90" i="3"/>
  <c r="AB89" i="3"/>
  <c r="AA89" i="3"/>
  <c r="Z89" i="3"/>
  <c r="Q89" i="3"/>
  <c r="P89" i="3"/>
  <c r="O89" i="3"/>
  <c r="AB88" i="3"/>
  <c r="AA88" i="3"/>
  <c r="Z88" i="3"/>
  <c r="Q88" i="3"/>
  <c r="P88" i="3"/>
  <c r="O88" i="3"/>
  <c r="AB87" i="3"/>
  <c r="AA87" i="3"/>
  <c r="Z87" i="3"/>
  <c r="Q87" i="3"/>
  <c r="P87" i="3"/>
  <c r="O87" i="3"/>
  <c r="AB86" i="3"/>
  <c r="AA86" i="3"/>
  <c r="Z86" i="3"/>
  <c r="Q86" i="3"/>
  <c r="P86" i="3"/>
  <c r="O86" i="3"/>
  <c r="AB85" i="3"/>
  <c r="AA85" i="3"/>
  <c r="Z85" i="3"/>
  <c r="Q85" i="3"/>
  <c r="P85" i="3"/>
  <c r="O85" i="3"/>
  <c r="Y84" i="3"/>
  <c r="N84" i="3"/>
  <c r="N143" i="3" s="1"/>
  <c r="T70" i="3"/>
  <c r="AC68" i="3"/>
  <c r="Q67" i="3"/>
  <c r="S66" i="3"/>
  <c r="Q65" i="3"/>
  <c r="T37" i="3"/>
  <c r="AB34" i="3"/>
  <c r="AA34" i="3"/>
  <c r="Z34" i="3"/>
  <c r="Y34" i="3"/>
  <c r="Y93" i="3" s="1"/>
  <c r="Y152" i="3" s="1"/>
  <c r="Q34" i="3"/>
  <c r="P34" i="3"/>
  <c r="O34" i="3"/>
  <c r="N34" i="3"/>
  <c r="N93" i="3" s="1"/>
  <c r="AB33" i="3"/>
  <c r="AA33" i="3"/>
  <c r="Z33" i="3"/>
  <c r="Y33" i="3"/>
  <c r="Y43" i="3" s="1"/>
  <c r="Y52" i="3" s="1"/>
  <c r="Y61" i="3" s="1"/>
  <c r="Y71" i="3" s="1"/>
  <c r="A20" i="3" s="1"/>
  <c r="Q33" i="3"/>
  <c r="U71" i="3" s="1"/>
  <c r="P33" i="3"/>
  <c r="O33" i="3"/>
  <c r="N33" i="3"/>
  <c r="T36" i="3" s="1"/>
  <c r="T45" i="3" s="1"/>
  <c r="T54" i="3" s="1"/>
  <c r="T64" i="3" s="1"/>
  <c r="G3" i="3" s="1"/>
  <c r="AB32" i="3"/>
  <c r="AD68" i="3" s="1"/>
  <c r="AA32" i="3"/>
  <c r="Z32" i="3"/>
  <c r="Y32" i="3"/>
  <c r="Q32" i="3"/>
  <c r="P32" i="3"/>
  <c r="O32" i="3"/>
  <c r="N32" i="3"/>
  <c r="S36" i="3" s="1"/>
  <c r="S45" i="3" s="1"/>
  <c r="S54" i="3" s="1"/>
  <c r="S64" i="3" s="1"/>
  <c r="F3" i="3" s="1"/>
  <c r="AB31" i="3"/>
  <c r="AA31" i="3"/>
  <c r="Z31" i="3"/>
  <c r="AF41" i="3" s="1"/>
  <c r="Y31" i="3"/>
  <c r="Y90" i="3" s="1"/>
  <c r="Q31" i="3"/>
  <c r="T69" i="3" s="1"/>
  <c r="P31" i="3"/>
  <c r="O31" i="3"/>
  <c r="U41" i="3" s="1"/>
  <c r="N31" i="3"/>
  <c r="N90" i="3" s="1"/>
  <c r="AB30" i="3"/>
  <c r="AA30" i="3"/>
  <c r="Z30" i="3"/>
  <c r="AD99" i="3" s="1"/>
  <c r="Y30" i="3"/>
  <c r="Y89" i="3" s="1"/>
  <c r="Q30" i="3"/>
  <c r="P30" i="3"/>
  <c r="T49" i="3" s="1"/>
  <c r="O30" i="3"/>
  <c r="N30" i="3"/>
  <c r="AB29" i="3"/>
  <c r="AA29" i="3"/>
  <c r="Z29" i="3"/>
  <c r="Y29" i="3"/>
  <c r="Y88" i="3" s="1"/>
  <c r="Q29" i="3"/>
  <c r="Q185" i="3" s="1"/>
  <c r="P29" i="3"/>
  <c r="R48" i="3" s="1"/>
  <c r="O29" i="3"/>
  <c r="U39" i="3" s="1"/>
  <c r="N29" i="3"/>
  <c r="AB28" i="3"/>
  <c r="AA28" i="3"/>
  <c r="Z28" i="3"/>
  <c r="AE97" i="3" s="1"/>
  <c r="Y28" i="3"/>
  <c r="Z36" i="3" s="1"/>
  <c r="Z45" i="3" s="1"/>
  <c r="Z54" i="3" s="1"/>
  <c r="Z64" i="3" s="1"/>
  <c r="B13" i="3" s="1"/>
  <c r="Q28" i="3"/>
  <c r="P28" i="3"/>
  <c r="O28" i="3"/>
  <c r="S97" i="3" s="1"/>
  <c r="N28" i="3"/>
  <c r="N38" i="3" s="1"/>
  <c r="N47" i="3" s="1"/>
  <c r="N56" i="3" s="1"/>
  <c r="N66" i="3" s="1"/>
  <c r="A5" i="3" s="1"/>
  <c r="AB27" i="3"/>
  <c r="AA27" i="3"/>
  <c r="AC46" i="3" s="1"/>
  <c r="Z27" i="3"/>
  <c r="AF96" i="3" s="1"/>
  <c r="Y27" i="3"/>
  <c r="Y86" i="3" s="1"/>
  <c r="Q27" i="3"/>
  <c r="P27" i="3"/>
  <c r="R46" i="3" s="1"/>
  <c r="O27" i="3"/>
  <c r="N27" i="3"/>
  <c r="AB26" i="3"/>
  <c r="AA26" i="3"/>
  <c r="Z26" i="3"/>
  <c r="Y26" i="3"/>
  <c r="Y85" i="3" s="1"/>
  <c r="Y144" i="3" s="1"/>
  <c r="Y202" i="3" s="1"/>
  <c r="Y264" i="3" s="1"/>
  <c r="Y323" i="3" s="1"/>
  <c r="Y386" i="3" s="1"/>
  <c r="Q26" i="3"/>
  <c r="P26" i="3"/>
  <c r="O26" i="3"/>
  <c r="N26" i="3"/>
  <c r="N85" i="3" s="1"/>
  <c r="N144" i="3" s="1"/>
  <c r="N201" i="3" s="1"/>
  <c r="N264" i="3" s="1"/>
  <c r="N323" i="3" s="1"/>
  <c r="N386" i="3" s="1"/>
  <c r="AB394" i="2"/>
  <c r="AA394" i="2"/>
  <c r="Z394" i="2"/>
  <c r="Q394" i="2"/>
  <c r="P394" i="2"/>
  <c r="O394" i="2"/>
  <c r="AB393" i="2"/>
  <c r="AF431" i="2" s="1"/>
  <c r="AA393" i="2"/>
  <c r="Z393" i="2"/>
  <c r="AF403" i="2" s="1"/>
  <c r="Q393" i="2"/>
  <c r="P393" i="2"/>
  <c r="O393" i="2"/>
  <c r="AB392" i="2"/>
  <c r="AA392" i="2"/>
  <c r="Z392" i="2"/>
  <c r="Q392" i="2"/>
  <c r="P392" i="2"/>
  <c r="O392" i="2"/>
  <c r="AB391" i="2"/>
  <c r="AA391" i="2"/>
  <c r="Z391" i="2"/>
  <c r="Q391" i="2"/>
  <c r="P391" i="2"/>
  <c r="O391" i="2"/>
  <c r="AB390" i="2"/>
  <c r="AA390" i="2"/>
  <c r="Z390" i="2"/>
  <c r="Q390" i="2"/>
  <c r="P390" i="2"/>
  <c r="O390" i="2"/>
  <c r="AB389" i="2"/>
  <c r="AA389" i="2"/>
  <c r="Z389" i="2"/>
  <c r="Q389" i="2"/>
  <c r="P389" i="2"/>
  <c r="O389" i="2"/>
  <c r="AB388" i="2"/>
  <c r="AA388" i="2"/>
  <c r="Z388" i="2"/>
  <c r="Q388" i="2"/>
  <c r="P388" i="2"/>
  <c r="O388" i="2"/>
  <c r="AB387" i="2"/>
  <c r="AA387" i="2"/>
  <c r="Z387" i="2"/>
  <c r="Q387" i="2"/>
  <c r="P387" i="2"/>
  <c r="O387" i="2"/>
  <c r="AB386" i="2"/>
  <c r="AA386" i="2"/>
  <c r="Z386" i="2"/>
  <c r="Q386" i="2"/>
  <c r="P386" i="2"/>
  <c r="O386" i="2"/>
  <c r="AB331" i="2"/>
  <c r="AA331" i="2"/>
  <c r="Z331" i="2"/>
  <c r="Q331" i="2"/>
  <c r="P331" i="2"/>
  <c r="O331" i="2"/>
  <c r="AB330" i="2"/>
  <c r="AA330" i="2"/>
  <c r="Z330" i="2"/>
  <c r="Q330" i="2"/>
  <c r="P330" i="2"/>
  <c r="O330" i="2"/>
  <c r="AB329" i="2"/>
  <c r="AA329" i="2"/>
  <c r="Z329" i="2"/>
  <c r="Q329" i="2"/>
  <c r="P329" i="2"/>
  <c r="O329" i="2"/>
  <c r="AB328" i="2"/>
  <c r="AA328" i="2"/>
  <c r="Z328" i="2"/>
  <c r="Q328" i="2"/>
  <c r="P328" i="2"/>
  <c r="O328" i="2"/>
  <c r="AB327" i="2"/>
  <c r="AA327" i="2"/>
  <c r="Z327" i="2"/>
  <c r="Q327" i="2"/>
  <c r="P327" i="2"/>
  <c r="O327" i="2"/>
  <c r="AB326" i="2"/>
  <c r="AA326" i="2"/>
  <c r="Z326" i="2"/>
  <c r="Q326" i="2"/>
  <c r="P326" i="2"/>
  <c r="O326" i="2"/>
  <c r="AB325" i="2"/>
  <c r="AA325" i="2"/>
  <c r="Z325" i="2"/>
  <c r="Q325" i="2"/>
  <c r="P325" i="2"/>
  <c r="O325" i="2"/>
  <c r="AB324" i="2"/>
  <c r="AA324" i="2"/>
  <c r="Z324" i="2"/>
  <c r="Q324" i="2"/>
  <c r="P324" i="2"/>
  <c r="O324" i="2"/>
  <c r="AB323" i="2"/>
  <c r="AA323" i="2"/>
  <c r="Z323" i="2"/>
  <c r="Q323" i="2"/>
  <c r="P323" i="2"/>
  <c r="O323" i="2"/>
  <c r="AB272" i="2"/>
  <c r="AA272" i="2"/>
  <c r="Z272" i="2"/>
  <c r="Q272" i="2"/>
  <c r="P272" i="2"/>
  <c r="O272" i="2"/>
  <c r="AB271" i="2"/>
  <c r="AA271" i="2"/>
  <c r="Z271" i="2"/>
  <c r="Q271" i="2"/>
  <c r="P271" i="2"/>
  <c r="O271" i="2"/>
  <c r="AB270" i="2"/>
  <c r="AA270" i="2"/>
  <c r="Z270" i="2"/>
  <c r="Q270" i="2"/>
  <c r="P270" i="2"/>
  <c r="O270" i="2"/>
  <c r="AB269" i="2"/>
  <c r="AA269" i="2"/>
  <c r="Z269" i="2"/>
  <c r="Q269" i="2"/>
  <c r="P269" i="2"/>
  <c r="O269" i="2"/>
  <c r="AB268" i="2"/>
  <c r="AA268" i="2"/>
  <c r="Z268" i="2"/>
  <c r="Q268" i="2"/>
  <c r="P268" i="2"/>
  <c r="O268" i="2"/>
  <c r="AB267" i="2"/>
  <c r="AA267" i="2"/>
  <c r="Z267" i="2"/>
  <c r="Q267" i="2"/>
  <c r="P267" i="2"/>
  <c r="O267" i="2"/>
  <c r="AB266" i="2"/>
  <c r="AA266" i="2"/>
  <c r="Z266" i="2"/>
  <c r="Q266" i="2"/>
  <c r="P266" i="2"/>
  <c r="O266" i="2"/>
  <c r="AB265" i="2"/>
  <c r="AA265" i="2"/>
  <c r="Z265" i="2"/>
  <c r="Q265" i="2"/>
  <c r="P265" i="2"/>
  <c r="O265" i="2"/>
  <c r="AB264" i="2"/>
  <c r="AA264" i="2"/>
  <c r="Z264" i="2"/>
  <c r="Q264" i="2"/>
  <c r="P264" i="2"/>
  <c r="O264" i="2"/>
  <c r="AF247" i="2"/>
  <c r="AB210" i="2"/>
  <c r="AA210" i="2"/>
  <c r="Z210" i="2"/>
  <c r="AF219" i="2" s="1"/>
  <c r="Q210" i="2"/>
  <c r="P210" i="2"/>
  <c r="O210" i="2"/>
  <c r="AB209" i="2"/>
  <c r="AA209" i="2"/>
  <c r="Z209" i="2"/>
  <c r="Q209" i="2"/>
  <c r="U247" i="2" s="1"/>
  <c r="P209" i="2"/>
  <c r="O209" i="2"/>
  <c r="AB208" i="2"/>
  <c r="AA208" i="2"/>
  <c r="Z208" i="2"/>
  <c r="Q208" i="2"/>
  <c r="P208" i="2"/>
  <c r="O208" i="2"/>
  <c r="AB207" i="2"/>
  <c r="AA207" i="2"/>
  <c r="Z207" i="2"/>
  <c r="Q207" i="2"/>
  <c r="P207" i="2"/>
  <c r="O207" i="2"/>
  <c r="AB206" i="2"/>
  <c r="AA206" i="2"/>
  <c r="Z206" i="2"/>
  <c r="Q206" i="2"/>
  <c r="P206" i="2"/>
  <c r="O206" i="2"/>
  <c r="AB205" i="2"/>
  <c r="AA205" i="2"/>
  <c r="Z205" i="2"/>
  <c r="Q205" i="2"/>
  <c r="P205" i="2"/>
  <c r="O205" i="2"/>
  <c r="AB204" i="2"/>
  <c r="AA204" i="2"/>
  <c r="Z204" i="2"/>
  <c r="Q204" i="2"/>
  <c r="P204" i="2"/>
  <c r="O204" i="2"/>
  <c r="AB203" i="2"/>
  <c r="AA203" i="2"/>
  <c r="Z203" i="2"/>
  <c r="Q203" i="2"/>
  <c r="P203" i="2"/>
  <c r="O203" i="2"/>
  <c r="AB202" i="2"/>
  <c r="AA202" i="2"/>
  <c r="Z202" i="2"/>
  <c r="Q202" i="2"/>
  <c r="P202" i="2"/>
  <c r="O202" i="2"/>
  <c r="U189" i="2"/>
  <c r="AD186" i="2"/>
  <c r="S184" i="2"/>
  <c r="AB152" i="2"/>
  <c r="AA152" i="2"/>
  <c r="Z152" i="2"/>
  <c r="Q152" i="2"/>
  <c r="P152" i="2"/>
  <c r="O152" i="2"/>
  <c r="AB151" i="2"/>
  <c r="AA151" i="2"/>
  <c r="Z151" i="2"/>
  <c r="Q151" i="2"/>
  <c r="P151" i="2"/>
  <c r="O151" i="2"/>
  <c r="U161" i="2" s="1"/>
  <c r="AB150" i="2"/>
  <c r="AA150" i="2"/>
  <c r="Z150" i="2"/>
  <c r="Q150" i="2"/>
  <c r="P150" i="2"/>
  <c r="O150" i="2"/>
  <c r="AB149" i="2"/>
  <c r="AA149" i="2"/>
  <c r="Z149" i="2"/>
  <c r="Q149" i="2"/>
  <c r="P149" i="2"/>
  <c r="O149" i="2"/>
  <c r="AB148" i="2"/>
  <c r="AA148" i="2"/>
  <c r="Z148" i="2"/>
  <c r="Q148" i="2"/>
  <c r="P148" i="2"/>
  <c r="O148" i="2"/>
  <c r="AB147" i="2"/>
  <c r="AA147" i="2"/>
  <c r="Z147" i="2"/>
  <c r="Q147" i="2"/>
  <c r="P147" i="2"/>
  <c r="O147" i="2"/>
  <c r="AB146" i="2"/>
  <c r="AA146" i="2"/>
  <c r="Z146" i="2"/>
  <c r="Q146" i="2"/>
  <c r="P146" i="2"/>
  <c r="O146" i="2"/>
  <c r="AB145" i="2"/>
  <c r="AA145" i="2"/>
  <c r="Z145" i="2"/>
  <c r="Q145" i="2"/>
  <c r="P145" i="2"/>
  <c r="O145" i="2"/>
  <c r="AB144" i="2"/>
  <c r="AA144" i="2"/>
  <c r="Z144" i="2"/>
  <c r="Q144" i="2"/>
  <c r="P144" i="2"/>
  <c r="O144" i="2"/>
  <c r="AE125" i="2"/>
  <c r="Q125" i="2"/>
  <c r="AB93" i="2"/>
  <c r="AF125" i="2" s="1"/>
  <c r="AA93" i="2"/>
  <c r="Z93" i="2"/>
  <c r="Q93" i="2"/>
  <c r="P93" i="2"/>
  <c r="O93" i="2"/>
  <c r="AB92" i="2"/>
  <c r="AA92" i="2"/>
  <c r="Z92" i="2"/>
  <c r="AF102" i="2" s="1"/>
  <c r="Q92" i="2"/>
  <c r="P92" i="2"/>
  <c r="O92" i="2"/>
  <c r="AB91" i="2"/>
  <c r="AA91" i="2"/>
  <c r="Z91" i="2"/>
  <c r="Q91" i="2"/>
  <c r="P91" i="2"/>
  <c r="O91" i="2"/>
  <c r="AB90" i="2"/>
  <c r="AA90" i="2"/>
  <c r="Z90" i="2"/>
  <c r="Q90" i="2"/>
  <c r="P90" i="2"/>
  <c r="O90" i="2"/>
  <c r="AB89" i="2"/>
  <c r="AA89" i="2"/>
  <c r="Z89" i="2"/>
  <c r="Q89" i="2"/>
  <c r="P89" i="2"/>
  <c r="O89" i="2"/>
  <c r="AB88" i="2"/>
  <c r="AA88" i="2"/>
  <c r="Z88" i="2"/>
  <c r="Q88" i="2"/>
  <c r="P88" i="2"/>
  <c r="O88" i="2"/>
  <c r="AB87" i="2"/>
  <c r="AA87" i="2"/>
  <c r="Z87" i="2"/>
  <c r="Q87" i="2"/>
  <c r="P87" i="2"/>
  <c r="O87" i="2"/>
  <c r="AB86" i="2"/>
  <c r="AA86" i="2"/>
  <c r="Z86" i="2"/>
  <c r="Q86" i="2"/>
  <c r="P86" i="2"/>
  <c r="O86" i="2"/>
  <c r="AB85" i="2"/>
  <c r="AA85" i="2"/>
  <c r="Z85" i="2"/>
  <c r="Q85" i="2"/>
  <c r="P85" i="2"/>
  <c r="O85" i="2"/>
  <c r="Y84" i="2"/>
  <c r="N84" i="2"/>
  <c r="N143" i="2" s="1"/>
  <c r="U70" i="2"/>
  <c r="U67" i="2"/>
  <c r="AB66" i="2"/>
  <c r="AA66" i="2"/>
  <c r="U66" i="2"/>
  <c r="S66" i="2"/>
  <c r="AF65" i="2"/>
  <c r="AE65" i="2"/>
  <c r="AB65" i="2"/>
  <c r="U47" i="2"/>
  <c r="S39" i="2"/>
  <c r="AB34" i="2"/>
  <c r="AA34" i="2"/>
  <c r="Z34" i="2"/>
  <c r="AF42" i="2" s="1"/>
  <c r="Y34" i="2"/>
  <c r="Y93" i="2" s="1"/>
  <c r="Q34" i="2"/>
  <c r="P34" i="2"/>
  <c r="O34" i="2"/>
  <c r="N34" i="2"/>
  <c r="AB33" i="2"/>
  <c r="AF71" i="2" s="1"/>
  <c r="AA33" i="2"/>
  <c r="AE47" i="2" s="1"/>
  <c r="Z33" i="2"/>
  <c r="AE39" i="2" s="1"/>
  <c r="Y33" i="2"/>
  <c r="Y92" i="2" s="1"/>
  <c r="Q33" i="2"/>
  <c r="U71" i="2" s="1"/>
  <c r="P33" i="2"/>
  <c r="O33" i="2"/>
  <c r="N33" i="2"/>
  <c r="N92" i="2" s="1"/>
  <c r="N102" i="2" s="1"/>
  <c r="N111" i="2" s="1"/>
  <c r="N120" i="2" s="1"/>
  <c r="N130" i="2" s="1"/>
  <c r="A31" i="2" s="1"/>
  <c r="AB32" i="2"/>
  <c r="AA32" i="2"/>
  <c r="Z32" i="2"/>
  <c r="AF160" i="2" s="1"/>
  <c r="Y32" i="2"/>
  <c r="Y91" i="2" s="1"/>
  <c r="Q32" i="2"/>
  <c r="U188" i="2" s="1"/>
  <c r="P32" i="2"/>
  <c r="U51" i="2" s="1"/>
  <c r="O32" i="2"/>
  <c r="U160" i="2" s="1"/>
  <c r="N32" i="2"/>
  <c r="AB31" i="2"/>
  <c r="AA31" i="2"/>
  <c r="Z31" i="2"/>
  <c r="Y31" i="2"/>
  <c r="Y90" i="2" s="1"/>
  <c r="Y149" i="2" s="1"/>
  <c r="Q31" i="2"/>
  <c r="P31" i="2"/>
  <c r="O31" i="2"/>
  <c r="N31" i="2"/>
  <c r="N90" i="2" s="1"/>
  <c r="AB30" i="2"/>
  <c r="AA30" i="2"/>
  <c r="Z30" i="2"/>
  <c r="AB39" i="2" s="1"/>
  <c r="Y30" i="2"/>
  <c r="AB36" i="2" s="1"/>
  <c r="AB45" i="2" s="1"/>
  <c r="AB54" i="2" s="1"/>
  <c r="AB64" i="2" s="1"/>
  <c r="D13" i="2" s="1"/>
  <c r="Q30" i="2"/>
  <c r="P30" i="2"/>
  <c r="O30" i="2"/>
  <c r="N30" i="2"/>
  <c r="N89" i="2" s="1"/>
  <c r="N148" i="2" s="1"/>
  <c r="AB29" i="2"/>
  <c r="AA29" i="2"/>
  <c r="AD345" i="2" s="1"/>
  <c r="Z29" i="2"/>
  <c r="Y29" i="2"/>
  <c r="Q29" i="2"/>
  <c r="P29" i="2"/>
  <c r="U107" i="2" s="1"/>
  <c r="O29" i="2"/>
  <c r="N29" i="2"/>
  <c r="P36" i="2" s="1"/>
  <c r="P45" i="2" s="1"/>
  <c r="P54" i="2" s="1"/>
  <c r="P64" i="2" s="1"/>
  <c r="C3" i="2" s="1"/>
  <c r="AB28" i="2"/>
  <c r="AE66" i="2" s="1"/>
  <c r="AA28" i="2"/>
  <c r="AF47" i="2" s="1"/>
  <c r="Z28" i="2"/>
  <c r="Y28" i="2"/>
  <c r="Q28" i="2"/>
  <c r="P28" i="2"/>
  <c r="O28" i="2"/>
  <c r="P38" i="2" s="1"/>
  <c r="N28" i="2"/>
  <c r="AB27" i="2"/>
  <c r="AA183" i="2" s="1"/>
  <c r="AA27" i="2"/>
  <c r="Z27" i="2"/>
  <c r="AE37" i="2" s="1"/>
  <c r="Y27" i="2"/>
  <c r="Y86" i="2" s="1"/>
  <c r="Y145" i="2" s="1"/>
  <c r="Q27" i="2"/>
  <c r="P27" i="2"/>
  <c r="O27" i="2"/>
  <c r="N27" i="2"/>
  <c r="N86" i="2" s="1"/>
  <c r="N96" i="2" s="1"/>
  <c r="N105" i="2" s="1"/>
  <c r="N114" i="2" s="1"/>
  <c r="N124" i="2" s="1"/>
  <c r="A25" i="2" s="1"/>
  <c r="AB26" i="2"/>
  <c r="AA26" i="2"/>
  <c r="Z26" i="2"/>
  <c r="Y26" i="2"/>
  <c r="Y85" i="2" s="1"/>
  <c r="Y144" i="2" s="1"/>
  <c r="Y202" i="2" s="1"/>
  <c r="Y264" i="2" s="1"/>
  <c r="Y323" i="2" s="1"/>
  <c r="Y386" i="2" s="1"/>
  <c r="Q26" i="2"/>
  <c r="P26" i="2"/>
  <c r="O26" i="2"/>
  <c r="N26" i="2"/>
  <c r="N85" i="2" s="1"/>
  <c r="N144" i="2" s="1"/>
  <c r="N201" i="2" s="1"/>
  <c r="N264" i="2" s="1"/>
  <c r="N323" i="2" s="1"/>
  <c r="N386" i="2" s="1"/>
  <c r="AF431" i="1"/>
  <c r="U431" i="1"/>
  <c r="AF430" i="1"/>
  <c r="AE430" i="1"/>
  <c r="U430" i="1"/>
  <c r="T430" i="1"/>
  <c r="AF429" i="1"/>
  <c r="AE429" i="1"/>
  <c r="AD429" i="1"/>
  <c r="U429" i="1"/>
  <c r="T429" i="1"/>
  <c r="S429" i="1"/>
  <c r="AF428" i="1"/>
  <c r="AE428" i="1"/>
  <c r="AD428" i="1"/>
  <c r="AC428" i="1"/>
  <c r="U428" i="1"/>
  <c r="T428" i="1"/>
  <c r="S428" i="1"/>
  <c r="R428" i="1"/>
  <c r="AF427" i="1"/>
  <c r="AE427" i="1"/>
  <c r="AD427" i="1"/>
  <c r="AC427" i="1"/>
  <c r="AB427" i="1"/>
  <c r="U427" i="1"/>
  <c r="T427" i="1"/>
  <c r="S427" i="1"/>
  <c r="R427" i="1"/>
  <c r="Q427" i="1"/>
  <c r="AF426" i="1"/>
  <c r="AE426" i="1"/>
  <c r="AD426" i="1"/>
  <c r="AC426" i="1"/>
  <c r="AB426" i="1"/>
  <c r="AA426" i="1"/>
  <c r="U426" i="1"/>
  <c r="T426" i="1"/>
  <c r="S426" i="1"/>
  <c r="R426" i="1"/>
  <c r="Q426" i="1"/>
  <c r="P426" i="1"/>
  <c r="AF425" i="1"/>
  <c r="AE425" i="1"/>
  <c r="AD425" i="1"/>
  <c r="AC425" i="1"/>
  <c r="AB425" i="1"/>
  <c r="AA425" i="1"/>
  <c r="Z425" i="1"/>
  <c r="U425" i="1"/>
  <c r="T425" i="1"/>
  <c r="S425" i="1"/>
  <c r="R425" i="1"/>
  <c r="Q425" i="1"/>
  <c r="P425" i="1"/>
  <c r="O425" i="1"/>
  <c r="AF398" i="1"/>
  <c r="AF368" i="1"/>
  <c r="U368" i="1"/>
  <c r="AF367" i="1"/>
  <c r="AE367" i="1"/>
  <c r="U367" i="1"/>
  <c r="T367" i="1"/>
  <c r="AF366" i="1"/>
  <c r="AE366" i="1"/>
  <c r="AD366" i="1"/>
  <c r="U366" i="1"/>
  <c r="T366" i="1"/>
  <c r="S366" i="1"/>
  <c r="AF365" i="1"/>
  <c r="AE365" i="1"/>
  <c r="AD365" i="1"/>
  <c r="AC365" i="1"/>
  <c r="U365" i="1"/>
  <c r="T365" i="1"/>
  <c r="S365" i="1"/>
  <c r="R365" i="1"/>
  <c r="AF364" i="1"/>
  <c r="AE364" i="1"/>
  <c r="AD364" i="1"/>
  <c r="AC364" i="1"/>
  <c r="AB364" i="1"/>
  <c r="U364" i="1"/>
  <c r="T364" i="1"/>
  <c r="S364" i="1"/>
  <c r="R364" i="1"/>
  <c r="Q364" i="1"/>
  <c r="AF363" i="1"/>
  <c r="AE363" i="1"/>
  <c r="AD363" i="1"/>
  <c r="AC363" i="1"/>
  <c r="AB363" i="1"/>
  <c r="AA363" i="1"/>
  <c r="U363" i="1"/>
  <c r="T363" i="1"/>
  <c r="S363" i="1"/>
  <c r="R363" i="1"/>
  <c r="Q363" i="1"/>
  <c r="P363" i="1"/>
  <c r="AF362" i="1"/>
  <c r="AE362" i="1"/>
  <c r="AD362" i="1"/>
  <c r="AC362" i="1"/>
  <c r="AB362" i="1"/>
  <c r="AA362" i="1"/>
  <c r="Z362" i="1"/>
  <c r="U362" i="1"/>
  <c r="T362" i="1"/>
  <c r="S362" i="1"/>
  <c r="R362" i="1"/>
  <c r="Q362" i="1"/>
  <c r="P362" i="1"/>
  <c r="O362" i="1"/>
  <c r="AC334" i="1"/>
  <c r="O386" i="1"/>
  <c r="P386" i="1"/>
  <c r="Q386" i="1"/>
  <c r="Z386" i="1"/>
  <c r="AA386" i="1"/>
  <c r="AB386" i="1"/>
  <c r="AD306" i="1"/>
  <c r="AC306" i="1"/>
  <c r="AA242" i="1"/>
  <c r="AC241" i="1"/>
  <c r="Y84" i="1"/>
  <c r="N84" i="1"/>
  <c r="N143" i="1" s="1"/>
  <c r="AB85" i="1"/>
  <c r="AB144" i="1"/>
  <c r="AB202" i="1"/>
  <c r="AB264" i="1"/>
  <c r="AB323" i="1"/>
  <c r="AB86" i="1"/>
  <c r="AB145" i="1"/>
  <c r="AB203" i="1"/>
  <c r="AB265" i="1"/>
  <c r="AB324" i="1"/>
  <c r="AB387" i="1"/>
  <c r="AB87" i="1"/>
  <c r="AB146" i="1"/>
  <c r="AB204" i="1"/>
  <c r="AB266" i="1"/>
  <c r="AB325" i="1"/>
  <c r="AB388" i="1"/>
  <c r="AB88" i="1"/>
  <c r="AB147" i="1"/>
  <c r="AB205" i="1"/>
  <c r="AA241" i="1" s="1"/>
  <c r="AB267" i="1"/>
  <c r="AB326" i="1"/>
  <c r="AB389" i="1"/>
  <c r="AB89" i="1"/>
  <c r="AB148" i="1"/>
  <c r="AB206" i="1"/>
  <c r="AB242" i="1" s="1"/>
  <c r="AB268" i="1"/>
  <c r="AB327" i="1"/>
  <c r="AB390" i="1"/>
  <c r="AB90" i="1"/>
  <c r="AB149" i="1"/>
  <c r="AB207" i="1"/>
  <c r="AC242" i="1" s="1"/>
  <c r="AB269" i="1"/>
  <c r="AB328" i="1"/>
  <c r="AB391" i="1"/>
  <c r="AB91" i="1"/>
  <c r="AB150" i="1"/>
  <c r="AB208" i="1"/>
  <c r="AD245" i="1" s="1"/>
  <c r="AB270" i="1"/>
  <c r="AB329" i="1"/>
  <c r="AB392" i="1"/>
  <c r="AB92" i="1"/>
  <c r="AB151" i="1"/>
  <c r="AB209" i="1"/>
  <c r="AB271" i="1"/>
  <c r="AB330" i="1"/>
  <c r="AB393" i="1"/>
  <c r="AB93" i="1"/>
  <c r="AF129" i="1" s="1"/>
  <c r="AB152" i="1"/>
  <c r="AB210" i="1"/>
  <c r="AB272" i="1"/>
  <c r="AB331" i="1"/>
  <c r="AB394" i="1"/>
  <c r="AB27" i="1"/>
  <c r="AC124" i="1" s="1"/>
  <c r="AB28" i="1"/>
  <c r="AB29" i="1"/>
  <c r="AB30" i="1"/>
  <c r="AB31" i="1"/>
  <c r="AF307" i="1" s="1"/>
  <c r="AB32" i="1"/>
  <c r="AB33" i="1"/>
  <c r="AB34" i="1"/>
  <c r="AB26" i="1"/>
  <c r="Z26" i="1"/>
  <c r="Z85" i="1"/>
  <c r="Z144" i="1"/>
  <c r="Z202" i="1"/>
  <c r="Z264" i="1"/>
  <c r="Z323" i="1"/>
  <c r="AA26" i="1"/>
  <c r="AA85" i="1"/>
  <c r="AA144" i="1"/>
  <c r="AA202" i="1"/>
  <c r="AA264" i="1"/>
  <c r="AA323" i="1"/>
  <c r="Z27" i="1"/>
  <c r="Z86" i="1"/>
  <c r="Z145" i="1"/>
  <c r="Z203" i="1"/>
  <c r="Z265" i="1"/>
  <c r="Z324" i="1"/>
  <c r="Z387" i="1"/>
  <c r="AA27" i="1"/>
  <c r="AC406" i="1" s="1"/>
  <c r="AA86" i="1"/>
  <c r="AA145" i="1"/>
  <c r="AA203" i="1"/>
  <c r="AA265" i="1"/>
  <c r="AA324" i="1"/>
  <c r="AA387" i="1"/>
  <c r="Z28" i="1"/>
  <c r="Z87" i="1"/>
  <c r="Z146" i="1"/>
  <c r="Z204" i="1"/>
  <c r="Z266" i="1"/>
  <c r="Z325" i="1"/>
  <c r="Z388" i="1"/>
  <c r="AA28" i="1"/>
  <c r="AB407" i="1" s="1"/>
  <c r="AA87" i="1"/>
  <c r="AA146" i="1"/>
  <c r="AA204" i="1"/>
  <c r="AA266" i="1"/>
  <c r="AA325" i="1"/>
  <c r="AA388" i="1"/>
  <c r="Z29" i="1"/>
  <c r="Z88" i="1"/>
  <c r="Z147" i="1"/>
  <c r="Z205" i="1"/>
  <c r="Z267" i="1"/>
  <c r="Z326" i="1"/>
  <c r="Z389" i="1"/>
  <c r="AA29" i="1"/>
  <c r="AC408" i="1" s="1"/>
  <c r="AA88" i="1"/>
  <c r="AA147" i="1"/>
  <c r="AA205" i="1"/>
  <c r="AA267" i="1"/>
  <c r="AA326" i="1"/>
  <c r="AA389" i="1"/>
  <c r="Z30" i="1"/>
  <c r="Z89" i="1"/>
  <c r="Z148" i="1"/>
  <c r="Z206" i="1"/>
  <c r="AB214" i="1" s="1"/>
  <c r="Z268" i="1"/>
  <c r="AB276" i="1" s="1"/>
  <c r="Z327" i="1"/>
  <c r="Z390" i="1"/>
  <c r="AA30" i="1"/>
  <c r="AA89" i="1"/>
  <c r="AA148" i="1"/>
  <c r="AA206" i="1"/>
  <c r="AA268" i="1"/>
  <c r="AA327" i="1"/>
  <c r="AA390" i="1"/>
  <c r="Z31" i="1"/>
  <c r="Z90" i="1"/>
  <c r="Z149" i="1"/>
  <c r="Z207" i="1"/>
  <c r="Z269" i="1"/>
  <c r="Z328" i="1"/>
  <c r="Z391" i="1"/>
  <c r="AA31" i="1"/>
  <c r="AD347" i="1" s="1"/>
  <c r="AA90" i="1"/>
  <c r="AA149" i="1"/>
  <c r="AA207" i="1"/>
  <c r="AA269" i="1"/>
  <c r="AA328" i="1"/>
  <c r="AA391" i="1"/>
  <c r="Z32" i="1"/>
  <c r="Z91" i="1"/>
  <c r="Z150" i="1"/>
  <c r="Z208" i="1"/>
  <c r="Z270" i="1"/>
  <c r="Z329" i="1"/>
  <c r="Z392" i="1"/>
  <c r="AA32" i="1"/>
  <c r="AE411" i="1" s="1"/>
  <c r="AA91" i="1"/>
  <c r="AA150" i="1"/>
  <c r="AA208" i="1"/>
  <c r="AA270" i="1"/>
  <c r="AA329" i="1"/>
  <c r="AA392" i="1"/>
  <c r="Z33" i="1"/>
  <c r="Z92" i="1"/>
  <c r="Z151" i="1"/>
  <c r="Z209" i="1"/>
  <c r="Z271" i="1"/>
  <c r="Z330" i="1"/>
  <c r="AF340" i="1" s="1"/>
  <c r="Z393" i="1"/>
  <c r="AA33" i="1"/>
  <c r="AA92" i="1"/>
  <c r="AA151" i="1"/>
  <c r="AA209" i="1"/>
  <c r="AA271" i="1"/>
  <c r="AA330" i="1"/>
  <c r="AF349" i="1" s="1"/>
  <c r="AA393" i="1"/>
  <c r="Z34" i="1"/>
  <c r="Z93" i="1"/>
  <c r="AF102" i="1" s="1"/>
  <c r="Z152" i="1"/>
  <c r="Z210" i="1"/>
  <c r="Z272" i="1"/>
  <c r="Z331" i="1"/>
  <c r="Z394" i="1"/>
  <c r="AA34" i="1"/>
  <c r="AA93" i="1"/>
  <c r="AA152" i="1"/>
  <c r="AA210" i="1"/>
  <c r="AA272" i="1"/>
  <c r="AA331" i="1"/>
  <c r="AA394" i="1"/>
  <c r="Y27" i="1"/>
  <c r="Y86" i="1" s="1"/>
  <c r="Y145" i="1" s="1"/>
  <c r="Y203" i="1" s="1"/>
  <c r="Y28" i="1"/>
  <c r="Y87" i="1" s="1"/>
  <c r="Y146" i="1" s="1"/>
  <c r="Y204" i="1" s="1"/>
  <c r="Y29" i="1"/>
  <c r="Y88" i="1" s="1"/>
  <c r="Y147" i="1" s="1"/>
  <c r="Y205" i="1" s="1"/>
  <c r="Y30" i="1"/>
  <c r="Y89" i="1" s="1"/>
  <c r="AB95" i="1" s="1"/>
  <c r="AB104" i="1" s="1"/>
  <c r="AB113" i="1" s="1"/>
  <c r="AB123" i="1" s="1"/>
  <c r="D34" i="1" s="1"/>
  <c r="Y31" i="1"/>
  <c r="Y90" i="1" s="1"/>
  <c r="Y32" i="1"/>
  <c r="Y91" i="1" s="1"/>
  <c r="Y101" i="1" s="1"/>
  <c r="Y110" i="1" s="1"/>
  <c r="Y119" i="1" s="1"/>
  <c r="Y129" i="1" s="1"/>
  <c r="A40" i="1" s="1"/>
  <c r="Y33" i="1"/>
  <c r="Y92" i="1" s="1"/>
  <c r="Y34" i="1"/>
  <c r="Y93" i="1" s="1"/>
  <c r="Y26" i="1"/>
  <c r="Y85" i="1" s="1"/>
  <c r="Y144" i="1" s="1"/>
  <c r="Y202" i="1" s="1"/>
  <c r="Y264" i="1" s="1"/>
  <c r="Y323" i="1" s="1"/>
  <c r="Y386" i="1" s="1"/>
  <c r="Q85" i="1"/>
  <c r="Q144" i="1"/>
  <c r="Q202" i="1"/>
  <c r="Q264" i="1"/>
  <c r="Q323" i="1"/>
  <c r="Q86" i="1"/>
  <c r="Q145" i="1"/>
  <c r="Q203" i="1"/>
  <c r="Q265" i="1"/>
  <c r="Q324" i="1"/>
  <c r="Q387" i="1"/>
  <c r="Q87" i="1"/>
  <c r="Q146" i="1"/>
  <c r="Q204" i="1"/>
  <c r="Q266" i="1"/>
  <c r="Q325" i="1"/>
  <c r="Q388" i="1"/>
  <c r="Q88" i="1"/>
  <c r="Q147" i="1"/>
  <c r="Q205" i="1"/>
  <c r="Q267" i="1"/>
  <c r="Q326" i="1"/>
  <c r="Q389" i="1"/>
  <c r="Q89" i="1"/>
  <c r="Q148" i="1"/>
  <c r="Q206" i="1"/>
  <c r="Q268" i="1"/>
  <c r="Q327" i="1"/>
  <c r="Q390" i="1"/>
  <c r="Q90" i="1"/>
  <c r="Q149" i="1"/>
  <c r="Q207" i="1"/>
  <c r="Q269" i="1"/>
  <c r="Q328" i="1"/>
  <c r="Q391" i="1"/>
  <c r="Q91" i="1"/>
  <c r="Q150" i="1"/>
  <c r="Q208" i="1"/>
  <c r="Q270" i="1"/>
  <c r="Q329" i="1"/>
  <c r="Q392" i="1"/>
  <c r="Q92" i="1"/>
  <c r="U130" i="1" s="1"/>
  <c r="Q151" i="1"/>
  <c r="Q209" i="1"/>
  <c r="U247" i="1" s="1"/>
  <c r="Q271" i="1"/>
  <c r="U309" i="1" s="1"/>
  <c r="Q330" i="1"/>
  <c r="Q393" i="1"/>
  <c r="Q93" i="1"/>
  <c r="Q152" i="1"/>
  <c r="Q210" i="1"/>
  <c r="Q272" i="1"/>
  <c r="Q331" i="1"/>
  <c r="Q394" i="1"/>
  <c r="P85" i="1"/>
  <c r="P144" i="1"/>
  <c r="P202" i="1"/>
  <c r="P264" i="1"/>
  <c r="P323" i="1"/>
  <c r="P86" i="1"/>
  <c r="P145" i="1"/>
  <c r="P203" i="1"/>
  <c r="P265" i="1"/>
  <c r="P324" i="1"/>
  <c r="P387" i="1"/>
  <c r="P87" i="1"/>
  <c r="P146" i="1"/>
  <c r="P204" i="1"/>
  <c r="P266" i="1"/>
  <c r="P325" i="1"/>
  <c r="P388" i="1"/>
  <c r="P88" i="1"/>
  <c r="P147" i="1"/>
  <c r="P205" i="1"/>
  <c r="P267" i="1"/>
  <c r="P326" i="1"/>
  <c r="P389" i="1"/>
  <c r="P89" i="1"/>
  <c r="P148" i="1"/>
  <c r="P206" i="1"/>
  <c r="P268" i="1"/>
  <c r="P327" i="1"/>
  <c r="P390" i="1"/>
  <c r="P90" i="1"/>
  <c r="P149" i="1"/>
  <c r="P207" i="1"/>
  <c r="P269" i="1"/>
  <c r="P328" i="1"/>
  <c r="P391" i="1"/>
  <c r="P91" i="1"/>
  <c r="P150" i="1"/>
  <c r="P208" i="1"/>
  <c r="P270" i="1"/>
  <c r="P329" i="1"/>
  <c r="P392" i="1"/>
  <c r="P92" i="1"/>
  <c r="P151" i="1"/>
  <c r="P209" i="1"/>
  <c r="P271" i="1"/>
  <c r="P330" i="1"/>
  <c r="P393" i="1"/>
  <c r="P93" i="1"/>
  <c r="P152" i="1"/>
  <c r="P210" i="1"/>
  <c r="P272" i="1"/>
  <c r="P331" i="1"/>
  <c r="P394" i="1"/>
  <c r="O85" i="1"/>
  <c r="O144" i="1"/>
  <c r="O202" i="1"/>
  <c r="O264" i="1"/>
  <c r="O323" i="1"/>
  <c r="O86" i="1"/>
  <c r="O145" i="1"/>
  <c r="O203" i="1"/>
  <c r="O265" i="1"/>
  <c r="O324" i="1"/>
  <c r="O387" i="1"/>
  <c r="O87" i="1"/>
  <c r="O146" i="1"/>
  <c r="O204" i="1"/>
  <c r="O266" i="1"/>
  <c r="O325" i="1"/>
  <c r="O388" i="1"/>
  <c r="O88" i="1"/>
  <c r="O147" i="1"/>
  <c r="O205" i="1"/>
  <c r="O267" i="1"/>
  <c r="O326" i="1"/>
  <c r="O389" i="1"/>
  <c r="O89" i="1"/>
  <c r="O148" i="1"/>
  <c r="O206" i="1"/>
  <c r="O268" i="1"/>
  <c r="O327" i="1"/>
  <c r="O390" i="1"/>
  <c r="O90" i="1"/>
  <c r="O149" i="1"/>
  <c r="O207" i="1"/>
  <c r="O269" i="1"/>
  <c r="O328" i="1"/>
  <c r="O391" i="1"/>
  <c r="O91" i="1"/>
  <c r="O150" i="1"/>
  <c r="O208" i="1"/>
  <c r="O270" i="1"/>
  <c r="O329" i="1"/>
  <c r="O392" i="1"/>
  <c r="O92" i="1"/>
  <c r="O151" i="1"/>
  <c r="O209" i="1"/>
  <c r="U219" i="1" s="1"/>
  <c r="O271" i="1"/>
  <c r="U281" i="1" s="1"/>
  <c r="O330" i="1"/>
  <c r="U340" i="1" s="1"/>
  <c r="O393" i="1"/>
  <c r="U403" i="1" s="1"/>
  <c r="O93" i="1"/>
  <c r="O152" i="1"/>
  <c r="O210" i="1"/>
  <c r="O272" i="1"/>
  <c r="O331" i="1"/>
  <c r="O394" i="1"/>
  <c r="Q27" i="1"/>
  <c r="Q28" i="1"/>
  <c r="Q29" i="1"/>
  <c r="Q30" i="1"/>
  <c r="U306" i="1" s="1"/>
  <c r="Q31" i="1"/>
  <c r="U288" i="1" s="1"/>
  <c r="Q32" i="1"/>
  <c r="U308" i="1" s="1"/>
  <c r="Q33" i="1"/>
  <c r="Q34" i="1"/>
  <c r="Q26" i="1"/>
  <c r="P27" i="1"/>
  <c r="R343" i="1" s="1"/>
  <c r="P28" i="1"/>
  <c r="S407" i="1" s="1"/>
  <c r="P29" i="1"/>
  <c r="P30" i="1"/>
  <c r="U409" i="1" s="1"/>
  <c r="P31" i="1"/>
  <c r="T347" i="1" s="1"/>
  <c r="P32" i="1"/>
  <c r="U411" i="1" s="1"/>
  <c r="P33" i="1"/>
  <c r="P34" i="1"/>
  <c r="P26" i="1"/>
  <c r="O27" i="1"/>
  <c r="Q96" i="1" s="1"/>
  <c r="O28" i="1"/>
  <c r="T276" i="1" s="1"/>
  <c r="O29" i="1"/>
  <c r="Q336" i="1" s="1"/>
  <c r="O30" i="1"/>
  <c r="S337" i="1" s="1"/>
  <c r="O31" i="1"/>
  <c r="U338" i="1" s="1"/>
  <c r="O32" i="1"/>
  <c r="U402" i="1" s="1"/>
  <c r="O33" i="1"/>
  <c r="O34" i="1"/>
  <c r="O26" i="1"/>
  <c r="N27" i="1"/>
  <c r="N86" i="1" s="1"/>
  <c r="N145" i="1" s="1"/>
  <c r="N203" i="1" s="1"/>
  <c r="N265" i="1" s="1"/>
  <c r="N324" i="1" s="1"/>
  <c r="N387" i="1" s="1"/>
  <c r="N397" i="1" s="1"/>
  <c r="N406" i="1" s="1"/>
  <c r="N415" i="1" s="1"/>
  <c r="N425" i="1" s="1"/>
  <c r="A130" i="1" s="1"/>
  <c r="N28" i="1"/>
  <c r="N87" i="1" s="1"/>
  <c r="N97" i="1" s="1"/>
  <c r="N106" i="1" s="1"/>
  <c r="N115" i="1" s="1"/>
  <c r="N125" i="1" s="1"/>
  <c r="A26" i="1" s="1"/>
  <c r="N29" i="1"/>
  <c r="N88" i="1" s="1"/>
  <c r="N30" i="1"/>
  <c r="N89" i="1" s="1"/>
  <c r="N31" i="1"/>
  <c r="N90" i="1" s="1"/>
  <c r="N32" i="1"/>
  <c r="N91" i="1" s="1"/>
  <c r="N33" i="1"/>
  <c r="N92" i="1" s="1"/>
  <c r="N151" i="1" s="1"/>
  <c r="N209" i="1" s="1"/>
  <c r="N271" i="1" s="1"/>
  <c r="N330" i="1" s="1"/>
  <c r="N393" i="1" s="1"/>
  <c r="T396" i="1" s="1"/>
  <c r="T405" i="1" s="1"/>
  <c r="T414" i="1" s="1"/>
  <c r="T424" i="1" s="1"/>
  <c r="G129" i="1" s="1"/>
  <c r="N34" i="1"/>
  <c r="N93" i="1" s="1"/>
  <c r="N152" i="1" s="1"/>
  <c r="N210" i="1" s="1"/>
  <c r="N272" i="1" s="1"/>
  <c r="N331" i="1" s="1"/>
  <c r="N394" i="1" s="1"/>
  <c r="U396" i="1" s="1"/>
  <c r="U405" i="1" s="1"/>
  <c r="U414" i="1" s="1"/>
  <c r="U424" i="1" s="1"/>
  <c r="H129" i="1" s="1"/>
  <c r="N26" i="1"/>
  <c r="N85" i="1" s="1"/>
  <c r="N144" i="1" s="1"/>
  <c r="N201" i="1" s="1"/>
  <c r="N264" i="1" s="1"/>
  <c r="N323" i="1" s="1"/>
  <c r="N386" i="1" s="1"/>
  <c r="AF99" i="7" l="1"/>
  <c r="AE36" i="7"/>
  <c r="AE45" i="7" s="1"/>
  <c r="AE54" i="7" s="1"/>
  <c r="AE64" i="7" s="1"/>
  <c r="G13" i="7" s="1"/>
  <c r="Y43" i="7"/>
  <c r="Y52" i="7" s="1"/>
  <c r="Y61" i="7" s="1"/>
  <c r="Y71" i="7" s="1"/>
  <c r="A20" i="7" s="1"/>
  <c r="AB336" i="7"/>
  <c r="AA97" i="7"/>
  <c r="U226" i="7"/>
  <c r="U228" i="7"/>
  <c r="T36" i="7"/>
  <c r="T45" i="7" s="1"/>
  <c r="T54" i="7" s="1"/>
  <c r="T64" i="7" s="1"/>
  <c r="G3" i="7" s="1"/>
  <c r="U36" i="7"/>
  <c r="U45" i="7" s="1"/>
  <c r="U54" i="7" s="1"/>
  <c r="U64" i="7" s="1"/>
  <c r="H3" i="7" s="1"/>
  <c r="AF219" i="7"/>
  <c r="AE47" i="7"/>
  <c r="AA38" i="6"/>
  <c r="R46" i="6"/>
  <c r="U43" i="6"/>
  <c r="R36" i="6"/>
  <c r="R45" i="6" s="1"/>
  <c r="R54" i="6" s="1"/>
  <c r="R64" i="6" s="1"/>
  <c r="E3" i="6" s="1"/>
  <c r="U161" i="6"/>
  <c r="U179" i="6" s="1"/>
  <c r="H52" i="6" s="1"/>
  <c r="S37" i="6"/>
  <c r="T36" i="6"/>
  <c r="T45" i="6" s="1"/>
  <c r="T54" i="6" s="1"/>
  <c r="T64" i="6" s="1"/>
  <c r="G3" i="6" s="1"/>
  <c r="U170" i="6"/>
  <c r="Q46" i="6"/>
  <c r="U281" i="6"/>
  <c r="S105" i="6"/>
  <c r="AF219" i="5"/>
  <c r="AD40" i="5"/>
  <c r="AC105" i="5"/>
  <c r="S40" i="5"/>
  <c r="AF161" i="4"/>
  <c r="P47" i="4"/>
  <c r="S46" i="4"/>
  <c r="R215" i="4"/>
  <c r="T110" i="4"/>
  <c r="AE39" i="3"/>
  <c r="N43" i="3"/>
  <c r="N52" i="3" s="1"/>
  <c r="N61" i="3" s="1"/>
  <c r="N71" i="3" s="1"/>
  <c r="A10" i="3" s="1"/>
  <c r="AF340" i="2"/>
  <c r="T217" i="2"/>
  <c r="U102" i="2"/>
  <c r="U281" i="2"/>
  <c r="U403" i="2"/>
  <c r="AF401" i="1"/>
  <c r="AB343" i="1"/>
  <c r="AB406" i="1"/>
  <c r="AF403" i="1"/>
  <c r="AD400" i="1"/>
  <c r="AF411" i="1"/>
  <c r="AF399" i="1"/>
  <c r="AF285" i="1"/>
  <c r="AF410" i="1"/>
  <c r="AE398" i="1"/>
  <c r="AF412" i="1"/>
  <c r="AF346" i="1"/>
  <c r="AD397" i="1"/>
  <c r="AB408" i="1"/>
  <c r="AF402" i="1"/>
  <c r="AA397" i="1"/>
  <c r="U412" i="1"/>
  <c r="T407" i="1"/>
  <c r="R336" i="1"/>
  <c r="Q224" i="1"/>
  <c r="N275" i="1"/>
  <c r="N284" i="1" s="1"/>
  <c r="N293" i="1" s="1"/>
  <c r="N303" i="1" s="1"/>
  <c r="A88" i="1" s="1"/>
  <c r="U420" i="1"/>
  <c r="H135" i="1" s="1"/>
  <c r="T408" i="1"/>
  <c r="U349" i="1"/>
  <c r="Q344" i="1"/>
  <c r="R345" i="1"/>
  <c r="U421" i="1"/>
  <c r="H136" i="1" s="1"/>
  <c r="R337" i="1"/>
  <c r="T406" i="1"/>
  <c r="U346" i="1"/>
  <c r="U347" i="1"/>
  <c r="U356" i="1" s="1"/>
  <c r="H113" i="1" s="1"/>
  <c r="AF179" i="7"/>
  <c r="H62" i="7" s="1"/>
  <c r="AA46" i="7"/>
  <c r="Z36" i="7"/>
  <c r="Z45" i="7" s="1"/>
  <c r="Z54" i="7" s="1"/>
  <c r="Z64" i="7" s="1"/>
  <c r="B13" i="7" s="1"/>
  <c r="AD37" i="7"/>
  <c r="Y40" i="7"/>
  <c r="Y49" i="7" s="1"/>
  <c r="Y58" i="7" s="1"/>
  <c r="Y68" i="7" s="1"/>
  <c r="A17" i="7" s="1"/>
  <c r="S36" i="7"/>
  <c r="S45" i="7" s="1"/>
  <c r="S54" i="7" s="1"/>
  <c r="S64" i="7" s="1"/>
  <c r="F3" i="7" s="1"/>
  <c r="S48" i="7"/>
  <c r="U237" i="7"/>
  <c r="H73" i="7" s="1"/>
  <c r="T226" i="7"/>
  <c r="U38" i="7"/>
  <c r="U161" i="7"/>
  <c r="O37" i="7"/>
  <c r="U40" i="7"/>
  <c r="U49" i="7"/>
  <c r="N43" i="7"/>
  <c r="N52" i="7" s="1"/>
  <c r="N61" i="7" s="1"/>
  <c r="N71" i="7" s="1"/>
  <c r="A10" i="7" s="1"/>
  <c r="AE38" i="6"/>
  <c r="AF36" i="6"/>
  <c r="AF45" i="6" s="1"/>
  <c r="AF54" i="6" s="1"/>
  <c r="AF64" i="6" s="1"/>
  <c r="H13" i="6" s="1"/>
  <c r="N43" i="6"/>
  <c r="N52" i="6" s="1"/>
  <c r="N61" i="6" s="1"/>
  <c r="N71" i="6" s="1"/>
  <c r="A10" i="6" s="1"/>
  <c r="S214" i="6"/>
  <c r="U40" i="6"/>
  <c r="N145" i="6"/>
  <c r="P46" i="6"/>
  <c r="R49" i="6"/>
  <c r="R105" i="6"/>
  <c r="AF299" i="5"/>
  <c r="H104" i="5" s="1"/>
  <c r="AF98" i="5"/>
  <c r="Y43" i="5"/>
  <c r="Y52" i="5" s="1"/>
  <c r="Y61" i="5" s="1"/>
  <c r="Y71" i="5" s="1"/>
  <c r="A20" i="5" s="1"/>
  <c r="AF102" i="5"/>
  <c r="AF100" i="5"/>
  <c r="AE37" i="5"/>
  <c r="U43" i="5"/>
  <c r="N37" i="5"/>
  <c r="N46" i="5" s="1"/>
  <c r="N55" i="5" s="1"/>
  <c r="N65" i="5" s="1"/>
  <c r="A4" i="5" s="1"/>
  <c r="U51" i="5"/>
  <c r="AF170" i="4"/>
  <c r="AF42" i="4"/>
  <c r="AF219" i="4"/>
  <c r="AF340" i="4"/>
  <c r="AF48" i="4"/>
  <c r="AE110" i="4"/>
  <c r="AF214" i="4"/>
  <c r="Q39" i="4"/>
  <c r="U161" i="4"/>
  <c r="T39" i="4"/>
  <c r="AA37" i="3"/>
  <c r="AC36" i="3"/>
  <c r="AC45" i="3" s="1"/>
  <c r="AC54" i="3" s="1"/>
  <c r="AC64" i="3" s="1"/>
  <c r="E13" i="3" s="1"/>
  <c r="AD49" i="3"/>
  <c r="AF36" i="3"/>
  <c r="AF45" i="3" s="1"/>
  <c r="AF54" i="3" s="1"/>
  <c r="AF64" i="3" s="1"/>
  <c r="H13" i="3" s="1"/>
  <c r="AB39" i="3"/>
  <c r="AD39" i="3"/>
  <c r="AC40" i="3"/>
  <c r="U40" i="3"/>
  <c r="T47" i="3"/>
  <c r="U161" i="3"/>
  <c r="U403" i="3"/>
  <c r="P105" i="3"/>
  <c r="R49" i="3"/>
  <c r="R58" i="3" s="1"/>
  <c r="E7" i="3" s="1"/>
  <c r="AD99" i="2"/>
  <c r="AF281" i="2"/>
  <c r="AE51" i="2"/>
  <c r="U40" i="2"/>
  <c r="S46" i="2"/>
  <c r="S38" i="2"/>
  <c r="U100" i="2"/>
  <c r="AF358" i="1"/>
  <c r="H125" i="1" s="1"/>
  <c r="AD334" i="1"/>
  <c r="AB336" i="1"/>
  <c r="AD338" i="1"/>
  <c r="AD356" i="1" s="1"/>
  <c r="F123" i="1" s="1"/>
  <c r="AC343" i="1"/>
  <c r="AB345" i="1"/>
  <c r="AE347" i="1"/>
  <c r="AB397" i="1"/>
  <c r="AB415" i="1" s="1"/>
  <c r="D140" i="1" s="1"/>
  <c r="AD401" i="1"/>
  <c r="AD406" i="1"/>
  <c r="AD415" i="1" s="1"/>
  <c r="F140" i="1" s="1"/>
  <c r="AD408" i="1"/>
  <c r="AD275" i="1"/>
  <c r="AE334" i="1"/>
  <c r="AC336" i="1"/>
  <c r="AE338" i="1"/>
  <c r="AE356" i="1" s="1"/>
  <c r="G123" i="1" s="1"/>
  <c r="AD343" i="1"/>
  <c r="AC345" i="1"/>
  <c r="AF347" i="1"/>
  <c r="AC397" i="1"/>
  <c r="AC415" i="1" s="1"/>
  <c r="E140" i="1" s="1"/>
  <c r="AB399" i="1"/>
  <c r="AB417" i="1" s="1"/>
  <c r="D142" i="1" s="1"/>
  <c r="AE401" i="1"/>
  <c r="AE406" i="1"/>
  <c r="AE408" i="1"/>
  <c r="AA276" i="1"/>
  <c r="AF334" i="1"/>
  <c r="AD336" i="1"/>
  <c r="AF338" i="1"/>
  <c r="AF356" i="1" s="1"/>
  <c r="H123" i="1" s="1"/>
  <c r="AE343" i="1"/>
  <c r="AD345" i="1"/>
  <c r="AE348" i="1"/>
  <c r="AC399" i="1"/>
  <c r="AC417" i="1" s="1"/>
  <c r="E142" i="1" s="1"/>
  <c r="AF406" i="1"/>
  <c r="AF408" i="1"/>
  <c r="AF417" i="1" s="1"/>
  <c r="H142" i="1" s="1"/>
  <c r="AC275" i="1"/>
  <c r="AF288" i="1"/>
  <c r="AE336" i="1"/>
  <c r="AF343" i="1"/>
  <c r="AE345" i="1"/>
  <c r="AF348" i="1"/>
  <c r="AE397" i="1"/>
  <c r="AE415" i="1" s="1"/>
  <c r="G140" i="1" s="1"/>
  <c r="AD399" i="1"/>
  <c r="AD417" i="1" s="1"/>
  <c r="F142" i="1" s="1"/>
  <c r="AC409" i="1"/>
  <c r="AF416" i="1"/>
  <c r="H141" i="1" s="1"/>
  <c r="AF226" i="1"/>
  <c r="AA335" i="1"/>
  <c r="AF336" i="1"/>
  <c r="AF354" i="1" s="1"/>
  <c r="H121" i="1" s="1"/>
  <c r="AE339" i="1"/>
  <c r="AF345" i="1"/>
  <c r="AF397" i="1"/>
  <c r="AE399" i="1"/>
  <c r="AE402" i="1"/>
  <c r="AE420" i="1" s="1"/>
  <c r="G145" i="1" s="1"/>
  <c r="AA407" i="1"/>
  <c r="AD409" i="1"/>
  <c r="AD418" i="1" s="1"/>
  <c r="F143" i="1" s="1"/>
  <c r="AB335" i="1"/>
  <c r="AB353" i="1" s="1"/>
  <c r="D120" i="1" s="1"/>
  <c r="AF339" i="1"/>
  <c r="AF357" i="1" s="1"/>
  <c r="H124" i="1" s="1"/>
  <c r="AA344" i="1"/>
  <c r="AE409" i="1"/>
  <c r="AE285" i="1"/>
  <c r="AC335" i="1"/>
  <c r="AB344" i="1"/>
  <c r="AC346" i="1"/>
  <c r="AA398" i="1"/>
  <c r="AC407" i="1"/>
  <c r="AF409" i="1"/>
  <c r="AC352" i="1"/>
  <c r="E119" i="1" s="1"/>
  <c r="AD279" i="1"/>
  <c r="AD335" i="1"/>
  <c r="AC337" i="1"/>
  <c r="AC355" i="1" s="1"/>
  <c r="E122" i="1" s="1"/>
  <c r="AC344" i="1"/>
  <c r="AD346" i="1"/>
  <c r="AB398" i="1"/>
  <c r="AB416" i="1" s="1"/>
  <c r="D141" i="1" s="1"/>
  <c r="AC400" i="1"/>
  <c r="AD407" i="1"/>
  <c r="AD410" i="1"/>
  <c r="AD213" i="1"/>
  <c r="Z334" i="1"/>
  <c r="AE335" i="1"/>
  <c r="AD337" i="1"/>
  <c r="AD344" i="1"/>
  <c r="AE346" i="1"/>
  <c r="AC398" i="1"/>
  <c r="Z406" i="1"/>
  <c r="AE407" i="1"/>
  <c r="AE416" i="1" s="1"/>
  <c r="G141" i="1" s="1"/>
  <c r="AE410" i="1"/>
  <c r="AC216" i="1"/>
  <c r="AA214" i="1"/>
  <c r="AA334" i="1"/>
  <c r="AF335" i="1"/>
  <c r="AE337" i="1"/>
  <c r="AE355" i="1" s="1"/>
  <c r="G122" i="1" s="1"/>
  <c r="Z343" i="1"/>
  <c r="AE344" i="1"/>
  <c r="AD398" i="1"/>
  <c r="AD416" i="1" s="1"/>
  <c r="F141" i="1" s="1"/>
  <c r="AE400" i="1"/>
  <c r="AE418" i="1" s="1"/>
  <c r="G143" i="1" s="1"/>
  <c r="AA406" i="1"/>
  <c r="AA415" i="1" s="1"/>
  <c r="C140" i="1" s="1"/>
  <c r="AF407" i="1"/>
  <c r="AB334" i="1"/>
  <c r="AB352" i="1" s="1"/>
  <c r="D119" i="1" s="1"/>
  <c r="AF337" i="1"/>
  <c r="AF355" i="1" s="1"/>
  <c r="H122" i="1" s="1"/>
  <c r="AA343" i="1"/>
  <c r="AF344" i="1"/>
  <c r="Z397" i="1"/>
  <c r="Z415" i="1" s="1"/>
  <c r="B140" i="1" s="1"/>
  <c r="AF400" i="1"/>
  <c r="AF418" i="1" s="1"/>
  <c r="H143" i="1" s="1"/>
  <c r="U358" i="1"/>
  <c r="H115" i="1" s="1"/>
  <c r="T335" i="1"/>
  <c r="S336" i="1"/>
  <c r="T337" i="1"/>
  <c r="S397" i="1"/>
  <c r="S415" i="1" s="1"/>
  <c r="F130" i="1" s="1"/>
  <c r="P398" i="1"/>
  <c r="S401" i="1"/>
  <c r="U407" i="1"/>
  <c r="U335" i="1"/>
  <c r="U353" i="1" s="1"/>
  <c r="H110" i="1" s="1"/>
  <c r="T336" i="1"/>
  <c r="U337" i="1"/>
  <c r="U355" i="1" s="1"/>
  <c r="H112" i="1" s="1"/>
  <c r="O343" i="1"/>
  <c r="R346" i="1"/>
  <c r="T397" i="1"/>
  <c r="T415" i="1" s="1"/>
  <c r="G130" i="1" s="1"/>
  <c r="Q398" i="1"/>
  <c r="T401" i="1"/>
  <c r="N403" i="1"/>
  <c r="N412" i="1" s="1"/>
  <c r="N421" i="1" s="1"/>
  <c r="N431" i="1" s="1"/>
  <c r="A136" i="1" s="1"/>
  <c r="S410" i="1"/>
  <c r="N213" i="1"/>
  <c r="N222" i="1" s="1"/>
  <c r="N231" i="1" s="1"/>
  <c r="N241" i="1" s="1"/>
  <c r="A67" i="1" s="1"/>
  <c r="U277" i="1"/>
  <c r="U336" i="1"/>
  <c r="U354" i="1" s="1"/>
  <c r="H111" i="1" s="1"/>
  <c r="P343" i="1"/>
  <c r="S346" i="1"/>
  <c r="S355" i="1" s="1"/>
  <c r="F112" i="1" s="1"/>
  <c r="U397" i="1"/>
  <c r="R398" i="1"/>
  <c r="Q399" i="1"/>
  <c r="R400" i="1"/>
  <c r="U401" i="1"/>
  <c r="T410" i="1"/>
  <c r="U278" i="1"/>
  <c r="N334" i="1"/>
  <c r="N343" i="1" s="1"/>
  <c r="N352" i="1" s="1"/>
  <c r="N362" i="1" s="1"/>
  <c r="A109" i="1" s="1"/>
  <c r="Q343" i="1"/>
  <c r="P344" i="1"/>
  <c r="Q345" i="1"/>
  <c r="Q354" i="1" s="1"/>
  <c r="D111" i="1" s="1"/>
  <c r="T346" i="1"/>
  <c r="T348" i="1"/>
  <c r="S398" i="1"/>
  <c r="S416" i="1" s="1"/>
  <c r="F131" i="1" s="1"/>
  <c r="R399" i="1"/>
  <c r="S400" i="1"/>
  <c r="U410" i="1"/>
  <c r="T398" i="1"/>
  <c r="T416" i="1" s="1"/>
  <c r="G131" i="1" s="1"/>
  <c r="S399" i="1"/>
  <c r="T400" i="1"/>
  <c r="S335" i="1"/>
  <c r="U408" i="1"/>
  <c r="T339" i="1"/>
  <c r="U348" i="1"/>
  <c r="R98" i="1"/>
  <c r="U215" i="1"/>
  <c r="P334" i="1"/>
  <c r="U339" i="1"/>
  <c r="S343" i="1"/>
  <c r="R344" i="1"/>
  <c r="S345" i="1"/>
  <c r="U398" i="1"/>
  <c r="U416" i="1" s="1"/>
  <c r="H131" i="1" s="1"/>
  <c r="T399" i="1"/>
  <c r="U400" i="1"/>
  <c r="U418" i="1" s="1"/>
  <c r="H133" i="1" s="1"/>
  <c r="O406" i="1"/>
  <c r="R409" i="1"/>
  <c r="R397" i="1"/>
  <c r="U406" i="1"/>
  <c r="O334" i="1"/>
  <c r="U216" i="1"/>
  <c r="T333" i="1"/>
  <c r="T342" i="1" s="1"/>
  <c r="T351" i="1" s="1"/>
  <c r="T361" i="1" s="1"/>
  <c r="G108" i="1" s="1"/>
  <c r="Q334" i="1"/>
  <c r="Q352" i="1" s="1"/>
  <c r="D109" i="1" s="1"/>
  <c r="T343" i="1"/>
  <c r="S344" i="1"/>
  <c r="T345" i="1"/>
  <c r="U399" i="1"/>
  <c r="U417" i="1" s="1"/>
  <c r="H132" i="1" s="1"/>
  <c r="P406" i="1"/>
  <c r="S409" i="1"/>
  <c r="S225" i="1"/>
  <c r="U333" i="1"/>
  <c r="U342" i="1" s="1"/>
  <c r="U351" i="1" s="1"/>
  <c r="U361" i="1" s="1"/>
  <c r="H108" i="1" s="1"/>
  <c r="R334" i="1"/>
  <c r="R352" i="1" s="1"/>
  <c r="E109" i="1" s="1"/>
  <c r="U343" i="1"/>
  <c r="T344" i="1"/>
  <c r="U345" i="1"/>
  <c r="Q406" i="1"/>
  <c r="P407" i="1"/>
  <c r="Q408" i="1"/>
  <c r="T409" i="1"/>
  <c r="T411" i="1"/>
  <c r="T225" i="1"/>
  <c r="S334" i="1"/>
  <c r="S352" i="1" s="1"/>
  <c r="F109" i="1" s="1"/>
  <c r="P335" i="1"/>
  <c r="S338" i="1"/>
  <c r="U344" i="1"/>
  <c r="O397" i="1"/>
  <c r="T402" i="1"/>
  <c r="R406" i="1"/>
  <c r="Q407" i="1"/>
  <c r="R408" i="1"/>
  <c r="T334" i="1"/>
  <c r="T352" i="1" s="1"/>
  <c r="G109" i="1" s="1"/>
  <c r="Q335" i="1"/>
  <c r="Q353" i="1" s="1"/>
  <c r="D110" i="1" s="1"/>
  <c r="T338" i="1"/>
  <c r="T356" i="1" s="1"/>
  <c r="G113" i="1" s="1"/>
  <c r="N340" i="1"/>
  <c r="N349" i="1" s="1"/>
  <c r="N358" i="1" s="1"/>
  <c r="N368" i="1" s="1"/>
  <c r="A115" i="1" s="1"/>
  <c r="S347" i="1"/>
  <c r="P397" i="1"/>
  <c r="S406" i="1"/>
  <c r="R407" i="1"/>
  <c r="S408" i="1"/>
  <c r="U334" i="1"/>
  <c r="U352" i="1" s="1"/>
  <c r="H109" i="1" s="1"/>
  <c r="R335" i="1"/>
  <c r="Q397" i="1"/>
  <c r="AA36" i="7"/>
  <c r="AA45" i="7" s="1"/>
  <c r="AA54" i="7" s="1"/>
  <c r="AA64" i="7" s="1"/>
  <c r="C13" i="7" s="1"/>
  <c r="Z96" i="7"/>
  <c r="AB96" i="7"/>
  <c r="AD48" i="7"/>
  <c r="Z37" i="7"/>
  <c r="AC96" i="7"/>
  <c r="AF48" i="7"/>
  <c r="AA37" i="7"/>
  <c r="AA55" i="7" s="1"/>
  <c r="C14" i="7" s="1"/>
  <c r="AF102" i="7"/>
  <c r="Y97" i="7"/>
  <c r="Y106" i="7" s="1"/>
  <c r="Y115" i="7" s="1"/>
  <c r="Y125" i="7" s="1"/>
  <c r="A36" i="7" s="1"/>
  <c r="AB37" i="7"/>
  <c r="AD47" i="7"/>
  <c r="AA38" i="7"/>
  <c r="AC40" i="7"/>
  <c r="AC58" i="7" s="1"/>
  <c r="E17" i="7" s="1"/>
  <c r="AF38" i="7"/>
  <c r="AC97" i="7"/>
  <c r="AE155" i="7"/>
  <c r="AD109" i="7"/>
  <c r="Y38" i="7"/>
  <c r="Y47" i="7" s="1"/>
  <c r="Y56" i="7" s="1"/>
  <c r="Y66" i="7" s="1"/>
  <c r="A15" i="7" s="1"/>
  <c r="AC98" i="7"/>
  <c r="AF106" i="7"/>
  <c r="Y39" i="7"/>
  <c r="Y48" i="7" s="1"/>
  <c r="Y57" i="7" s="1"/>
  <c r="Y67" i="7" s="1"/>
  <c r="A16" i="7" s="1"/>
  <c r="AD98" i="7"/>
  <c r="AF281" i="7"/>
  <c r="AF340" i="7"/>
  <c r="AF111" i="7"/>
  <c r="AF120" i="7" s="1"/>
  <c r="AB39" i="7"/>
  <c r="AD99" i="7"/>
  <c r="AE39" i="7"/>
  <c r="AE99" i="7"/>
  <c r="U58" i="7"/>
  <c r="H7" i="7" s="1"/>
  <c r="P38" i="7"/>
  <c r="U42" i="7"/>
  <c r="T98" i="7"/>
  <c r="U39" i="7"/>
  <c r="P156" i="7"/>
  <c r="N37" i="7"/>
  <c r="N46" i="7" s="1"/>
  <c r="N55" i="7" s="1"/>
  <c r="N65" i="7" s="1"/>
  <c r="A4" i="7" s="1"/>
  <c r="U101" i="7"/>
  <c r="U340" i="7"/>
  <c r="S108" i="7"/>
  <c r="U43" i="7"/>
  <c r="N91" i="7"/>
  <c r="N150" i="7" s="1"/>
  <c r="T105" i="7"/>
  <c r="O36" i="7"/>
  <c r="O45" i="7" s="1"/>
  <c r="O54" i="7" s="1"/>
  <c r="O64" i="7" s="1"/>
  <c r="B3" i="7" s="1"/>
  <c r="N38" i="7"/>
  <c r="N47" i="7" s="1"/>
  <c r="N56" i="7" s="1"/>
  <c r="N66" i="7" s="1"/>
  <c r="A5" i="7" s="1"/>
  <c r="T42" i="7"/>
  <c r="O95" i="7"/>
  <c r="O104" i="7" s="1"/>
  <c r="O113" i="7" s="1"/>
  <c r="O123" i="7" s="1"/>
  <c r="B24" i="7" s="1"/>
  <c r="N97" i="7"/>
  <c r="N106" i="7" s="1"/>
  <c r="N115" i="7" s="1"/>
  <c r="N125" i="7" s="1"/>
  <c r="A26" i="7" s="1"/>
  <c r="N146" i="7"/>
  <c r="N96" i="7"/>
  <c r="N105" i="7" s="1"/>
  <c r="N114" i="7" s="1"/>
  <c r="N124" i="7" s="1"/>
  <c r="A25" i="7" s="1"/>
  <c r="N145" i="7"/>
  <c r="Y42" i="7"/>
  <c r="Y51" i="7" s="1"/>
  <c r="Y60" i="7" s="1"/>
  <c r="Y70" i="7" s="1"/>
  <c r="A19" i="7" s="1"/>
  <c r="Y91" i="7"/>
  <c r="U397" i="7"/>
  <c r="U334" i="7"/>
  <c r="T397" i="7"/>
  <c r="T334" i="7"/>
  <c r="S397" i="7"/>
  <c r="S334" i="7"/>
  <c r="R397" i="7"/>
  <c r="R334" i="7"/>
  <c r="Q397" i="7"/>
  <c r="Q334" i="7"/>
  <c r="P397" i="7"/>
  <c r="P334" i="7"/>
  <c r="S275" i="7"/>
  <c r="S213" i="7"/>
  <c r="R275" i="7"/>
  <c r="R213" i="7"/>
  <c r="Q275" i="7"/>
  <c r="Q213" i="7"/>
  <c r="P275" i="7"/>
  <c r="P213" i="7"/>
  <c r="O275" i="7"/>
  <c r="O213" i="7"/>
  <c r="O397" i="7"/>
  <c r="O334" i="7"/>
  <c r="U213" i="7"/>
  <c r="O155" i="7"/>
  <c r="T213" i="7"/>
  <c r="R96" i="7"/>
  <c r="U275" i="7"/>
  <c r="Q96" i="7"/>
  <c r="T275" i="7"/>
  <c r="U155" i="7"/>
  <c r="P96" i="7"/>
  <c r="T155" i="7"/>
  <c r="Q155" i="7"/>
  <c r="P155" i="7"/>
  <c r="S96" i="7"/>
  <c r="T37" i="7"/>
  <c r="T55" i="7" s="1"/>
  <c r="O96" i="7"/>
  <c r="S37" i="7"/>
  <c r="S55" i="7" s="1"/>
  <c r="F4" i="7" s="1"/>
  <c r="P37" i="7"/>
  <c r="S155" i="7"/>
  <c r="U96" i="7"/>
  <c r="R155" i="7"/>
  <c r="T96" i="7"/>
  <c r="U37" i="7"/>
  <c r="P36" i="7"/>
  <c r="P45" i="7" s="1"/>
  <c r="P54" i="7" s="1"/>
  <c r="P64" i="7" s="1"/>
  <c r="C3" i="7" s="1"/>
  <c r="N88" i="7"/>
  <c r="T400" i="7"/>
  <c r="T337" i="7"/>
  <c r="S400" i="7"/>
  <c r="S337" i="7"/>
  <c r="R400" i="7"/>
  <c r="R337" i="7"/>
  <c r="U278" i="7"/>
  <c r="U216" i="7"/>
  <c r="U400" i="7"/>
  <c r="U337" i="7"/>
  <c r="T278" i="7"/>
  <c r="R216" i="7"/>
  <c r="U99" i="7"/>
  <c r="U158" i="7"/>
  <c r="S278" i="7"/>
  <c r="T158" i="7"/>
  <c r="T216" i="7"/>
  <c r="S99" i="7"/>
  <c r="S158" i="7"/>
  <c r="R99" i="7"/>
  <c r="R158" i="7"/>
  <c r="S216" i="7"/>
  <c r="S40" i="7"/>
  <c r="T99" i="7"/>
  <c r="R40" i="7"/>
  <c r="U429" i="7"/>
  <c r="U410" i="7"/>
  <c r="U366" i="7"/>
  <c r="U347" i="7"/>
  <c r="U307" i="7"/>
  <c r="T429" i="7"/>
  <c r="T410" i="7"/>
  <c r="T366" i="7"/>
  <c r="T347" i="7"/>
  <c r="T307" i="7"/>
  <c r="S429" i="7"/>
  <c r="S410" i="7"/>
  <c r="S366" i="7"/>
  <c r="S347" i="7"/>
  <c r="S307" i="7"/>
  <c r="S288" i="7"/>
  <c r="S245" i="7"/>
  <c r="S226" i="7"/>
  <c r="S187" i="7"/>
  <c r="S168" i="7"/>
  <c r="U288" i="7"/>
  <c r="T288" i="7"/>
  <c r="U187" i="7"/>
  <c r="T187" i="7"/>
  <c r="U245" i="7"/>
  <c r="T245" i="7"/>
  <c r="U168" i="7"/>
  <c r="U109" i="7"/>
  <c r="T168" i="7"/>
  <c r="T109" i="7"/>
  <c r="S109" i="7"/>
  <c r="U128" i="7"/>
  <c r="T128" i="7"/>
  <c r="U69" i="7"/>
  <c r="S128" i="7"/>
  <c r="T69" i="7"/>
  <c r="S50" i="7"/>
  <c r="AF430" i="7"/>
  <c r="AF411" i="7"/>
  <c r="AF367" i="7"/>
  <c r="AF348" i="7"/>
  <c r="AF308" i="7"/>
  <c r="AF289" i="7"/>
  <c r="AE430" i="7"/>
  <c r="AE411" i="7"/>
  <c r="AE367" i="7"/>
  <c r="AE348" i="7"/>
  <c r="AE308" i="7"/>
  <c r="AF246" i="7"/>
  <c r="AF227" i="7"/>
  <c r="AF188" i="7"/>
  <c r="AF169" i="7"/>
  <c r="AE289" i="7"/>
  <c r="AE246" i="7"/>
  <c r="AE227" i="7"/>
  <c r="AE188" i="7"/>
  <c r="AE110" i="7"/>
  <c r="AF129" i="7"/>
  <c r="AE129" i="7"/>
  <c r="AF70" i="7"/>
  <c r="AE70" i="7"/>
  <c r="AE169" i="7"/>
  <c r="AF110" i="7"/>
  <c r="Q37" i="7"/>
  <c r="N39" i="7"/>
  <c r="N48" i="7" s="1"/>
  <c r="N57" i="7" s="1"/>
  <c r="N67" i="7" s="1"/>
  <c r="A6" i="7" s="1"/>
  <c r="AB46" i="7"/>
  <c r="R185" i="7"/>
  <c r="R37" i="7"/>
  <c r="Q38" i="7"/>
  <c r="Q39" i="7"/>
  <c r="T95" i="7"/>
  <c r="T104" i="7" s="1"/>
  <c r="T113" i="7" s="1"/>
  <c r="T123" i="7" s="1"/>
  <c r="G24" i="7" s="1"/>
  <c r="N151" i="7"/>
  <c r="N102" i="7"/>
  <c r="N111" i="7" s="1"/>
  <c r="N120" i="7" s="1"/>
  <c r="N130" i="7" s="1"/>
  <c r="A31" i="7" s="1"/>
  <c r="U401" i="7"/>
  <c r="U419" i="7" s="1"/>
  <c r="H134" i="7" s="1"/>
  <c r="U338" i="7"/>
  <c r="T401" i="7"/>
  <c r="T338" i="7"/>
  <c r="T356" i="7" s="1"/>
  <c r="G113" i="7" s="1"/>
  <c r="S401" i="7"/>
  <c r="S338" i="7"/>
  <c r="S356" i="7" s="1"/>
  <c r="F113" i="7" s="1"/>
  <c r="S279" i="7"/>
  <c r="S217" i="7"/>
  <c r="S159" i="7"/>
  <c r="S177" i="7" s="1"/>
  <c r="F50" i="7" s="1"/>
  <c r="T159" i="7"/>
  <c r="U279" i="7"/>
  <c r="U297" i="7" s="1"/>
  <c r="H92" i="7" s="1"/>
  <c r="T279" i="7"/>
  <c r="T100" i="7"/>
  <c r="U159" i="7"/>
  <c r="U217" i="7"/>
  <c r="U235" i="7" s="1"/>
  <c r="H71" i="7" s="1"/>
  <c r="T217" i="7"/>
  <c r="T235" i="7" s="1"/>
  <c r="G71" i="7" s="1"/>
  <c r="U100" i="7"/>
  <c r="S100" i="7"/>
  <c r="S118" i="7" s="1"/>
  <c r="F29" i="7" s="1"/>
  <c r="T41" i="7"/>
  <c r="S41" i="7"/>
  <c r="U425" i="7"/>
  <c r="U406" i="7"/>
  <c r="U362" i="7"/>
  <c r="U343" i="7"/>
  <c r="U303" i="7"/>
  <c r="T425" i="7"/>
  <c r="T406" i="7"/>
  <c r="T362" i="7"/>
  <c r="T343" i="7"/>
  <c r="T303" i="7"/>
  <c r="S425" i="7"/>
  <c r="S406" i="7"/>
  <c r="S362" i="7"/>
  <c r="S343" i="7"/>
  <c r="S303" i="7"/>
  <c r="R425" i="7"/>
  <c r="R406" i="7"/>
  <c r="R362" i="7"/>
  <c r="R343" i="7"/>
  <c r="R303" i="7"/>
  <c r="Q425" i="7"/>
  <c r="Q406" i="7"/>
  <c r="Q362" i="7"/>
  <c r="Q343" i="7"/>
  <c r="Q303" i="7"/>
  <c r="P425" i="7"/>
  <c r="P406" i="7"/>
  <c r="P362" i="7"/>
  <c r="P343" i="7"/>
  <c r="P303" i="7"/>
  <c r="S284" i="7"/>
  <c r="S241" i="7"/>
  <c r="S222" i="7"/>
  <c r="S183" i="7"/>
  <c r="S164" i="7"/>
  <c r="R284" i="7"/>
  <c r="R241" i="7"/>
  <c r="R222" i="7"/>
  <c r="R183" i="7"/>
  <c r="Q284" i="7"/>
  <c r="Q241" i="7"/>
  <c r="Q222" i="7"/>
  <c r="O425" i="7"/>
  <c r="O362" i="7"/>
  <c r="O303" i="7"/>
  <c r="P284" i="7"/>
  <c r="P241" i="7"/>
  <c r="P222" i="7"/>
  <c r="O284" i="7"/>
  <c r="O241" i="7"/>
  <c r="O222" i="7"/>
  <c r="O183" i="7"/>
  <c r="O164" i="7"/>
  <c r="O406" i="7"/>
  <c r="Q183" i="7"/>
  <c r="R124" i="7"/>
  <c r="P105" i="7"/>
  <c r="P183" i="7"/>
  <c r="Q124" i="7"/>
  <c r="U241" i="7"/>
  <c r="T241" i="7"/>
  <c r="O343" i="7"/>
  <c r="U164" i="7"/>
  <c r="T164" i="7"/>
  <c r="R164" i="7"/>
  <c r="U183" i="7"/>
  <c r="T124" i="7"/>
  <c r="R105" i="7"/>
  <c r="S124" i="7"/>
  <c r="O105" i="7"/>
  <c r="R65" i="7"/>
  <c r="O46" i="7"/>
  <c r="O55" i="7" s="1"/>
  <c r="P124" i="7"/>
  <c r="Q65" i="7"/>
  <c r="O124" i="7"/>
  <c r="P65" i="7"/>
  <c r="Q164" i="7"/>
  <c r="O65" i="7"/>
  <c r="U284" i="7"/>
  <c r="P164" i="7"/>
  <c r="T284" i="7"/>
  <c r="U46" i="7"/>
  <c r="U222" i="7"/>
  <c r="S105" i="7"/>
  <c r="T65" i="7"/>
  <c r="Q46" i="7"/>
  <c r="T222" i="7"/>
  <c r="T183" i="7"/>
  <c r="U124" i="7"/>
  <c r="Q105" i="7"/>
  <c r="S65" i="7"/>
  <c r="P46" i="7"/>
  <c r="T428" i="7"/>
  <c r="T409" i="7"/>
  <c r="T365" i="7"/>
  <c r="T346" i="7"/>
  <c r="T306" i="7"/>
  <c r="T287" i="7"/>
  <c r="S428" i="7"/>
  <c r="S409" i="7"/>
  <c r="S365" i="7"/>
  <c r="S346" i="7"/>
  <c r="S306" i="7"/>
  <c r="S287" i="7"/>
  <c r="R428" i="7"/>
  <c r="R409" i="7"/>
  <c r="R365" i="7"/>
  <c r="R346" i="7"/>
  <c r="R306" i="7"/>
  <c r="U287" i="7"/>
  <c r="R287" i="7"/>
  <c r="U428" i="7"/>
  <c r="U365" i="7"/>
  <c r="U306" i="7"/>
  <c r="U244" i="7"/>
  <c r="U225" i="7"/>
  <c r="U186" i="7"/>
  <c r="T244" i="7"/>
  <c r="T225" i="7"/>
  <c r="S167" i="7"/>
  <c r="R108" i="7"/>
  <c r="R167" i="7"/>
  <c r="T186" i="7"/>
  <c r="S186" i="7"/>
  <c r="U346" i="7"/>
  <c r="S244" i="7"/>
  <c r="R186" i="7"/>
  <c r="U127" i="7"/>
  <c r="R244" i="7"/>
  <c r="T127" i="7"/>
  <c r="S127" i="7"/>
  <c r="R127" i="7"/>
  <c r="S225" i="7"/>
  <c r="U167" i="7"/>
  <c r="T108" i="7"/>
  <c r="R49" i="7"/>
  <c r="U409" i="7"/>
  <c r="U108" i="7"/>
  <c r="S68" i="7"/>
  <c r="T49" i="7"/>
  <c r="T58" i="7" s="1"/>
  <c r="G7" i="7" s="1"/>
  <c r="R68" i="7"/>
  <c r="S49" i="7"/>
  <c r="AD401" i="7"/>
  <c r="AD338" i="7"/>
  <c r="AF401" i="7"/>
  <c r="AF338" i="7"/>
  <c r="AE401" i="7"/>
  <c r="AE338" i="7"/>
  <c r="AF279" i="7"/>
  <c r="AF217" i="7"/>
  <c r="AE279" i="7"/>
  <c r="AE217" i="7"/>
  <c r="AD279" i="7"/>
  <c r="AF100" i="7"/>
  <c r="AD217" i="7"/>
  <c r="AE100" i="7"/>
  <c r="AF159" i="7"/>
  <c r="AD100" i="7"/>
  <c r="AE159" i="7"/>
  <c r="AD159" i="7"/>
  <c r="Y37" i="7"/>
  <c r="Y46" i="7" s="1"/>
  <c r="Y55" i="7" s="1"/>
  <c r="Y65" i="7" s="1"/>
  <c r="A14" i="7" s="1"/>
  <c r="R38" i="7"/>
  <c r="AD40" i="7"/>
  <c r="T50" i="7"/>
  <c r="AA66" i="7"/>
  <c r="U105" i="7"/>
  <c r="AD124" i="7"/>
  <c r="N41" i="7"/>
  <c r="N50" i="7" s="1"/>
  <c r="N59" i="7" s="1"/>
  <c r="N69" i="7" s="1"/>
  <c r="A8" i="7" s="1"/>
  <c r="N90" i="7"/>
  <c r="R36" i="7"/>
  <c r="R45" i="7" s="1"/>
  <c r="R54" i="7" s="1"/>
  <c r="R64" i="7" s="1"/>
  <c r="E3" i="7" s="1"/>
  <c r="Y96" i="7"/>
  <c r="Y105" i="7" s="1"/>
  <c r="Y114" i="7" s="1"/>
  <c r="Y124" i="7" s="1"/>
  <c r="A35" i="7" s="1"/>
  <c r="Y145" i="7"/>
  <c r="T426" i="7"/>
  <c r="T407" i="7"/>
  <c r="T363" i="7"/>
  <c r="T344" i="7"/>
  <c r="T304" i="7"/>
  <c r="S426" i="7"/>
  <c r="S407" i="7"/>
  <c r="S363" i="7"/>
  <c r="S344" i="7"/>
  <c r="S304" i="7"/>
  <c r="R426" i="7"/>
  <c r="R407" i="7"/>
  <c r="R363" i="7"/>
  <c r="R344" i="7"/>
  <c r="R304" i="7"/>
  <c r="Q426" i="7"/>
  <c r="Q407" i="7"/>
  <c r="Q363" i="7"/>
  <c r="Q344" i="7"/>
  <c r="Q304" i="7"/>
  <c r="P426" i="7"/>
  <c r="P407" i="7"/>
  <c r="P363" i="7"/>
  <c r="P344" i="7"/>
  <c r="P304" i="7"/>
  <c r="P285" i="7"/>
  <c r="P242" i="7"/>
  <c r="P223" i="7"/>
  <c r="P184" i="7"/>
  <c r="P165" i="7"/>
  <c r="U407" i="7"/>
  <c r="U344" i="7"/>
  <c r="U285" i="7"/>
  <c r="U242" i="7"/>
  <c r="U223" i="7"/>
  <c r="U184" i="7"/>
  <c r="T285" i="7"/>
  <c r="T242" i="7"/>
  <c r="T223" i="7"/>
  <c r="U304" i="7"/>
  <c r="Q242" i="7"/>
  <c r="U426" i="7"/>
  <c r="T184" i="7"/>
  <c r="S184" i="7"/>
  <c r="S285" i="7"/>
  <c r="S223" i="7"/>
  <c r="R184" i="7"/>
  <c r="U165" i="7"/>
  <c r="U125" i="7"/>
  <c r="U106" i="7"/>
  <c r="R285" i="7"/>
  <c r="R223" i="7"/>
  <c r="Q184" i="7"/>
  <c r="T165" i="7"/>
  <c r="T125" i="7"/>
  <c r="T106" i="7"/>
  <c r="Q285" i="7"/>
  <c r="Q223" i="7"/>
  <c r="Q232" i="7" s="1"/>
  <c r="D68" i="7" s="1"/>
  <c r="S165" i="7"/>
  <c r="S125" i="7"/>
  <c r="S106" i="7"/>
  <c r="U363" i="7"/>
  <c r="R165" i="7"/>
  <c r="R125" i="7"/>
  <c r="S242" i="7"/>
  <c r="R242" i="7"/>
  <c r="Q165" i="7"/>
  <c r="T66" i="7"/>
  <c r="Q47" i="7"/>
  <c r="R106" i="7"/>
  <c r="S66" i="7"/>
  <c r="P47" i="7"/>
  <c r="P56" i="7" s="1"/>
  <c r="C5" i="7" s="1"/>
  <c r="Q106" i="7"/>
  <c r="R66" i="7"/>
  <c r="P106" i="7"/>
  <c r="Q66" i="7"/>
  <c r="P66" i="7"/>
  <c r="Q125" i="7"/>
  <c r="P125" i="7"/>
  <c r="S47" i="7"/>
  <c r="S56" i="7" s="1"/>
  <c r="F5" i="7" s="1"/>
  <c r="U66" i="7"/>
  <c r="R47" i="7"/>
  <c r="S427" i="7"/>
  <c r="S408" i="7"/>
  <c r="S364" i="7"/>
  <c r="S345" i="7"/>
  <c r="S305" i="7"/>
  <c r="S286" i="7"/>
  <c r="R427" i="7"/>
  <c r="R408" i="7"/>
  <c r="R364" i="7"/>
  <c r="R345" i="7"/>
  <c r="R305" i="7"/>
  <c r="Q427" i="7"/>
  <c r="Q408" i="7"/>
  <c r="Q364" i="7"/>
  <c r="Q345" i="7"/>
  <c r="Q305" i="7"/>
  <c r="U427" i="7"/>
  <c r="U408" i="7"/>
  <c r="U364" i="7"/>
  <c r="U345" i="7"/>
  <c r="U305" i="7"/>
  <c r="T408" i="7"/>
  <c r="T345" i="7"/>
  <c r="U243" i="7"/>
  <c r="U224" i="7"/>
  <c r="U185" i="7"/>
  <c r="U166" i="7"/>
  <c r="U286" i="7"/>
  <c r="T243" i="7"/>
  <c r="T224" i="7"/>
  <c r="T185" i="7"/>
  <c r="T427" i="7"/>
  <c r="T364" i="7"/>
  <c r="T305" i="7"/>
  <c r="T286" i="7"/>
  <c r="S243" i="7"/>
  <c r="S224" i="7"/>
  <c r="R286" i="7"/>
  <c r="R224" i="7"/>
  <c r="Q286" i="7"/>
  <c r="Q295" i="7" s="1"/>
  <c r="D90" i="7" s="1"/>
  <c r="Q224" i="7"/>
  <c r="T126" i="7"/>
  <c r="T107" i="7"/>
  <c r="T116" i="7" s="1"/>
  <c r="G27" i="7" s="1"/>
  <c r="S126" i="7"/>
  <c r="S107" i="7"/>
  <c r="R126" i="7"/>
  <c r="R107" i="7"/>
  <c r="R243" i="7"/>
  <c r="T166" i="7"/>
  <c r="Q126" i="7"/>
  <c r="Q185" i="7"/>
  <c r="Q166" i="7"/>
  <c r="U126" i="7"/>
  <c r="U48" i="7"/>
  <c r="U57" i="7" s="1"/>
  <c r="H6" i="7" s="1"/>
  <c r="U67" i="7"/>
  <c r="T67" i="7"/>
  <c r="S67" i="7"/>
  <c r="R48" i="7"/>
  <c r="U107" i="7"/>
  <c r="R67" i="7"/>
  <c r="Q48" i="7"/>
  <c r="S185" i="7"/>
  <c r="Q107" i="7"/>
  <c r="Q67" i="7"/>
  <c r="Q243" i="7"/>
  <c r="R166" i="7"/>
  <c r="Y148" i="7"/>
  <c r="AB95" i="7"/>
  <c r="AB104" i="7" s="1"/>
  <c r="AB113" i="7" s="1"/>
  <c r="AB123" i="7" s="1"/>
  <c r="D34" i="7" s="1"/>
  <c r="Y99" i="7"/>
  <c r="Y108" i="7" s="1"/>
  <c r="Y117" i="7" s="1"/>
  <c r="Y127" i="7" s="1"/>
  <c r="A38" i="7" s="1"/>
  <c r="AE50" i="7"/>
  <c r="AD50" i="7"/>
  <c r="U52" i="7"/>
  <c r="U61" i="7" s="1"/>
  <c r="H10" i="7" s="1"/>
  <c r="AB36" i="7"/>
  <c r="AB45" i="7" s="1"/>
  <c r="AB54" i="7" s="1"/>
  <c r="AB64" i="7" s="1"/>
  <c r="D13" i="7" s="1"/>
  <c r="AF40" i="7"/>
  <c r="AF43" i="7"/>
  <c r="T48" i="7"/>
  <c r="U50" i="7"/>
  <c r="AB66" i="7"/>
  <c r="AB105" i="7"/>
  <c r="Y204" i="7"/>
  <c r="Y156" i="7"/>
  <c r="Y165" i="7" s="1"/>
  <c r="Y174" i="7" s="1"/>
  <c r="Y184" i="7" s="1"/>
  <c r="A57" i="7" s="1"/>
  <c r="Z154" i="7"/>
  <c r="Z163" i="7" s="1"/>
  <c r="Z172" i="7" s="1"/>
  <c r="Z182" i="7" s="1"/>
  <c r="B55" i="7" s="1"/>
  <c r="Y98" i="7"/>
  <c r="Y107" i="7" s="1"/>
  <c r="Y116" i="7" s="1"/>
  <c r="Y126" i="7" s="1"/>
  <c r="A37" i="7" s="1"/>
  <c r="Y147" i="7"/>
  <c r="AD36" i="7"/>
  <c r="AD45" i="7" s="1"/>
  <c r="AD54" i="7" s="1"/>
  <c r="AD64" i="7" s="1"/>
  <c r="F13" i="7" s="1"/>
  <c r="AC66" i="7"/>
  <c r="S69" i="7"/>
  <c r="AD106" i="7"/>
  <c r="S166" i="7"/>
  <c r="Y151" i="7"/>
  <c r="Y102" i="7"/>
  <c r="Y111" i="7" s="1"/>
  <c r="Y120" i="7" s="1"/>
  <c r="Y130" i="7" s="1"/>
  <c r="A41" i="7" s="1"/>
  <c r="AE95" i="7"/>
  <c r="AE104" i="7" s="1"/>
  <c r="AE113" i="7" s="1"/>
  <c r="AE123" i="7" s="1"/>
  <c r="G34" i="7" s="1"/>
  <c r="AB55" i="7"/>
  <c r="AC39" i="7"/>
  <c r="U41" i="7"/>
  <c r="AE48" i="7"/>
  <c r="AE57" i="7" s="1"/>
  <c r="G16" i="7" s="1"/>
  <c r="Z95" i="7"/>
  <c r="Z104" i="7" s="1"/>
  <c r="Z113" i="7" s="1"/>
  <c r="Z123" i="7" s="1"/>
  <c r="B34" i="7" s="1"/>
  <c r="T167" i="7"/>
  <c r="N40" i="7"/>
  <c r="N49" i="7" s="1"/>
  <c r="N58" i="7" s="1"/>
  <c r="N68" i="7" s="1"/>
  <c r="A7" i="7" s="1"/>
  <c r="Q36" i="7"/>
  <c r="Q45" i="7" s="1"/>
  <c r="Q54" i="7" s="1"/>
  <c r="Q64" i="7" s="1"/>
  <c r="D3" i="7" s="1"/>
  <c r="N89" i="7"/>
  <c r="Z425" i="7"/>
  <c r="Z406" i="7"/>
  <c r="Z362" i="7"/>
  <c r="Z343" i="7"/>
  <c r="Z303" i="7"/>
  <c r="AF425" i="7"/>
  <c r="AF406" i="7"/>
  <c r="AF362" i="7"/>
  <c r="AF343" i="7"/>
  <c r="AF303" i="7"/>
  <c r="AE425" i="7"/>
  <c r="AE406" i="7"/>
  <c r="AE362" i="7"/>
  <c r="AE343" i="7"/>
  <c r="AE303" i="7"/>
  <c r="AB425" i="7"/>
  <c r="AB406" i="7"/>
  <c r="AB362" i="7"/>
  <c r="AB343" i="7"/>
  <c r="AB303" i="7"/>
  <c r="AD425" i="7"/>
  <c r="AD362" i="7"/>
  <c r="AD303" i="7"/>
  <c r="AC425" i="7"/>
  <c r="AC362" i="7"/>
  <c r="AC303" i="7"/>
  <c r="AA425" i="7"/>
  <c r="AA362" i="7"/>
  <c r="AA303" i="7"/>
  <c r="AF284" i="7"/>
  <c r="AF241" i="7"/>
  <c r="AF222" i="7"/>
  <c r="AE284" i="7"/>
  <c r="AE241" i="7"/>
  <c r="AE222" i="7"/>
  <c r="AD284" i="7"/>
  <c r="AD241" i="7"/>
  <c r="AD222" i="7"/>
  <c r="AD183" i="7"/>
  <c r="AD164" i="7"/>
  <c r="AC284" i="7"/>
  <c r="AC241" i="7"/>
  <c r="AC222" i="7"/>
  <c r="AC183" i="7"/>
  <c r="AD406" i="7"/>
  <c r="AD343" i="7"/>
  <c r="AB284" i="7"/>
  <c r="AB241" i="7"/>
  <c r="AB222" i="7"/>
  <c r="AB183" i="7"/>
  <c r="AC406" i="7"/>
  <c r="AC343" i="7"/>
  <c r="AA284" i="7"/>
  <c r="AA241" i="7"/>
  <c r="AA222" i="7"/>
  <c r="AA183" i="7"/>
  <c r="AA406" i="7"/>
  <c r="AA343" i="7"/>
  <c r="Z284" i="7"/>
  <c r="Z241" i="7"/>
  <c r="Z222" i="7"/>
  <c r="AC164" i="7"/>
  <c r="AE105" i="7"/>
  <c r="AB164" i="7"/>
  <c r="AF124" i="7"/>
  <c r="AA164" i="7"/>
  <c r="Z164" i="7"/>
  <c r="AC124" i="7"/>
  <c r="AA105" i="7"/>
  <c r="AB124" i="7"/>
  <c r="Z105" i="7"/>
  <c r="Z114" i="7" s="1"/>
  <c r="AF183" i="7"/>
  <c r="AA124" i="7"/>
  <c r="AE183" i="7"/>
  <c r="Z124" i="7"/>
  <c r="AF164" i="7"/>
  <c r="AD46" i="7"/>
  <c r="AD55" i="7" s="1"/>
  <c r="F14" i="7" s="1"/>
  <c r="AF65" i="7"/>
  <c r="AC46" i="7"/>
  <c r="AE164" i="7"/>
  <c r="AE173" i="7" s="1"/>
  <c r="G56" i="7" s="1"/>
  <c r="AE65" i="7"/>
  <c r="AD65" i="7"/>
  <c r="AF105" i="7"/>
  <c r="AC65" i="7"/>
  <c r="Z46" i="7"/>
  <c r="Z55" i="7" s="1"/>
  <c r="B14" i="7" s="1"/>
  <c r="AD105" i="7"/>
  <c r="AB65" i="7"/>
  <c r="AC105" i="7"/>
  <c r="AA65" i="7"/>
  <c r="AF46" i="7"/>
  <c r="AE46" i="7"/>
  <c r="AE55" i="7" s="1"/>
  <c r="G14" i="7" s="1"/>
  <c r="AF428" i="7"/>
  <c r="AF409" i="7"/>
  <c r="AF365" i="7"/>
  <c r="AF346" i="7"/>
  <c r="AF306" i="7"/>
  <c r="AF287" i="7"/>
  <c r="AE428" i="7"/>
  <c r="AE409" i="7"/>
  <c r="AE365" i="7"/>
  <c r="AE346" i="7"/>
  <c r="AE306" i="7"/>
  <c r="AE287" i="7"/>
  <c r="AF244" i="7"/>
  <c r="AF225" i="7"/>
  <c r="AF186" i="7"/>
  <c r="AD428" i="7"/>
  <c r="AD365" i="7"/>
  <c r="AD306" i="7"/>
  <c r="AE244" i="7"/>
  <c r="AE225" i="7"/>
  <c r="AE186" i="7"/>
  <c r="AC428" i="7"/>
  <c r="AC365" i="7"/>
  <c r="AC306" i="7"/>
  <c r="AD244" i="7"/>
  <c r="AD225" i="7"/>
  <c r="AD186" i="7"/>
  <c r="AD167" i="7"/>
  <c r="AC244" i="7"/>
  <c r="AC225" i="7"/>
  <c r="AC186" i="7"/>
  <c r="AE127" i="7"/>
  <c r="AD127" i="7"/>
  <c r="AD346" i="7"/>
  <c r="AC127" i="7"/>
  <c r="AC346" i="7"/>
  <c r="AF108" i="7"/>
  <c r="AF117" i="7" s="1"/>
  <c r="H38" i="7" s="1"/>
  <c r="AE108" i="7"/>
  <c r="AD108" i="7"/>
  <c r="AD117" i="7" s="1"/>
  <c r="F38" i="7" s="1"/>
  <c r="AF167" i="7"/>
  <c r="AC409" i="7"/>
  <c r="AD287" i="7"/>
  <c r="AD409" i="7"/>
  <c r="AC287" i="7"/>
  <c r="AF68" i="7"/>
  <c r="AC108" i="7"/>
  <c r="AE68" i="7"/>
  <c r="AF49" i="7"/>
  <c r="AD68" i="7"/>
  <c r="AE49" i="7"/>
  <c r="AE58" i="7" s="1"/>
  <c r="G17" i="7" s="1"/>
  <c r="AE167" i="7"/>
  <c r="AC68" i="7"/>
  <c r="AD49" i="7"/>
  <c r="U402" i="7"/>
  <c r="U339" i="7"/>
  <c r="T402" i="7"/>
  <c r="T339" i="7"/>
  <c r="U280" i="7"/>
  <c r="U298" i="7" s="1"/>
  <c r="U218" i="7"/>
  <c r="T280" i="7"/>
  <c r="T218" i="7"/>
  <c r="T160" i="7"/>
  <c r="U160" i="7"/>
  <c r="T101" i="7"/>
  <c r="AC37" i="7"/>
  <c r="AD38" i="7"/>
  <c r="AD56" i="7" s="1"/>
  <c r="F15" i="7" s="1"/>
  <c r="AD39" i="7"/>
  <c r="AD57" i="7" s="1"/>
  <c r="T47" i="7"/>
  <c r="AE51" i="7"/>
  <c r="AA95" i="7"/>
  <c r="AA104" i="7" s="1"/>
  <c r="AA113" i="7" s="1"/>
  <c r="AA123" i="7" s="1"/>
  <c r="C34" i="7" s="1"/>
  <c r="U170" i="7"/>
  <c r="U179" i="7" s="1"/>
  <c r="H52" i="7" s="1"/>
  <c r="U189" i="7"/>
  <c r="AC167" i="7"/>
  <c r="AF426" i="7"/>
  <c r="AF407" i="7"/>
  <c r="AF363" i="7"/>
  <c r="AF344" i="7"/>
  <c r="AF304" i="7"/>
  <c r="AE426" i="7"/>
  <c r="AE407" i="7"/>
  <c r="AE363" i="7"/>
  <c r="AE344" i="7"/>
  <c r="AE304" i="7"/>
  <c r="AD426" i="7"/>
  <c r="AD407" i="7"/>
  <c r="AD363" i="7"/>
  <c r="AD344" i="7"/>
  <c r="AD304" i="7"/>
  <c r="AC426" i="7"/>
  <c r="AC407" i="7"/>
  <c r="AC363" i="7"/>
  <c r="AC344" i="7"/>
  <c r="AC304" i="7"/>
  <c r="AF285" i="7"/>
  <c r="AF242" i="7"/>
  <c r="AF223" i="7"/>
  <c r="AF184" i="7"/>
  <c r="AF165" i="7"/>
  <c r="AE285" i="7"/>
  <c r="AE242" i="7"/>
  <c r="AE223" i="7"/>
  <c r="AE184" i="7"/>
  <c r="AD285" i="7"/>
  <c r="AD242" i="7"/>
  <c r="AD223" i="7"/>
  <c r="AB407" i="7"/>
  <c r="AB344" i="7"/>
  <c r="AC285" i="7"/>
  <c r="AC242" i="7"/>
  <c r="AC223" i="7"/>
  <c r="AA407" i="7"/>
  <c r="AA344" i="7"/>
  <c r="AB285" i="7"/>
  <c r="AB242" i="7"/>
  <c r="AB223" i="7"/>
  <c r="AB184" i="7"/>
  <c r="AB165" i="7"/>
  <c r="AA285" i="7"/>
  <c r="AA242" i="7"/>
  <c r="AA223" i="7"/>
  <c r="AA184" i="7"/>
  <c r="AB426" i="7"/>
  <c r="AD184" i="7"/>
  <c r="AE165" i="7"/>
  <c r="AC125" i="7"/>
  <c r="AC106" i="7"/>
  <c r="AC115" i="7" s="1"/>
  <c r="E36" i="7" s="1"/>
  <c r="AA426" i="7"/>
  <c r="AC184" i="7"/>
  <c r="AD165" i="7"/>
  <c r="AB125" i="7"/>
  <c r="AC165" i="7"/>
  <c r="AA125" i="7"/>
  <c r="AA165" i="7"/>
  <c r="AB363" i="7"/>
  <c r="AA363" i="7"/>
  <c r="AB304" i="7"/>
  <c r="AE125" i="7"/>
  <c r="AE106" i="7"/>
  <c r="AA304" i="7"/>
  <c r="AF47" i="7"/>
  <c r="AF56" i="7" s="1"/>
  <c r="H15" i="7" s="1"/>
  <c r="AF125" i="7"/>
  <c r="AD125" i="7"/>
  <c r="AF66" i="7"/>
  <c r="AC47" i="7"/>
  <c r="AE66" i="7"/>
  <c r="AB47" i="7"/>
  <c r="AD66" i="7"/>
  <c r="AA47" i="7"/>
  <c r="AA56" i="7" s="1"/>
  <c r="AB106" i="7"/>
  <c r="AA106" i="7"/>
  <c r="AA115" i="7" s="1"/>
  <c r="C36" i="7" s="1"/>
  <c r="AF427" i="7"/>
  <c r="AF408" i="7"/>
  <c r="AF364" i="7"/>
  <c r="AF345" i="7"/>
  <c r="AF305" i="7"/>
  <c r="AE427" i="7"/>
  <c r="AE408" i="7"/>
  <c r="AE364" i="7"/>
  <c r="AE345" i="7"/>
  <c r="AE305" i="7"/>
  <c r="AD427" i="7"/>
  <c r="AD408" i="7"/>
  <c r="AD364" i="7"/>
  <c r="AD345" i="7"/>
  <c r="AD305" i="7"/>
  <c r="AD286" i="7"/>
  <c r="AC427" i="7"/>
  <c r="AC408" i="7"/>
  <c r="AC364" i="7"/>
  <c r="AC345" i="7"/>
  <c r="AC305" i="7"/>
  <c r="AC286" i="7"/>
  <c r="AB408" i="7"/>
  <c r="AB345" i="7"/>
  <c r="AB354" i="7" s="1"/>
  <c r="AF243" i="7"/>
  <c r="AF224" i="7"/>
  <c r="AF185" i="7"/>
  <c r="AF166" i="7"/>
  <c r="AE243" i="7"/>
  <c r="AE224" i="7"/>
  <c r="AE185" i="7"/>
  <c r="AD243" i="7"/>
  <c r="AD224" i="7"/>
  <c r="AF286" i="7"/>
  <c r="AC243" i="7"/>
  <c r="AC224" i="7"/>
  <c r="AE286" i="7"/>
  <c r="AB243" i="7"/>
  <c r="AB224" i="7"/>
  <c r="AB185" i="7"/>
  <c r="AB166" i="7"/>
  <c r="AB286" i="7"/>
  <c r="AB427" i="7"/>
  <c r="AB364" i="7"/>
  <c r="AB305" i="7"/>
  <c r="AC126" i="7"/>
  <c r="AC107" i="7"/>
  <c r="AB126" i="7"/>
  <c r="AE166" i="7"/>
  <c r="AD166" i="7"/>
  <c r="AC166" i="7"/>
  <c r="AD185" i="7"/>
  <c r="AC185" i="7"/>
  <c r="AE126" i="7"/>
  <c r="AE107" i="7"/>
  <c r="AB67" i="7"/>
  <c r="AF107" i="7"/>
  <c r="AD107" i="7"/>
  <c r="AD116" i="7" s="1"/>
  <c r="F37" i="7" s="1"/>
  <c r="AB107" i="7"/>
  <c r="AF126" i="7"/>
  <c r="AD67" i="7"/>
  <c r="AC48" i="7"/>
  <c r="AD126" i="7"/>
  <c r="AC67" i="7"/>
  <c r="AB48" i="7"/>
  <c r="AB57" i="7" s="1"/>
  <c r="D16" i="7" s="1"/>
  <c r="Y93" i="7"/>
  <c r="AF36" i="7"/>
  <c r="AF45" i="7" s="1"/>
  <c r="AF54" i="7" s="1"/>
  <c r="AF64" i="7" s="1"/>
  <c r="H13" i="7" s="1"/>
  <c r="AE38" i="7"/>
  <c r="AE56" i="7" s="1"/>
  <c r="G15" i="7" s="1"/>
  <c r="AD41" i="7"/>
  <c r="U47" i="7"/>
  <c r="U56" i="7" s="1"/>
  <c r="H5" i="7" s="1"/>
  <c r="AF51" i="7"/>
  <c r="AF127" i="7"/>
  <c r="R278" i="7"/>
  <c r="U95" i="7"/>
  <c r="U104" i="7" s="1"/>
  <c r="U113" i="7" s="1"/>
  <c r="U123" i="7" s="1"/>
  <c r="H24" i="7" s="1"/>
  <c r="N152" i="7"/>
  <c r="AF402" i="7"/>
  <c r="AF420" i="7" s="1"/>
  <c r="H145" i="7" s="1"/>
  <c r="AF339" i="7"/>
  <c r="AF357" i="7" s="1"/>
  <c r="AE402" i="7"/>
  <c r="AE420" i="7" s="1"/>
  <c r="G145" i="7" s="1"/>
  <c r="AE339" i="7"/>
  <c r="AE357" i="7" s="1"/>
  <c r="G124" i="7" s="1"/>
  <c r="AF280" i="7"/>
  <c r="AF298" i="7" s="1"/>
  <c r="H103" i="7" s="1"/>
  <c r="AF218" i="7"/>
  <c r="AF160" i="7"/>
  <c r="AE280" i="7"/>
  <c r="AE298" i="7" s="1"/>
  <c r="AE218" i="7"/>
  <c r="AE236" i="7" s="1"/>
  <c r="G82" i="7" s="1"/>
  <c r="AE160" i="7"/>
  <c r="AF101" i="7"/>
  <c r="AE42" i="7"/>
  <c r="AE60" i="7" s="1"/>
  <c r="G19" i="7" s="1"/>
  <c r="AE101" i="7"/>
  <c r="AE119" i="7" s="1"/>
  <c r="G40" i="7" s="1"/>
  <c r="AF42" i="7"/>
  <c r="U430" i="7"/>
  <c r="U411" i="7"/>
  <c r="U367" i="7"/>
  <c r="U348" i="7"/>
  <c r="U308" i="7"/>
  <c r="U289" i="7"/>
  <c r="T430" i="7"/>
  <c r="T367" i="7"/>
  <c r="T308" i="7"/>
  <c r="T289" i="7"/>
  <c r="U246" i="7"/>
  <c r="U227" i="7"/>
  <c r="U188" i="7"/>
  <c r="T246" i="7"/>
  <c r="T227" i="7"/>
  <c r="T188" i="7"/>
  <c r="T169" i="7"/>
  <c r="T411" i="7"/>
  <c r="T348" i="7"/>
  <c r="U129" i="7"/>
  <c r="T129" i="7"/>
  <c r="U110" i="7"/>
  <c r="U119" i="7" s="1"/>
  <c r="H30" i="7" s="1"/>
  <c r="T110" i="7"/>
  <c r="U169" i="7"/>
  <c r="U70" i="7"/>
  <c r="T70" i="7"/>
  <c r="U51" i="7"/>
  <c r="U60" i="7" s="1"/>
  <c r="H9" i="7" s="1"/>
  <c r="T51" i="7"/>
  <c r="T60" i="7" s="1"/>
  <c r="G9" i="7" s="1"/>
  <c r="AF52" i="7"/>
  <c r="AF71" i="7"/>
  <c r="AF37" i="7"/>
  <c r="AE41" i="7"/>
  <c r="AE59" i="7" s="1"/>
  <c r="G18" i="7" s="1"/>
  <c r="R46" i="7"/>
  <c r="U65" i="7"/>
  <c r="AE67" i="7"/>
  <c r="AB114" i="7"/>
  <c r="R225" i="7"/>
  <c r="AC38" i="7"/>
  <c r="T39" i="7"/>
  <c r="Q97" i="7"/>
  <c r="R98" i="7"/>
  <c r="U97" i="7"/>
  <c r="U115" i="7" s="1"/>
  <c r="H26" i="7" s="1"/>
  <c r="S98" i="7"/>
  <c r="U102" i="7"/>
  <c r="U120" i="7" s="1"/>
  <c r="H31" i="7" s="1"/>
  <c r="AD96" i="7"/>
  <c r="AD114" i="7" s="1"/>
  <c r="F35" i="7" s="1"/>
  <c r="AE97" i="7"/>
  <c r="AE98" i="7"/>
  <c r="AE109" i="7"/>
  <c r="AD156" i="7"/>
  <c r="AF97" i="7"/>
  <c r="AF115" i="7" s="1"/>
  <c r="AF156" i="7"/>
  <c r="T398" i="7"/>
  <c r="T416" i="7" s="1"/>
  <c r="G131" i="7" s="1"/>
  <c r="T335" i="7"/>
  <c r="S398" i="7"/>
  <c r="S416" i="7" s="1"/>
  <c r="F131" i="7" s="1"/>
  <c r="S335" i="7"/>
  <c r="R398" i="7"/>
  <c r="R335" i="7"/>
  <c r="R353" i="7" s="1"/>
  <c r="E110" i="7" s="1"/>
  <c r="Q398" i="7"/>
  <c r="Q335" i="7"/>
  <c r="Q353" i="7" s="1"/>
  <c r="D110" i="7" s="1"/>
  <c r="P398" i="7"/>
  <c r="P416" i="7" s="1"/>
  <c r="C131" i="7" s="1"/>
  <c r="P335" i="7"/>
  <c r="P353" i="7" s="1"/>
  <c r="C110" i="7" s="1"/>
  <c r="P276" i="7"/>
  <c r="P294" i="7" s="1"/>
  <c r="C89" i="7" s="1"/>
  <c r="P214" i="7"/>
  <c r="U398" i="7"/>
  <c r="U416" i="7" s="1"/>
  <c r="H131" i="7" s="1"/>
  <c r="U335" i="7"/>
  <c r="U276" i="7"/>
  <c r="U214" i="7"/>
  <c r="T276" i="7"/>
  <c r="T294" i="7" s="1"/>
  <c r="G89" i="7" s="1"/>
  <c r="S276" i="7"/>
  <c r="R276" i="7"/>
  <c r="Q276" i="7"/>
  <c r="Q294" i="7" s="1"/>
  <c r="D89" i="7" s="1"/>
  <c r="U156" i="7"/>
  <c r="T156" i="7"/>
  <c r="T174" i="7" s="1"/>
  <c r="G47" i="7" s="1"/>
  <c r="T97" i="7"/>
  <c r="S156" i="7"/>
  <c r="S97" i="7"/>
  <c r="S115" i="7" s="1"/>
  <c r="T214" i="7"/>
  <c r="R156" i="7"/>
  <c r="R97" i="7"/>
  <c r="S214" i="7"/>
  <c r="S232" i="7" s="1"/>
  <c r="F68" i="7" s="1"/>
  <c r="Q156" i="7"/>
  <c r="Q174" i="7" s="1"/>
  <c r="D47" i="7" s="1"/>
  <c r="S399" i="7"/>
  <c r="S336" i="7"/>
  <c r="S354" i="7" s="1"/>
  <c r="F111" i="7" s="1"/>
  <c r="R399" i="7"/>
  <c r="R417" i="7" s="1"/>
  <c r="E132" i="7" s="1"/>
  <c r="R336" i="7"/>
  <c r="Q399" i="7"/>
  <c r="Q336" i="7"/>
  <c r="Q354" i="7" s="1"/>
  <c r="U399" i="7"/>
  <c r="U336" i="7"/>
  <c r="U277" i="7"/>
  <c r="U295" i="7" s="1"/>
  <c r="H90" i="7" s="1"/>
  <c r="U215" i="7"/>
  <c r="T277" i="7"/>
  <c r="T215" i="7"/>
  <c r="S277" i="7"/>
  <c r="S215" i="7"/>
  <c r="S233" i="7" s="1"/>
  <c r="F69" i="7" s="1"/>
  <c r="R215" i="7"/>
  <c r="R233" i="7" s="1"/>
  <c r="E69" i="7" s="1"/>
  <c r="U157" i="7"/>
  <c r="U175" i="7" s="1"/>
  <c r="H48" i="7" s="1"/>
  <c r="Q215" i="7"/>
  <c r="T157" i="7"/>
  <c r="T399" i="7"/>
  <c r="S157" i="7"/>
  <c r="R157" i="7"/>
  <c r="U98" i="7"/>
  <c r="Q157" i="7"/>
  <c r="Q175" i="7" s="1"/>
  <c r="D48" i="7" s="1"/>
  <c r="T336" i="7"/>
  <c r="R277" i="7"/>
  <c r="Q98" i="7"/>
  <c r="Q116" i="7" s="1"/>
  <c r="AC95" i="7"/>
  <c r="AC104" i="7" s="1"/>
  <c r="AC113" i="7" s="1"/>
  <c r="AC123" i="7" s="1"/>
  <c r="E34" i="7" s="1"/>
  <c r="Y149" i="7"/>
  <c r="AC36" i="7"/>
  <c r="AC45" i="7" s="1"/>
  <c r="AC54" i="7" s="1"/>
  <c r="AC64" i="7" s="1"/>
  <c r="E13" i="7" s="1"/>
  <c r="T38" i="7"/>
  <c r="AF39" i="7"/>
  <c r="AF57" i="7" s="1"/>
  <c r="H16" i="7" s="1"/>
  <c r="AF50" i="7"/>
  <c r="AF59" i="7" s="1"/>
  <c r="H18" i="7" s="1"/>
  <c r="R214" i="7"/>
  <c r="AD69" i="7"/>
  <c r="AE157" i="7"/>
  <c r="Z397" i="7"/>
  <c r="Z415" i="7" s="1"/>
  <c r="B140" i="7" s="1"/>
  <c r="Z334" i="7"/>
  <c r="Z352" i="7" s="1"/>
  <c r="B119" i="7" s="1"/>
  <c r="AF397" i="7"/>
  <c r="AF415" i="7" s="1"/>
  <c r="AF334" i="7"/>
  <c r="AF352" i="7" s="1"/>
  <c r="H119" i="7" s="1"/>
  <c r="AE397" i="7"/>
  <c r="AE415" i="7" s="1"/>
  <c r="G140" i="7" s="1"/>
  <c r="AE334" i="7"/>
  <c r="AE352" i="7" s="1"/>
  <c r="G119" i="7" s="1"/>
  <c r="AB397" i="7"/>
  <c r="AB334" i="7"/>
  <c r="AB352" i="7" s="1"/>
  <c r="AF275" i="7"/>
  <c r="AF213" i="7"/>
  <c r="AD397" i="7"/>
  <c r="AD334" i="7"/>
  <c r="AE275" i="7"/>
  <c r="AE293" i="7" s="1"/>
  <c r="G98" i="7" s="1"/>
  <c r="AE213" i="7"/>
  <c r="AE231" i="7" s="1"/>
  <c r="AC397" i="7"/>
  <c r="AC415" i="7" s="1"/>
  <c r="E140" i="7" s="1"/>
  <c r="AC334" i="7"/>
  <c r="AD275" i="7"/>
  <c r="AD293" i="7" s="1"/>
  <c r="F98" i="7" s="1"/>
  <c r="AD213" i="7"/>
  <c r="AD231" i="7" s="1"/>
  <c r="F77" i="7" s="1"/>
  <c r="AA397" i="7"/>
  <c r="AA334" i="7"/>
  <c r="AC275" i="7"/>
  <c r="AC213" i="7"/>
  <c r="AB275" i="7"/>
  <c r="AB293" i="7" s="1"/>
  <c r="D98" i="7" s="1"/>
  <c r="AB213" i="7"/>
  <c r="AB231" i="7" s="1"/>
  <c r="D77" i="7" s="1"/>
  <c r="AA275" i="7"/>
  <c r="AA293" i="7" s="1"/>
  <c r="C98" i="7" s="1"/>
  <c r="AA213" i="7"/>
  <c r="AA231" i="7" s="1"/>
  <c r="Z275" i="7"/>
  <c r="Z293" i="7" s="1"/>
  <c r="B98" i="7" s="1"/>
  <c r="AD155" i="7"/>
  <c r="AD173" i="7" s="1"/>
  <c r="F56" i="7" s="1"/>
  <c r="AC155" i="7"/>
  <c r="AC173" i="7" s="1"/>
  <c r="E56" i="7" s="1"/>
  <c r="AB155" i="7"/>
  <c r="AB173" i="7" s="1"/>
  <c r="D56" i="7" s="1"/>
  <c r="AA155" i="7"/>
  <c r="Z155" i="7"/>
  <c r="Z173" i="7" s="1"/>
  <c r="B56" i="7" s="1"/>
  <c r="AF96" i="7"/>
  <c r="AF114" i="7" s="1"/>
  <c r="AE96" i="7"/>
  <c r="AE114" i="7" s="1"/>
  <c r="G35" i="7" s="1"/>
  <c r="Z213" i="7"/>
  <c r="Z231" i="7" s="1"/>
  <c r="B77" i="7" s="1"/>
  <c r="AF155" i="7"/>
  <c r="AF173" i="7" s="1"/>
  <c r="H56" i="7" s="1"/>
  <c r="AA96" i="7"/>
  <c r="AA114" i="7" s="1"/>
  <c r="C35" i="7" s="1"/>
  <c r="AF400" i="7"/>
  <c r="AF337" i="7"/>
  <c r="AF355" i="7" s="1"/>
  <c r="AE400" i="7"/>
  <c r="AE418" i="7" s="1"/>
  <c r="G143" i="7" s="1"/>
  <c r="AE337" i="7"/>
  <c r="AF278" i="7"/>
  <c r="AF296" i="7" s="1"/>
  <c r="H101" i="7" s="1"/>
  <c r="AF216" i="7"/>
  <c r="AE278" i="7"/>
  <c r="AE296" i="7" s="1"/>
  <c r="AE216" i="7"/>
  <c r="AE234" i="7" s="1"/>
  <c r="G80" i="7" s="1"/>
  <c r="AD278" i="7"/>
  <c r="AD296" i="7" s="1"/>
  <c r="F101" i="7" s="1"/>
  <c r="AD216" i="7"/>
  <c r="AD158" i="7"/>
  <c r="AD176" i="7" s="1"/>
  <c r="AC278" i="7"/>
  <c r="AC296" i="7" s="1"/>
  <c r="E101" i="7" s="1"/>
  <c r="AC216" i="7"/>
  <c r="AC234" i="7" s="1"/>
  <c r="E80" i="7" s="1"/>
  <c r="AD400" i="7"/>
  <c r="AD418" i="7" s="1"/>
  <c r="F143" i="7" s="1"/>
  <c r="AD337" i="7"/>
  <c r="AC400" i="7"/>
  <c r="AC418" i="7" s="1"/>
  <c r="E143" i="7" s="1"/>
  <c r="AC337" i="7"/>
  <c r="AC355" i="7" s="1"/>
  <c r="AF158" i="7"/>
  <c r="AF176" i="7" s="1"/>
  <c r="AE158" i="7"/>
  <c r="AC158" i="7"/>
  <c r="AC99" i="7"/>
  <c r="AD429" i="7"/>
  <c r="AD410" i="7"/>
  <c r="AD366" i="7"/>
  <c r="AD347" i="7"/>
  <c r="AD307" i="7"/>
  <c r="AD288" i="7"/>
  <c r="AF429" i="7"/>
  <c r="AF410" i="7"/>
  <c r="AF366" i="7"/>
  <c r="AF347" i="7"/>
  <c r="AF307" i="7"/>
  <c r="AE429" i="7"/>
  <c r="AE366" i="7"/>
  <c r="AE307" i="7"/>
  <c r="AF288" i="7"/>
  <c r="AE288" i="7"/>
  <c r="AF245" i="7"/>
  <c r="AF226" i="7"/>
  <c r="AF187" i="7"/>
  <c r="AF168" i="7"/>
  <c r="AE245" i="7"/>
  <c r="AE226" i="7"/>
  <c r="AE187" i="7"/>
  <c r="AE410" i="7"/>
  <c r="AE347" i="7"/>
  <c r="AD245" i="7"/>
  <c r="AD226" i="7"/>
  <c r="AF109" i="7"/>
  <c r="AE168" i="7"/>
  <c r="AD168" i="7"/>
  <c r="AF128" i="7"/>
  <c r="AE128" i="7"/>
  <c r="AD128" i="7"/>
  <c r="AD187" i="7"/>
  <c r="R39" i="7"/>
  <c r="AF69" i="7"/>
  <c r="Y100" i="7"/>
  <c r="Y109" i="7" s="1"/>
  <c r="Y118" i="7" s="1"/>
  <c r="Y128" i="7" s="1"/>
  <c r="A39" i="7" s="1"/>
  <c r="AF398" i="7"/>
  <c r="AF335" i="7"/>
  <c r="AF353" i="7" s="1"/>
  <c r="H120" i="7" s="1"/>
  <c r="AE398" i="7"/>
  <c r="AE416" i="7" s="1"/>
  <c r="AE335" i="7"/>
  <c r="AD398" i="7"/>
  <c r="AD335" i="7"/>
  <c r="AC398" i="7"/>
  <c r="AC416" i="7" s="1"/>
  <c r="E141" i="7" s="1"/>
  <c r="AC335" i="7"/>
  <c r="AB398" i="7"/>
  <c r="AB335" i="7"/>
  <c r="AB353" i="7" s="1"/>
  <c r="AF276" i="7"/>
  <c r="AF214" i="7"/>
  <c r="AF232" i="7" s="1"/>
  <c r="H78" i="7" s="1"/>
  <c r="AA398" i="7"/>
  <c r="AA335" i="7"/>
  <c r="AA353" i="7" s="1"/>
  <c r="C120" i="7" s="1"/>
  <c r="AE276" i="7"/>
  <c r="AE214" i="7"/>
  <c r="AE232" i="7" s="1"/>
  <c r="G78" i="7" s="1"/>
  <c r="AD276" i="7"/>
  <c r="AD294" i="7" s="1"/>
  <c r="F99" i="7" s="1"/>
  <c r="AD214" i="7"/>
  <c r="AC276" i="7"/>
  <c r="AC294" i="7" s="1"/>
  <c r="E99" i="7" s="1"/>
  <c r="AC214" i="7"/>
  <c r="AB276" i="7"/>
  <c r="AB214" i="7"/>
  <c r="AB156" i="7"/>
  <c r="AA276" i="7"/>
  <c r="AA214" i="7"/>
  <c r="AA232" i="7" s="1"/>
  <c r="C78" i="7" s="1"/>
  <c r="AC156" i="7"/>
  <c r="AC174" i="7" s="1"/>
  <c r="E57" i="7" s="1"/>
  <c r="AB97" i="7"/>
  <c r="AB115" i="7" s="1"/>
  <c r="AA156" i="7"/>
  <c r="AE156" i="7"/>
  <c r="AE174" i="7" s="1"/>
  <c r="G57" i="7" s="1"/>
  <c r="AD97" i="7"/>
  <c r="AD115" i="7" s="1"/>
  <c r="F36" i="7" s="1"/>
  <c r="AF399" i="7"/>
  <c r="AF417" i="7" s="1"/>
  <c r="H142" i="7" s="1"/>
  <c r="AF336" i="7"/>
  <c r="AE399" i="7"/>
  <c r="AE336" i="7"/>
  <c r="AD399" i="7"/>
  <c r="AD336" i="7"/>
  <c r="AC399" i="7"/>
  <c r="AC417" i="7" s="1"/>
  <c r="E142" i="7" s="1"/>
  <c r="AC336" i="7"/>
  <c r="AF277" i="7"/>
  <c r="AF295" i="7" s="1"/>
  <c r="H100" i="7" s="1"/>
  <c r="AF215" i="7"/>
  <c r="AF233" i="7" s="1"/>
  <c r="H79" i="7" s="1"/>
  <c r="AF157" i="7"/>
  <c r="AE277" i="7"/>
  <c r="AE295" i="7" s="1"/>
  <c r="G100" i="7" s="1"/>
  <c r="AE215" i="7"/>
  <c r="AE233" i="7" s="1"/>
  <c r="G79" i="7" s="1"/>
  <c r="AD277" i="7"/>
  <c r="AD215" i="7"/>
  <c r="AC277" i="7"/>
  <c r="AC295" i="7" s="1"/>
  <c r="E100" i="7" s="1"/>
  <c r="AC215" i="7"/>
  <c r="AB277" i="7"/>
  <c r="AB295" i="7" s="1"/>
  <c r="D100" i="7" s="1"/>
  <c r="AB215" i="7"/>
  <c r="AB157" i="7"/>
  <c r="AB175" i="7" s="1"/>
  <c r="D58" i="7" s="1"/>
  <c r="AD157" i="7"/>
  <c r="AD175" i="7" s="1"/>
  <c r="AF98" i="7"/>
  <c r="AC157" i="7"/>
  <c r="AB399" i="7"/>
  <c r="AB417" i="7" s="1"/>
  <c r="D142" i="7" s="1"/>
  <c r="AB98" i="7"/>
  <c r="AB116" i="7" s="1"/>
  <c r="D37" i="7" s="1"/>
  <c r="AB38" i="7"/>
  <c r="S39" i="7"/>
  <c r="S57" i="7" s="1"/>
  <c r="F6" i="7" s="1"/>
  <c r="AF130" i="7"/>
  <c r="P97" i="7"/>
  <c r="AF247" i="7"/>
  <c r="AF228" i="7"/>
  <c r="AF237" i="7" s="1"/>
  <c r="H83" i="7" s="1"/>
  <c r="U299" i="7"/>
  <c r="H94" i="7" s="1"/>
  <c r="AF368" i="7"/>
  <c r="AF349" i="7"/>
  <c r="AF358" i="7" s="1"/>
  <c r="AF431" i="7"/>
  <c r="AF412" i="7"/>
  <c r="AF421" i="7" s="1"/>
  <c r="H146" i="7" s="1"/>
  <c r="AF309" i="7"/>
  <c r="AF290" i="7"/>
  <c r="AF299" i="7" s="1"/>
  <c r="H104" i="7" s="1"/>
  <c r="U349" i="7"/>
  <c r="U358" i="7" s="1"/>
  <c r="H115" i="7" s="1"/>
  <c r="U412" i="7"/>
  <c r="U421" i="7" s="1"/>
  <c r="H136" i="7" s="1"/>
  <c r="Y37" i="6"/>
  <c r="Y46" i="6" s="1"/>
  <c r="Y55" i="6" s="1"/>
  <c r="Y65" i="6" s="1"/>
  <c r="A14" i="6" s="1"/>
  <c r="Y152" i="6"/>
  <c r="AF154" i="6" s="1"/>
  <c r="AF163" i="6" s="1"/>
  <c r="AF172" i="6" s="1"/>
  <c r="AF182" i="6" s="1"/>
  <c r="H55" i="6" s="1"/>
  <c r="AE42" i="6"/>
  <c r="AC38" i="6"/>
  <c r="AB95" i="6"/>
  <c r="AB104" i="6" s="1"/>
  <c r="AB113" i="6" s="1"/>
  <c r="AB123" i="6" s="1"/>
  <c r="D34" i="6" s="1"/>
  <c r="AF170" i="6"/>
  <c r="AF179" i="6" s="1"/>
  <c r="H62" i="6" s="1"/>
  <c r="Y41" i="6"/>
  <c r="Y50" i="6" s="1"/>
  <c r="Y59" i="6" s="1"/>
  <c r="Y69" i="6" s="1"/>
  <c r="A18" i="6" s="1"/>
  <c r="Y42" i="6"/>
  <c r="Y51" i="6" s="1"/>
  <c r="Y60" i="6" s="1"/>
  <c r="Y70" i="6" s="1"/>
  <c r="A19" i="6" s="1"/>
  <c r="AF38" i="6"/>
  <c r="AF42" i="6"/>
  <c r="AF340" i="6"/>
  <c r="Y43" i="6"/>
  <c r="Y52" i="6" s="1"/>
  <c r="Y61" i="6" s="1"/>
  <c r="Y71" i="6" s="1"/>
  <c r="A20" i="6" s="1"/>
  <c r="S57" i="6"/>
  <c r="P36" i="6"/>
  <c r="P45" i="6" s="1"/>
  <c r="P54" i="6" s="1"/>
  <c r="P64" i="6" s="1"/>
  <c r="C3" i="6" s="1"/>
  <c r="R39" i="6"/>
  <c r="T214" i="6"/>
  <c r="T39" i="6"/>
  <c r="R164" i="6"/>
  <c r="S36" i="6"/>
  <c r="S45" i="6" s="1"/>
  <c r="S54" i="6" s="1"/>
  <c r="S64" i="6" s="1"/>
  <c r="F3" i="6" s="1"/>
  <c r="U39" i="6"/>
  <c r="O95" i="6"/>
  <c r="O104" i="6" s="1"/>
  <c r="O113" i="6" s="1"/>
  <c r="O123" i="6" s="1"/>
  <c r="B24" i="6" s="1"/>
  <c r="Q107" i="6"/>
  <c r="R40" i="6"/>
  <c r="R58" i="6" s="1"/>
  <c r="E7" i="6" s="1"/>
  <c r="S38" i="6"/>
  <c r="T40" i="6"/>
  <c r="T58" i="6" s="1"/>
  <c r="G7" i="6" s="1"/>
  <c r="N97" i="6"/>
  <c r="N106" i="6" s="1"/>
  <c r="N115" i="6" s="1"/>
  <c r="N125" i="6" s="1"/>
  <c r="A26" i="6" s="1"/>
  <c r="U37" i="6"/>
  <c r="R98" i="6"/>
  <c r="U340" i="6"/>
  <c r="T41" i="6"/>
  <c r="U48" i="6"/>
  <c r="N38" i="6"/>
  <c r="N47" i="6" s="1"/>
  <c r="N56" i="6" s="1"/>
  <c r="N66" i="6" s="1"/>
  <c r="A5" i="6" s="1"/>
  <c r="U41" i="6"/>
  <c r="R47" i="6"/>
  <c r="U100" i="6"/>
  <c r="T155" i="6"/>
  <c r="P38" i="6"/>
  <c r="T47" i="6"/>
  <c r="U219" i="6"/>
  <c r="Y216" i="6"/>
  <c r="Y225" i="6" s="1"/>
  <c r="Y234" i="6" s="1"/>
  <c r="Y244" i="6" s="1"/>
  <c r="A80" i="6" s="1"/>
  <c r="AB212" i="6"/>
  <c r="AB221" i="6" s="1"/>
  <c r="AB230" i="6" s="1"/>
  <c r="AB240" i="6" s="1"/>
  <c r="D76" i="6" s="1"/>
  <c r="Y268" i="6"/>
  <c r="N148" i="6"/>
  <c r="N99" i="6"/>
  <c r="N108" i="6" s="1"/>
  <c r="N117" i="6" s="1"/>
  <c r="N127" i="6" s="1"/>
  <c r="A28" i="6" s="1"/>
  <c r="Q95" i="6"/>
  <c r="Q104" i="6" s="1"/>
  <c r="Q113" i="6" s="1"/>
  <c r="Q123" i="6" s="1"/>
  <c r="D24" i="6" s="1"/>
  <c r="AF400" i="6"/>
  <c r="AF337" i="6"/>
  <c r="AE400" i="6"/>
  <c r="AE337" i="6"/>
  <c r="AD400" i="6"/>
  <c r="AD337" i="6"/>
  <c r="AF278" i="6"/>
  <c r="AF216" i="6"/>
  <c r="AE278" i="6"/>
  <c r="AE216" i="6"/>
  <c r="AD278" i="6"/>
  <c r="AD216" i="6"/>
  <c r="AC278" i="6"/>
  <c r="AC216" i="6"/>
  <c r="AC400" i="6"/>
  <c r="AC337" i="6"/>
  <c r="AF158" i="6"/>
  <c r="AE158" i="6"/>
  <c r="AD158" i="6"/>
  <c r="AC158" i="6"/>
  <c r="AF99" i="6"/>
  <c r="AE99" i="6"/>
  <c r="AD429" i="6"/>
  <c r="AD410" i="6"/>
  <c r="AD366" i="6"/>
  <c r="AD347" i="6"/>
  <c r="AD307" i="6"/>
  <c r="AD288" i="6"/>
  <c r="AE288" i="6"/>
  <c r="AF429" i="6"/>
  <c r="AF366" i="6"/>
  <c r="AF307" i="6"/>
  <c r="AE429" i="6"/>
  <c r="AE366" i="6"/>
  <c r="AE307" i="6"/>
  <c r="AF245" i="6"/>
  <c r="AF226" i="6"/>
  <c r="AF410" i="6"/>
  <c r="AE410" i="6"/>
  <c r="AF347" i="6"/>
  <c r="AE347" i="6"/>
  <c r="AF109" i="6"/>
  <c r="AE109" i="6"/>
  <c r="AF168" i="6"/>
  <c r="AE226" i="6"/>
  <c r="AE168" i="6"/>
  <c r="AF128" i="6"/>
  <c r="AD226" i="6"/>
  <c r="AD168" i="6"/>
  <c r="AE128" i="6"/>
  <c r="AE187" i="6"/>
  <c r="AE69" i="6"/>
  <c r="AD69" i="6"/>
  <c r="AF50" i="6"/>
  <c r="AF59" i="6" s="1"/>
  <c r="H18" i="6" s="1"/>
  <c r="AF288" i="6"/>
  <c r="AF187" i="6"/>
  <c r="AD109" i="6"/>
  <c r="AE50" i="6"/>
  <c r="AD187" i="6"/>
  <c r="U52" i="6"/>
  <c r="U61" i="6" s="1"/>
  <c r="H10" i="6" s="1"/>
  <c r="U71" i="6"/>
  <c r="U402" i="6"/>
  <c r="U339" i="6"/>
  <c r="T402" i="6"/>
  <c r="T339" i="6"/>
  <c r="U280" i="6"/>
  <c r="U218" i="6"/>
  <c r="T280" i="6"/>
  <c r="T218" i="6"/>
  <c r="U160" i="6"/>
  <c r="T160" i="6"/>
  <c r="Z397" i="6"/>
  <c r="Z334" i="6"/>
  <c r="AF397" i="6"/>
  <c r="AF334" i="6"/>
  <c r="AE397" i="6"/>
  <c r="AE334" i="6"/>
  <c r="AD397" i="6"/>
  <c r="AD334" i="6"/>
  <c r="AF275" i="6"/>
  <c r="AF213" i="6"/>
  <c r="AC397" i="6"/>
  <c r="AC334" i="6"/>
  <c r="AE275" i="6"/>
  <c r="AE213" i="6"/>
  <c r="AB397" i="6"/>
  <c r="AB334" i="6"/>
  <c r="AD275" i="6"/>
  <c r="AD213" i="6"/>
  <c r="AA397" i="6"/>
  <c r="AA334" i="6"/>
  <c r="AC275" i="6"/>
  <c r="AC213" i="6"/>
  <c r="AB275" i="6"/>
  <c r="AB213" i="6"/>
  <c r="AA213" i="6"/>
  <c r="AF155" i="6"/>
  <c r="Z213" i="6"/>
  <c r="AE155" i="6"/>
  <c r="AA275" i="6"/>
  <c r="AD155" i="6"/>
  <c r="Z275" i="6"/>
  <c r="AC155" i="6"/>
  <c r="AB155" i="6"/>
  <c r="AA155" i="6"/>
  <c r="Z155" i="6"/>
  <c r="AF96" i="6"/>
  <c r="AE96" i="6"/>
  <c r="AD96" i="6"/>
  <c r="AC96" i="6"/>
  <c r="N152" i="6"/>
  <c r="U95" i="6"/>
  <c r="U104" i="6" s="1"/>
  <c r="U113" i="6" s="1"/>
  <c r="U123" i="6" s="1"/>
  <c r="H24" i="6" s="1"/>
  <c r="AC46" i="6"/>
  <c r="U66" i="6"/>
  <c r="Y88" i="6"/>
  <c r="AB96" i="6"/>
  <c r="AF398" i="6"/>
  <c r="AF335" i="6"/>
  <c r="AE398" i="6"/>
  <c r="AE335" i="6"/>
  <c r="AD398" i="6"/>
  <c r="AD335" i="6"/>
  <c r="AC398" i="6"/>
  <c r="AC335" i="6"/>
  <c r="AB398" i="6"/>
  <c r="AB335" i="6"/>
  <c r="AA398" i="6"/>
  <c r="AA335" i="6"/>
  <c r="AF276" i="6"/>
  <c r="AF214" i="6"/>
  <c r="AE276" i="6"/>
  <c r="AE214" i="6"/>
  <c r="AD276" i="6"/>
  <c r="AD214" i="6"/>
  <c r="AC276" i="6"/>
  <c r="AC214" i="6"/>
  <c r="AB276" i="6"/>
  <c r="AB214" i="6"/>
  <c r="AA276" i="6"/>
  <c r="AA214" i="6"/>
  <c r="AD156" i="6"/>
  <c r="AC156" i="6"/>
  <c r="AB156" i="6"/>
  <c r="AA156" i="6"/>
  <c r="AF156" i="6"/>
  <c r="AE156" i="6"/>
  <c r="AF97" i="6"/>
  <c r="AB97" i="6"/>
  <c r="AF399" i="6"/>
  <c r="AF336" i="6"/>
  <c r="AE399" i="6"/>
  <c r="AE336" i="6"/>
  <c r="AD399" i="6"/>
  <c r="AD336" i="6"/>
  <c r="AC399" i="6"/>
  <c r="AC336" i="6"/>
  <c r="AB399" i="6"/>
  <c r="AB336" i="6"/>
  <c r="AF277" i="6"/>
  <c r="AF215" i="6"/>
  <c r="AE277" i="6"/>
  <c r="AE215" i="6"/>
  <c r="AD277" i="6"/>
  <c r="AD215" i="6"/>
  <c r="AC277" i="6"/>
  <c r="AC215" i="6"/>
  <c r="AB277" i="6"/>
  <c r="AB215" i="6"/>
  <c r="AD157" i="6"/>
  <c r="AC157" i="6"/>
  <c r="AB157" i="6"/>
  <c r="AF157" i="6"/>
  <c r="AE157" i="6"/>
  <c r="AD98" i="6"/>
  <c r="AC98" i="6"/>
  <c r="AB98" i="6"/>
  <c r="AF98" i="6"/>
  <c r="N150" i="6"/>
  <c r="S95" i="6"/>
  <c r="S104" i="6" s="1"/>
  <c r="S113" i="6" s="1"/>
  <c r="S123" i="6" s="1"/>
  <c r="F24" i="6" s="1"/>
  <c r="AE154" i="6"/>
  <c r="AE163" i="6" s="1"/>
  <c r="AE172" i="6" s="1"/>
  <c r="AE182" i="6" s="1"/>
  <c r="G55" i="6" s="1"/>
  <c r="Y161" i="6"/>
  <c r="Y170" i="6" s="1"/>
  <c r="Y179" i="6" s="1"/>
  <c r="Y189" i="6" s="1"/>
  <c r="A62" i="6" s="1"/>
  <c r="Q36" i="6"/>
  <c r="Q45" i="6" s="1"/>
  <c r="Q54" i="6" s="1"/>
  <c r="Q64" i="6" s="1"/>
  <c r="D3" i="6" s="1"/>
  <c r="T37" i="6"/>
  <c r="AB38" i="6"/>
  <c r="N40" i="6"/>
  <c r="N49" i="6" s="1"/>
  <c r="N58" i="6" s="1"/>
  <c r="N68" i="6" s="1"/>
  <c r="A7" i="6" s="1"/>
  <c r="N41" i="6"/>
  <c r="N50" i="6" s="1"/>
  <c r="N59" i="6" s="1"/>
  <c r="N69" i="6" s="1"/>
  <c r="A8" i="6" s="1"/>
  <c r="O46" i="6"/>
  <c r="AD46" i="6"/>
  <c r="S47" i="6"/>
  <c r="S56" i="6" s="1"/>
  <c r="F5" i="6" s="1"/>
  <c r="S49" i="6"/>
  <c r="AD50" i="6"/>
  <c r="AE98" i="6"/>
  <c r="O105" i="6"/>
  <c r="AF185" i="6"/>
  <c r="AF426" i="6"/>
  <c r="AF407" i="6"/>
  <c r="AF363" i="6"/>
  <c r="AF344" i="6"/>
  <c r="AE426" i="6"/>
  <c r="AE407" i="6"/>
  <c r="AE363" i="6"/>
  <c r="AE344" i="6"/>
  <c r="AD426" i="6"/>
  <c r="AD407" i="6"/>
  <c r="AD363" i="6"/>
  <c r="AD344" i="6"/>
  <c r="AD304" i="6"/>
  <c r="AC426" i="6"/>
  <c r="AC407" i="6"/>
  <c r="AC363" i="6"/>
  <c r="AC344" i="6"/>
  <c r="AC304" i="6"/>
  <c r="AB426" i="6"/>
  <c r="AB407" i="6"/>
  <c r="AB363" i="6"/>
  <c r="AB344" i="6"/>
  <c r="AB304" i="6"/>
  <c r="AF304" i="6"/>
  <c r="AF285" i="6"/>
  <c r="AF242" i="6"/>
  <c r="AF223" i="6"/>
  <c r="AE304" i="6"/>
  <c r="AE285" i="6"/>
  <c r="AE242" i="6"/>
  <c r="AE223" i="6"/>
  <c r="AE184" i="6"/>
  <c r="AA304" i="6"/>
  <c r="AD285" i="6"/>
  <c r="AD242" i="6"/>
  <c r="AD223" i="6"/>
  <c r="AD184" i="6"/>
  <c r="AA407" i="6"/>
  <c r="AA344" i="6"/>
  <c r="AC285" i="6"/>
  <c r="AC242" i="6"/>
  <c r="AC223" i="6"/>
  <c r="AC184" i="6"/>
  <c r="AB285" i="6"/>
  <c r="AB242" i="6"/>
  <c r="AB223" i="6"/>
  <c r="AB184" i="6"/>
  <c r="AA285" i="6"/>
  <c r="AA242" i="6"/>
  <c r="AA223" i="6"/>
  <c r="AD165" i="6"/>
  <c r="AE125" i="6"/>
  <c r="AE106" i="6"/>
  <c r="AC165" i="6"/>
  <c r="AD125" i="6"/>
  <c r="AA426" i="6"/>
  <c r="AB165" i="6"/>
  <c r="AC125" i="6"/>
  <c r="AA363" i="6"/>
  <c r="AA165" i="6"/>
  <c r="AB125" i="6"/>
  <c r="AB106" i="6"/>
  <c r="AA125" i="6"/>
  <c r="AF184" i="6"/>
  <c r="AA184" i="6"/>
  <c r="AF165" i="6"/>
  <c r="AE165" i="6"/>
  <c r="AA106" i="6"/>
  <c r="AE47" i="6"/>
  <c r="AE56" i="6" s="1"/>
  <c r="G15" i="6" s="1"/>
  <c r="AF66" i="6"/>
  <c r="AE66" i="6"/>
  <c r="AB47" i="6"/>
  <c r="AD66" i="6"/>
  <c r="AC66" i="6"/>
  <c r="AB66" i="6"/>
  <c r="AF125" i="6"/>
  <c r="AD106" i="6"/>
  <c r="U49" i="6"/>
  <c r="U58" i="6" s="1"/>
  <c r="H7" i="6" s="1"/>
  <c r="T101" i="6"/>
  <c r="T119" i="6" s="1"/>
  <c r="U430" i="6"/>
  <c r="U411" i="6"/>
  <c r="U367" i="6"/>
  <c r="U348" i="6"/>
  <c r="U308" i="6"/>
  <c r="U289" i="6"/>
  <c r="T430" i="6"/>
  <c r="T411" i="6"/>
  <c r="T367" i="6"/>
  <c r="T348" i="6"/>
  <c r="T308" i="6"/>
  <c r="U246" i="6"/>
  <c r="U227" i="6"/>
  <c r="U188" i="6"/>
  <c r="T246" i="6"/>
  <c r="T227" i="6"/>
  <c r="T188" i="6"/>
  <c r="U169" i="6"/>
  <c r="T169" i="6"/>
  <c r="T110" i="6"/>
  <c r="T289" i="6"/>
  <c r="U70" i="6"/>
  <c r="T70" i="6"/>
  <c r="AC49" i="6"/>
  <c r="N149" i="6"/>
  <c r="R95" i="6"/>
  <c r="R104" i="6" s="1"/>
  <c r="R113" i="6" s="1"/>
  <c r="R123" i="6" s="1"/>
  <c r="E24" i="6" s="1"/>
  <c r="N100" i="6"/>
  <c r="N109" i="6" s="1"/>
  <c r="N118" i="6" s="1"/>
  <c r="N128" i="6" s="1"/>
  <c r="A29" i="6" s="1"/>
  <c r="Y150" i="6"/>
  <c r="Y101" i="6"/>
  <c r="Y110" i="6" s="1"/>
  <c r="Y119" i="6" s="1"/>
  <c r="Y129" i="6" s="1"/>
  <c r="A40" i="6" s="1"/>
  <c r="U36" i="6"/>
  <c r="U45" i="6" s="1"/>
  <c r="U54" i="6" s="1"/>
  <c r="U64" i="6" s="1"/>
  <c r="H3" i="6" s="1"/>
  <c r="AA37" i="6"/>
  <c r="AB39" i="6"/>
  <c r="S46" i="6"/>
  <c r="S55" i="6" s="1"/>
  <c r="F4" i="6" s="1"/>
  <c r="AC47" i="6"/>
  <c r="AC56" i="6" s="1"/>
  <c r="E15" i="6" s="1"/>
  <c r="AB48" i="6"/>
  <c r="T51" i="6"/>
  <c r="T65" i="6"/>
  <c r="AA97" i="6"/>
  <c r="AD105" i="6"/>
  <c r="T125" i="6"/>
  <c r="T164" i="6"/>
  <c r="T173" i="6" s="1"/>
  <c r="G46" i="6" s="1"/>
  <c r="Y219" i="6"/>
  <c r="Y228" i="6" s="1"/>
  <c r="Y237" i="6" s="1"/>
  <c r="Y247" i="6" s="1"/>
  <c r="A83" i="6" s="1"/>
  <c r="AE212" i="6"/>
  <c r="AE221" i="6" s="1"/>
  <c r="AE230" i="6" s="1"/>
  <c r="AE240" i="6" s="1"/>
  <c r="G76" i="6" s="1"/>
  <c r="Y271" i="6"/>
  <c r="AE245" i="6"/>
  <c r="U401" i="6"/>
  <c r="U338" i="6"/>
  <c r="T401" i="6"/>
  <c r="T338" i="6"/>
  <c r="S401" i="6"/>
  <c r="S338" i="6"/>
  <c r="S279" i="6"/>
  <c r="S217" i="6"/>
  <c r="U279" i="6"/>
  <c r="T279" i="6"/>
  <c r="S159" i="6"/>
  <c r="U217" i="6"/>
  <c r="T217" i="6"/>
  <c r="U159" i="6"/>
  <c r="AF402" i="6"/>
  <c r="AF339" i="6"/>
  <c r="AE402" i="6"/>
  <c r="AE339" i="6"/>
  <c r="AF280" i="6"/>
  <c r="AF218" i="6"/>
  <c r="AE280" i="6"/>
  <c r="AE218" i="6"/>
  <c r="AF160" i="6"/>
  <c r="AE160" i="6"/>
  <c r="AF101" i="6"/>
  <c r="AE101" i="6"/>
  <c r="Z36" i="6"/>
  <c r="Z45" i="6" s="1"/>
  <c r="Z54" i="6" s="1"/>
  <c r="Z64" i="6" s="1"/>
  <c r="B13" i="6" s="1"/>
  <c r="AB37" i="6"/>
  <c r="Q38" i="6"/>
  <c r="AC39" i="6"/>
  <c r="Y40" i="6"/>
  <c r="Y49" i="6" s="1"/>
  <c r="Y58" i="6" s="1"/>
  <c r="Y68" i="6" s="1"/>
  <c r="A17" i="6" s="1"/>
  <c r="AD41" i="6"/>
  <c r="AF43" i="6"/>
  <c r="T46" i="6"/>
  <c r="AD47" i="6"/>
  <c r="AD56" i="6" s="1"/>
  <c r="F15" i="6" s="1"/>
  <c r="AC48" i="6"/>
  <c r="U51" i="6"/>
  <c r="U65" i="6"/>
  <c r="AD95" i="6"/>
  <c r="AD104" i="6" s="1"/>
  <c r="AD113" i="6" s="1"/>
  <c r="AD123" i="6" s="1"/>
  <c r="F34" i="6" s="1"/>
  <c r="AC97" i="6"/>
  <c r="Y99" i="6"/>
  <c r="Y108" i="6" s="1"/>
  <c r="Y117" i="6" s="1"/>
  <c r="Y127" i="6" s="1"/>
  <c r="A38" i="6" s="1"/>
  <c r="Y102" i="6"/>
  <c r="Y111" i="6" s="1"/>
  <c r="Y120" i="6" s="1"/>
  <c r="Y130" i="6" s="1"/>
  <c r="A41" i="6" s="1"/>
  <c r="AF105" i="6"/>
  <c r="Q126" i="6"/>
  <c r="T223" i="6"/>
  <c r="AF46" i="6"/>
  <c r="AA36" i="6"/>
  <c r="AA45" i="6" s="1"/>
  <c r="AA54" i="6" s="1"/>
  <c r="AA64" i="6" s="1"/>
  <c r="C13" i="6" s="1"/>
  <c r="N37" i="6"/>
  <c r="N46" i="6" s="1"/>
  <c r="N55" i="6" s="1"/>
  <c r="N65" i="6" s="1"/>
  <c r="A4" i="6" s="1"/>
  <c r="AC37" i="6"/>
  <c r="AC55" i="6" s="1"/>
  <c r="R38" i="6"/>
  <c r="AD39" i="6"/>
  <c r="AC40" i="6"/>
  <c r="AE41" i="6"/>
  <c r="AE59" i="6" s="1"/>
  <c r="U46" i="6"/>
  <c r="U55" i="6" s="1"/>
  <c r="H4" i="6" s="1"/>
  <c r="AF47" i="6"/>
  <c r="AF56" i="6" s="1"/>
  <c r="H15" i="6" s="1"/>
  <c r="AD48" i="6"/>
  <c r="AF69" i="6"/>
  <c r="AE95" i="6"/>
  <c r="AE104" i="6" s="1"/>
  <c r="AE113" i="6" s="1"/>
  <c r="AE123" i="6" s="1"/>
  <c r="G34" i="6" s="1"/>
  <c r="AD97" i="6"/>
  <c r="AD115" i="6" s="1"/>
  <c r="F36" i="6" s="1"/>
  <c r="AC99" i="6"/>
  <c r="R126" i="6"/>
  <c r="Y145" i="6"/>
  <c r="R166" i="6"/>
  <c r="U223" i="6"/>
  <c r="U232" i="6" s="1"/>
  <c r="H68" i="6" s="1"/>
  <c r="Z425" i="6"/>
  <c r="Z406" i="6"/>
  <c r="Z362" i="6"/>
  <c r="Z343" i="6"/>
  <c r="Z303" i="6"/>
  <c r="AF425" i="6"/>
  <c r="AF406" i="6"/>
  <c r="AF362" i="6"/>
  <c r="AF343" i="6"/>
  <c r="AF303" i="6"/>
  <c r="AE425" i="6"/>
  <c r="AE406" i="6"/>
  <c r="AE362" i="6"/>
  <c r="AE343" i="6"/>
  <c r="AE303" i="6"/>
  <c r="AD425" i="6"/>
  <c r="AD406" i="6"/>
  <c r="AD362" i="6"/>
  <c r="AD343" i="6"/>
  <c r="AC425" i="6"/>
  <c r="AC362" i="6"/>
  <c r="AB425" i="6"/>
  <c r="AB362" i="6"/>
  <c r="AA425" i="6"/>
  <c r="AA362" i="6"/>
  <c r="AF284" i="6"/>
  <c r="AF241" i="6"/>
  <c r="AF222" i="6"/>
  <c r="AF183" i="6"/>
  <c r="AE284" i="6"/>
  <c r="AE241" i="6"/>
  <c r="AE222" i="6"/>
  <c r="AE183" i="6"/>
  <c r="AD284" i="6"/>
  <c r="AD241" i="6"/>
  <c r="AD222" i="6"/>
  <c r="AD183" i="6"/>
  <c r="AC284" i="6"/>
  <c r="AC241" i="6"/>
  <c r="AC222" i="6"/>
  <c r="AC406" i="6"/>
  <c r="AC343" i="6"/>
  <c r="AB284" i="6"/>
  <c r="AB241" i="6"/>
  <c r="AB222" i="6"/>
  <c r="AA303" i="6"/>
  <c r="AA241" i="6"/>
  <c r="AF164" i="6"/>
  <c r="Z241" i="6"/>
  <c r="AA222" i="6"/>
  <c r="AE164" i="6"/>
  <c r="Z222" i="6"/>
  <c r="AC183" i="6"/>
  <c r="AD164" i="6"/>
  <c r="AB183" i="6"/>
  <c r="AC164" i="6"/>
  <c r="AF124" i="6"/>
  <c r="AB406" i="6"/>
  <c r="AA183" i="6"/>
  <c r="AB164" i="6"/>
  <c r="AE124" i="6"/>
  <c r="AA406" i="6"/>
  <c r="AB343" i="6"/>
  <c r="Z183" i="6"/>
  <c r="AA164" i="6"/>
  <c r="AD124" i="6"/>
  <c r="AA343" i="6"/>
  <c r="AD303" i="6"/>
  <c r="Z164" i="6"/>
  <c r="AC124" i="6"/>
  <c r="AA284" i="6"/>
  <c r="AC105" i="6"/>
  <c r="AE65" i="6"/>
  <c r="AB105" i="6"/>
  <c r="AD65" i="6"/>
  <c r="AA105" i="6"/>
  <c r="AC65" i="6"/>
  <c r="AB124" i="6"/>
  <c r="Z105" i="6"/>
  <c r="AB65" i="6"/>
  <c r="AA124" i="6"/>
  <c r="AA65" i="6"/>
  <c r="AC303" i="6"/>
  <c r="Z124" i="6"/>
  <c r="Z65" i="6"/>
  <c r="AB303" i="6"/>
  <c r="AE105" i="6"/>
  <c r="AA47" i="6"/>
  <c r="AA56" i="6" s="1"/>
  <c r="C15" i="6" s="1"/>
  <c r="S65" i="6"/>
  <c r="U397" i="6"/>
  <c r="U334" i="6"/>
  <c r="T397" i="6"/>
  <c r="T334" i="6"/>
  <c r="S397" i="6"/>
  <c r="S334" i="6"/>
  <c r="R397" i="6"/>
  <c r="R334" i="6"/>
  <c r="Q397" i="6"/>
  <c r="Q334" i="6"/>
  <c r="P397" i="6"/>
  <c r="P334" i="6"/>
  <c r="O397" i="6"/>
  <c r="O334" i="6"/>
  <c r="S275" i="6"/>
  <c r="S213" i="6"/>
  <c r="R275" i="6"/>
  <c r="R213" i="6"/>
  <c r="Q275" i="6"/>
  <c r="Q213" i="6"/>
  <c r="P275" i="6"/>
  <c r="P213" i="6"/>
  <c r="O275" i="6"/>
  <c r="O213" i="6"/>
  <c r="U275" i="6"/>
  <c r="Q155" i="6"/>
  <c r="P155" i="6"/>
  <c r="O155" i="6"/>
  <c r="U213" i="6"/>
  <c r="T213" i="6"/>
  <c r="T275" i="6"/>
  <c r="S155" i="6"/>
  <c r="R155" i="6"/>
  <c r="R173" i="6" s="1"/>
  <c r="E46" i="6" s="1"/>
  <c r="T96" i="6"/>
  <c r="S96" i="6"/>
  <c r="S114" i="6" s="1"/>
  <c r="R96" i="6"/>
  <c r="R114" i="6" s="1"/>
  <c r="E25" i="6" s="1"/>
  <c r="Q96" i="6"/>
  <c r="Q114" i="6" s="1"/>
  <c r="P96" i="6"/>
  <c r="O96" i="6"/>
  <c r="U155" i="6"/>
  <c r="N204" i="6"/>
  <c r="O154" i="6"/>
  <c r="O163" i="6" s="1"/>
  <c r="O172" i="6" s="1"/>
  <c r="O182" i="6" s="1"/>
  <c r="B45" i="6" s="1"/>
  <c r="T400" i="6"/>
  <c r="T337" i="6"/>
  <c r="S400" i="6"/>
  <c r="S337" i="6"/>
  <c r="R400" i="6"/>
  <c r="R337" i="6"/>
  <c r="R278" i="6"/>
  <c r="R216" i="6"/>
  <c r="U278" i="6"/>
  <c r="T278" i="6"/>
  <c r="S278" i="6"/>
  <c r="U158" i="6"/>
  <c r="T158" i="6"/>
  <c r="U337" i="6"/>
  <c r="T216" i="6"/>
  <c r="S99" i="6"/>
  <c r="R99" i="6"/>
  <c r="U216" i="6"/>
  <c r="U400" i="6"/>
  <c r="S216" i="6"/>
  <c r="R158" i="6"/>
  <c r="U99" i="6"/>
  <c r="U429" i="6"/>
  <c r="U410" i="6"/>
  <c r="U366" i="6"/>
  <c r="U347" i="6"/>
  <c r="U307" i="6"/>
  <c r="U288" i="6"/>
  <c r="T429" i="6"/>
  <c r="T410" i="6"/>
  <c r="T366" i="6"/>
  <c r="T347" i="6"/>
  <c r="T307" i="6"/>
  <c r="T288" i="6"/>
  <c r="S429" i="6"/>
  <c r="S410" i="6"/>
  <c r="S366" i="6"/>
  <c r="S347" i="6"/>
  <c r="S307" i="6"/>
  <c r="S245" i="6"/>
  <c r="S226" i="6"/>
  <c r="S187" i="6"/>
  <c r="S288" i="6"/>
  <c r="U245" i="6"/>
  <c r="U187" i="6"/>
  <c r="T187" i="6"/>
  <c r="S168" i="6"/>
  <c r="T128" i="6"/>
  <c r="U128" i="6"/>
  <c r="U168" i="6"/>
  <c r="S128" i="6"/>
  <c r="T168" i="6"/>
  <c r="T177" i="6" s="1"/>
  <c r="G50" i="6" s="1"/>
  <c r="U69" i="6"/>
  <c r="U226" i="6"/>
  <c r="U109" i="6"/>
  <c r="U118" i="6" s="1"/>
  <c r="H29" i="6" s="1"/>
  <c r="T69" i="6"/>
  <c r="T226" i="6"/>
  <c r="T109" i="6"/>
  <c r="S69" i="6"/>
  <c r="S109" i="6"/>
  <c r="U50" i="6"/>
  <c r="U59" i="6" s="1"/>
  <c r="H8" i="6" s="1"/>
  <c r="T245" i="6"/>
  <c r="AF430" i="6"/>
  <c r="AF411" i="6"/>
  <c r="AF367" i="6"/>
  <c r="AF348" i="6"/>
  <c r="AF308" i="6"/>
  <c r="AE430" i="6"/>
  <c r="AE411" i="6"/>
  <c r="AE367" i="6"/>
  <c r="AE348" i="6"/>
  <c r="AE308" i="6"/>
  <c r="AF246" i="6"/>
  <c r="AF227" i="6"/>
  <c r="AF188" i="6"/>
  <c r="AE246" i="6"/>
  <c r="AE227" i="6"/>
  <c r="AE188" i="6"/>
  <c r="AF289" i="6"/>
  <c r="AE110" i="6"/>
  <c r="AF129" i="6"/>
  <c r="AE129" i="6"/>
  <c r="AE289" i="6"/>
  <c r="AF169" i="6"/>
  <c r="AE169" i="6"/>
  <c r="AF70" i="6"/>
  <c r="AE70" i="6"/>
  <c r="AF110" i="6"/>
  <c r="AE51" i="6"/>
  <c r="AE60" i="6" s="1"/>
  <c r="G19" i="6" s="1"/>
  <c r="AB36" i="6"/>
  <c r="AB45" i="6" s="1"/>
  <c r="AB54" i="6" s="1"/>
  <c r="AB64" i="6" s="1"/>
  <c r="D13" i="6" s="1"/>
  <c r="O37" i="6"/>
  <c r="O55" i="6" s="1"/>
  <c r="AD37" i="6"/>
  <c r="AD55" i="6" s="1"/>
  <c r="AE39" i="6"/>
  <c r="AD40" i="6"/>
  <c r="AD58" i="6" s="1"/>
  <c r="AF48" i="6"/>
  <c r="AF51" i="6"/>
  <c r="AC67" i="6"/>
  <c r="N88" i="6"/>
  <c r="AE97" i="6"/>
  <c r="AE115" i="6" s="1"/>
  <c r="G36" i="6" s="1"/>
  <c r="AD99" i="6"/>
  <c r="P106" i="6"/>
  <c r="N156" i="6"/>
  <c r="N165" i="6" s="1"/>
  <c r="N174" i="6" s="1"/>
  <c r="N184" i="6" s="1"/>
  <c r="A47" i="6" s="1"/>
  <c r="AE166" i="6"/>
  <c r="Y210" i="6"/>
  <c r="T398" i="6"/>
  <c r="T335" i="6"/>
  <c r="S398" i="6"/>
  <c r="S335" i="6"/>
  <c r="R398" i="6"/>
  <c r="R335" i="6"/>
  <c r="Q398" i="6"/>
  <c r="Q335" i="6"/>
  <c r="P398" i="6"/>
  <c r="P335" i="6"/>
  <c r="P276" i="6"/>
  <c r="P214" i="6"/>
  <c r="U398" i="6"/>
  <c r="U335" i="6"/>
  <c r="R276" i="6"/>
  <c r="S276" i="6"/>
  <c r="Q276" i="6"/>
  <c r="Q294" i="6" s="1"/>
  <c r="D89" i="6" s="1"/>
  <c r="U156" i="6"/>
  <c r="T156" i="6"/>
  <c r="U276" i="6"/>
  <c r="R214" i="6"/>
  <c r="P156" i="6"/>
  <c r="U97" i="6"/>
  <c r="T97" i="6"/>
  <c r="S97" i="6"/>
  <c r="T276" i="6"/>
  <c r="R97" i="6"/>
  <c r="S156" i="6"/>
  <c r="Q97" i="6"/>
  <c r="R156" i="6"/>
  <c r="P97" i="6"/>
  <c r="P115" i="6" s="1"/>
  <c r="Q214" i="6"/>
  <c r="S399" i="6"/>
  <c r="S336" i="6"/>
  <c r="R399" i="6"/>
  <c r="R336" i="6"/>
  <c r="Q399" i="6"/>
  <c r="Q336" i="6"/>
  <c r="U277" i="6"/>
  <c r="U215" i="6"/>
  <c r="U399" i="6"/>
  <c r="U336" i="6"/>
  <c r="Q277" i="6"/>
  <c r="T336" i="6"/>
  <c r="T215" i="6"/>
  <c r="S215" i="6"/>
  <c r="R215" i="6"/>
  <c r="U157" i="6"/>
  <c r="Q215" i="6"/>
  <c r="T157" i="6"/>
  <c r="T277" i="6"/>
  <c r="S157" i="6"/>
  <c r="S277" i="6"/>
  <c r="R157" i="6"/>
  <c r="R175" i="6" s="1"/>
  <c r="E48" i="6" s="1"/>
  <c r="R277" i="6"/>
  <c r="Q157" i="6"/>
  <c r="U98" i="6"/>
  <c r="T98" i="6"/>
  <c r="S98" i="6"/>
  <c r="Y149" i="6"/>
  <c r="Y100" i="6"/>
  <c r="Y109" i="6" s="1"/>
  <c r="Y118" i="6" s="1"/>
  <c r="Y128" i="6" s="1"/>
  <c r="A39" i="6" s="1"/>
  <c r="AC95" i="6"/>
  <c r="AC104" i="6" s="1"/>
  <c r="AC113" i="6" s="1"/>
  <c r="AC123" i="6" s="1"/>
  <c r="E34" i="6" s="1"/>
  <c r="T95" i="6"/>
  <c r="T104" i="6" s="1"/>
  <c r="T113" i="6" s="1"/>
  <c r="T123" i="6" s="1"/>
  <c r="G24" i="6" s="1"/>
  <c r="N151" i="6"/>
  <c r="AC36" i="6"/>
  <c r="AC45" i="6" s="1"/>
  <c r="AC54" i="6" s="1"/>
  <c r="AC64" i="6" s="1"/>
  <c r="E13" i="6" s="1"/>
  <c r="P37" i="6"/>
  <c r="P55" i="6" s="1"/>
  <c r="C4" i="6" s="1"/>
  <c r="AE37" i="6"/>
  <c r="T38" i="6"/>
  <c r="T56" i="6" s="1"/>
  <c r="G5" i="6" s="1"/>
  <c r="AF39" i="6"/>
  <c r="AE40" i="6"/>
  <c r="N42" i="6"/>
  <c r="N51" i="6" s="1"/>
  <c r="N60" i="6" s="1"/>
  <c r="N70" i="6" s="1"/>
  <c r="A9" i="6" s="1"/>
  <c r="Z46" i="6"/>
  <c r="AD67" i="6"/>
  <c r="U96" i="6"/>
  <c r="AC106" i="6"/>
  <c r="AD128" i="6"/>
  <c r="Q156" i="6"/>
  <c r="AF428" i="6"/>
  <c r="AF409" i="6"/>
  <c r="AF365" i="6"/>
  <c r="AF346" i="6"/>
  <c r="AF306" i="6"/>
  <c r="AE428" i="6"/>
  <c r="AE409" i="6"/>
  <c r="AE365" i="6"/>
  <c r="AE346" i="6"/>
  <c r="AE306" i="6"/>
  <c r="AE287" i="6"/>
  <c r="AD428" i="6"/>
  <c r="AD409" i="6"/>
  <c r="AD365" i="6"/>
  <c r="AD346" i="6"/>
  <c r="AD306" i="6"/>
  <c r="AF244" i="6"/>
  <c r="AF225" i="6"/>
  <c r="AF186" i="6"/>
  <c r="AC428" i="6"/>
  <c r="AC365" i="6"/>
  <c r="AE244" i="6"/>
  <c r="AE225" i="6"/>
  <c r="AE186" i="6"/>
  <c r="AC306" i="6"/>
  <c r="AF287" i="6"/>
  <c r="AD244" i="6"/>
  <c r="AD225" i="6"/>
  <c r="AD186" i="6"/>
  <c r="AD287" i="6"/>
  <c r="AC244" i="6"/>
  <c r="AC225" i="6"/>
  <c r="AC186" i="6"/>
  <c r="AC287" i="6"/>
  <c r="AF167" i="6"/>
  <c r="AE167" i="6"/>
  <c r="AF127" i="6"/>
  <c r="AC409" i="6"/>
  <c r="AD167" i="6"/>
  <c r="AE127" i="6"/>
  <c r="AC346" i="6"/>
  <c r="AC167" i="6"/>
  <c r="AD127" i="6"/>
  <c r="AC127" i="6"/>
  <c r="AF108" i="6"/>
  <c r="AE108" i="6"/>
  <c r="AF68" i="6"/>
  <c r="AD108" i="6"/>
  <c r="AE68" i="6"/>
  <c r="AF49" i="6"/>
  <c r="AC108" i="6"/>
  <c r="AD68" i="6"/>
  <c r="AE49" i="6"/>
  <c r="AC68" i="6"/>
  <c r="Z284" i="6"/>
  <c r="S40" i="6"/>
  <c r="S58" i="6" s="1"/>
  <c r="F7" i="6" s="1"/>
  <c r="N155" i="6"/>
  <c r="N164" i="6" s="1"/>
  <c r="N173" i="6" s="1"/>
  <c r="N183" i="6" s="1"/>
  <c r="A46" i="6" s="1"/>
  <c r="N203" i="6"/>
  <c r="T232" i="6"/>
  <c r="G68" i="6" s="1"/>
  <c r="U425" i="6"/>
  <c r="U406" i="6"/>
  <c r="U362" i="6"/>
  <c r="U343" i="6"/>
  <c r="U303" i="6"/>
  <c r="T425" i="6"/>
  <c r="T406" i="6"/>
  <c r="T362" i="6"/>
  <c r="T343" i="6"/>
  <c r="T303" i="6"/>
  <c r="S425" i="6"/>
  <c r="S406" i="6"/>
  <c r="S362" i="6"/>
  <c r="S343" i="6"/>
  <c r="R425" i="6"/>
  <c r="R406" i="6"/>
  <c r="R362" i="6"/>
  <c r="R343" i="6"/>
  <c r="Q425" i="6"/>
  <c r="Q406" i="6"/>
  <c r="Q362" i="6"/>
  <c r="Q343" i="6"/>
  <c r="Q303" i="6"/>
  <c r="P425" i="6"/>
  <c r="P406" i="6"/>
  <c r="P362" i="6"/>
  <c r="P343" i="6"/>
  <c r="P303" i="6"/>
  <c r="O425" i="6"/>
  <c r="O406" i="6"/>
  <c r="O362" i="6"/>
  <c r="O343" i="6"/>
  <c r="R303" i="6"/>
  <c r="S284" i="6"/>
  <c r="S241" i="6"/>
  <c r="S222" i="6"/>
  <c r="O303" i="6"/>
  <c r="R284" i="6"/>
  <c r="R241" i="6"/>
  <c r="R222" i="6"/>
  <c r="R183" i="6"/>
  <c r="Q284" i="6"/>
  <c r="Q241" i="6"/>
  <c r="Q222" i="6"/>
  <c r="Q183" i="6"/>
  <c r="P284" i="6"/>
  <c r="P241" i="6"/>
  <c r="P222" i="6"/>
  <c r="P183" i="6"/>
  <c r="O284" i="6"/>
  <c r="O241" i="6"/>
  <c r="O222" i="6"/>
  <c r="U284" i="6"/>
  <c r="U241" i="6"/>
  <c r="Q164" i="6"/>
  <c r="T124" i="6"/>
  <c r="T284" i="6"/>
  <c r="P164" i="6"/>
  <c r="S124" i="6"/>
  <c r="O164" i="6"/>
  <c r="R124" i="6"/>
  <c r="T241" i="6"/>
  <c r="Q124" i="6"/>
  <c r="U222" i="6"/>
  <c r="P124" i="6"/>
  <c r="T222" i="6"/>
  <c r="O124" i="6"/>
  <c r="O183" i="6"/>
  <c r="S164" i="6"/>
  <c r="P65" i="6"/>
  <c r="U183" i="6"/>
  <c r="O65" i="6"/>
  <c r="T183" i="6"/>
  <c r="S183" i="6"/>
  <c r="U105" i="6"/>
  <c r="U164" i="6"/>
  <c r="U124" i="6"/>
  <c r="T105" i="6"/>
  <c r="P105" i="6"/>
  <c r="R65" i="6"/>
  <c r="T428" i="6"/>
  <c r="T409" i="6"/>
  <c r="T365" i="6"/>
  <c r="T346" i="6"/>
  <c r="T306" i="6"/>
  <c r="S428" i="6"/>
  <c r="S409" i="6"/>
  <c r="S365" i="6"/>
  <c r="S346" i="6"/>
  <c r="S306" i="6"/>
  <c r="R428" i="6"/>
  <c r="R409" i="6"/>
  <c r="R365" i="6"/>
  <c r="R346" i="6"/>
  <c r="R306" i="6"/>
  <c r="U428" i="6"/>
  <c r="U365" i="6"/>
  <c r="U306" i="6"/>
  <c r="S287" i="6"/>
  <c r="R244" i="6"/>
  <c r="T287" i="6"/>
  <c r="U244" i="6"/>
  <c r="S225" i="6"/>
  <c r="T108" i="6"/>
  <c r="T117" i="6" s="1"/>
  <c r="G28" i="6" s="1"/>
  <c r="R287" i="6"/>
  <c r="T244" i="6"/>
  <c r="R225" i="6"/>
  <c r="S244" i="6"/>
  <c r="R108" i="6"/>
  <c r="U409" i="6"/>
  <c r="U346" i="6"/>
  <c r="U186" i="6"/>
  <c r="T186" i="6"/>
  <c r="U167" i="6"/>
  <c r="S186" i="6"/>
  <c r="T167" i="6"/>
  <c r="U127" i="6"/>
  <c r="U225" i="6"/>
  <c r="T127" i="6"/>
  <c r="U287" i="6"/>
  <c r="S127" i="6"/>
  <c r="R186" i="6"/>
  <c r="S167" i="6"/>
  <c r="R127" i="6"/>
  <c r="U108" i="6"/>
  <c r="T225" i="6"/>
  <c r="R167" i="6"/>
  <c r="S108" i="6"/>
  <c r="U68" i="6"/>
  <c r="AD401" i="6"/>
  <c r="AD419" i="6" s="1"/>
  <c r="F144" i="6" s="1"/>
  <c r="AD338" i="6"/>
  <c r="AF401" i="6"/>
  <c r="AF338" i="6"/>
  <c r="AE401" i="6"/>
  <c r="AE419" i="6" s="1"/>
  <c r="G144" i="6" s="1"/>
  <c r="AE338" i="6"/>
  <c r="AE356" i="6" s="1"/>
  <c r="G123" i="6" s="1"/>
  <c r="AF279" i="6"/>
  <c r="AF297" i="6" s="1"/>
  <c r="H102" i="6" s="1"/>
  <c r="AF217" i="6"/>
  <c r="AE217" i="6"/>
  <c r="AE235" i="6" s="1"/>
  <c r="G81" i="6" s="1"/>
  <c r="AF159" i="6"/>
  <c r="AF177" i="6" s="1"/>
  <c r="H60" i="6" s="1"/>
  <c r="AD217" i="6"/>
  <c r="AD235" i="6" s="1"/>
  <c r="F81" i="6" s="1"/>
  <c r="AE159" i="6"/>
  <c r="AE177" i="6" s="1"/>
  <c r="AD159" i="6"/>
  <c r="AE279" i="6"/>
  <c r="AD279" i="6"/>
  <c r="AD297" i="6" s="1"/>
  <c r="F102" i="6" s="1"/>
  <c r="AF100" i="6"/>
  <c r="AE100" i="6"/>
  <c r="AE118" i="6" s="1"/>
  <c r="G39" i="6" s="1"/>
  <c r="AD100" i="6"/>
  <c r="AD118" i="6" s="1"/>
  <c r="AD36" i="6"/>
  <c r="AD45" i="6" s="1"/>
  <c r="AD54" i="6" s="1"/>
  <c r="AD64" i="6" s="1"/>
  <c r="F13" i="6" s="1"/>
  <c r="Q37" i="6"/>
  <c r="Q55" i="6" s="1"/>
  <c r="D4" i="6" s="1"/>
  <c r="AF37" i="6"/>
  <c r="AF55" i="6" s="1"/>
  <c r="H14" i="6" s="1"/>
  <c r="U38" i="6"/>
  <c r="AF40" i="6"/>
  <c r="T42" i="6"/>
  <c r="T60" i="6" s="1"/>
  <c r="G9" i="6" s="1"/>
  <c r="AA46" i="6"/>
  <c r="P47" i="6"/>
  <c r="P56" i="6" s="1"/>
  <c r="C5" i="6" s="1"/>
  <c r="S50" i="6"/>
  <c r="AF52" i="6"/>
  <c r="Z96" i="6"/>
  <c r="S100" i="6"/>
  <c r="S118" i="6" s="1"/>
  <c r="AF106" i="6"/>
  <c r="S41" i="6"/>
  <c r="AE46" i="6"/>
  <c r="AF427" i="6"/>
  <c r="AF408" i="6"/>
  <c r="AF364" i="6"/>
  <c r="AF345" i="6"/>
  <c r="AE427" i="6"/>
  <c r="AE408" i="6"/>
  <c r="AE364" i="6"/>
  <c r="AE345" i="6"/>
  <c r="AD427" i="6"/>
  <c r="AD408" i="6"/>
  <c r="AD364" i="6"/>
  <c r="AD345" i="6"/>
  <c r="AD305" i="6"/>
  <c r="AC427" i="6"/>
  <c r="AC408" i="6"/>
  <c r="AC364" i="6"/>
  <c r="AC345" i="6"/>
  <c r="AC305" i="6"/>
  <c r="AC286" i="6"/>
  <c r="AB427" i="6"/>
  <c r="AB408" i="6"/>
  <c r="AB364" i="6"/>
  <c r="AB345" i="6"/>
  <c r="AB305" i="6"/>
  <c r="AF243" i="6"/>
  <c r="AF224" i="6"/>
  <c r="AF286" i="6"/>
  <c r="AE243" i="6"/>
  <c r="AE224" i="6"/>
  <c r="AE185" i="6"/>
  <c r="AE286" i="6"/>
  <c r="AD243" i="6"/>
  <c r="AD224" i="6"/>
  <c r="AD185" i="6"/>
  <c r="AD286" i="6"/>
  <c r="AC243" i="6"/>
  <c r="AC224" i="6"/>
  <c r="AC185" i="6"/>
  <c r="AB286" i="6"/>
  <c r="AB243" i="6"/>
  <c r="AB224" i="6"/>
  <c r="AB185" i="6"/>
  <c r="AD166" i="6"/>
  <c r="AE126" i="6"/>
  <c r="AE107" i="6"/>
  <c r="AC166" i="6"/>
  <c r="AD126" i="6"/>
  <c r="AF305" i="6"/>
  <c r="AB166" i="6"/>
  <c r="AC126" i="6"/>
  <c r="AC107" i="6"/>
  <c r="AE305" i="6"/>
  <c r="AB126" i="6"/>
  <c r="AB107" i="6"/>
  <c r="AF166" i="6"/>
  <c r="AF107" i="6"/>
  <c r="AD107" i="6"/>
  <c r="AF126" i="6"/>
  <c r="AF67" i="6"/>
  <c r="AE48" i="6"/>
  <c r="AB67" i="6"/>
  <c r="Y87" i="6"/>
  <c r="Z37" i="6"/>
  <c r="U101" i="6"/>
  <c r="U119" i="6" s="1"/>
  <c r="H30" i="6" s="1"/>
  <c r="T426" i="6"/>
  <c r="T407" i="6"/>
  <c r="T363" i="6"/>
  <c r="T344" i="6"/>
  <c r="T304" i="6"/>
  <c r="S426" i="6"/>
  <c r="S407" i="6"/>
  <c r="S363" i="6"/>
  <c r="S344" i="6"/>
  <c r="S304" i="6"/>
  <c r="R426" i="6"/>
  <c r="R407" i="6"/>
  <c r="R363" i="6"/>
  <c r="R344" i="6"/>
  <c r="R304" i="6"/>
  <c r="Q426" i="6"/>
  <c r="Q407" i="6"/>
  <c r="Q363" i="6"/>
  <c r="Q344" i="6"/>
  <c r="Q304" i="6"/>
  <c r="P426" i="6"/>
  <c r="P407" i="6"/>
  <c r="P363" i="6"/>
  <c r="P344" i="6"/>
  <c r="P285" i="6"/>
  <c r="P242" i="6"/>
  <c r="P223" i="6"/>
  <c r="U304" i="6"/>
  <c r="U407" i="6"/>
  <c r="U344" i="6"/>
  <c r="P304" i="6"/>
  <c r="R285" i="6"/>
  <c r="R242" i="6"/>
  <c r="Q223" i="6"/>
  <c r="Q184" i="6"/>
  <c r="P184" i="6"/>
  <c r="U426" i="6"/>
  <c r="U363" i="6"/>
  <c r="U165" i="6"/>
  <c r="U285" i="6"/>
  <c r="T165" i="6"/>
  <c r="U125" i="6"/>
  <c r="S242" i="6"/>
  <c r="S223" i="6"/>
  <c r="S232" i="6" s="1"/>
  <c r="F68" i="6" s="1"/>
  <c r="S184" i="6"/>
  <c r="P165" i="6"/>
  <c r="Q125" i="6"/>
  <c r="U242" i="6"/>
  <c r="R184" i="6"/>
  <c r="S125" i="6"/>
  <c r="R66" i="6"/>
  <c r="T242" i="6"/>
  <c r="S165" i="6"/>
  <c r="R125" i="6"/>
  <c r="Q66" i="6"/>
  <c r="Q242" i="6"/>
  <c r="R165" i="6"/>
  <c r="P125" i="6"/>
  <c r="U106" i="6"/>
  <c r="P66" i="6"/>
  <c r="Q165" i="6"/>
  <c r="T106" i="6"/>
  <c r="S106" i="6"/>
  <c r="T285" i="6"/>
  <c r="R106" i="6"/>
  <c r="S285" i="6"/>
  <c r="Q106" i="6"/>
  <c r="U47" i="6"/>
  <c r="R223" i="6"/>
  <c r="U184" i="6"/>
  <c r="T66" i="6"/>
  <c r="S427" i="6"/>
  <c r="S408" i="6"/>
  <c r="S364" i="6"/>
  <c r="S345" i="6"/>
  <c r="S305" i="6"/>
  <c r="R427" i="6"/>
  <c r="R408" i="6"/>
  <c r="R364" i="6"/>
  <c r="R345" i="6"/>
  <c r="R305" i="6"/>
  <c r="Q427" i="6"/>
  <c r="Q408" i="6"/>
  <c r="Q364" i="6"/>
  <c r="Q345" i="6"/>
  <c r="Q305" i="6"/>
  <c r="U408" i="6"/>
  <c r="U345" i="6"/>
  <c r="T408" i="6"/>
  <c r="T345" i="6"/>
  <c r="U286" i="6"/>
  <c r="U243" i="6"/>
  <c r="U224" i="6"/>
  <c r="U305" i="6"/>
  <c r="Q286" i="6"/>
  <c r="Q243" i="6"/>
  <c r="U427" i="6"/>
  <c r="T185" i="6"/>
  <c r="T427" i="6"/>
  <c r="U364" i="6"/>
  <c r="S185" i="6"/>
  <c r="T364" i="6"/>
  <c r="T286" i="6"/>
  <c r="R185" i="6"/>
  <c r="S286" i="6"/>
  <c r="T224" i="6"/>
  <c r="Q185" i="6"/>
  <c r="R286" i="6"/>
  <c r="T243" i="6"/>
  <c r="S224" i="6"/>
  <c r="U166" i="6"/>
  <c r="T305" i="6"/>
  <c r="S243" i="6"/>
  <c r="R224" i="6"/>
  <c r="T166" i="6"/>
  <c r="U126" i="6"/>
  <c r="U107" i="6"/>
  <c r="R243" i="6"/>
  <c r="Q224" i="6"/>
  <c r="S166" i="6"/>
  <c r="T126" i="6"/>
  <c r="U67" i="6"/>
  <c r="T48" i="6"/>
  <c r="T57" i="6" s="1"/>
  <c r="G6" i="6" s="1"/>
  <c r="T67" i="6"/>
  <c r="S67" i="6"/>
  <c r="F6" i="6" s="1"/>
  <c r="R48" i="6"/>
  <c r="R57" i="6" s="1"/>
  <c r="E6" i="6" s="1"/>
  <c r="R67" i="6"/>
  <c r="Q48" i="6"/>
  <c r="T107" i="6"/>
  <c r="Q67" i="6"/>
  <c r="S107" i="6"/>
  <c r="R107" i="6"/>
  <c r="R116" i="6" s="1"/>
  <c r="E27" i="6" s="1"/>
  <c r="Q166" i="6"/>
  <c r="Y158" i="6"/>
  <c r="Y167" i="6" s="1"/>
  <c r="Y176" i="6" s="1"/>
  <c r="Y186" i="6" s="1"/>
  <c r="A59" i="6" s="1"/>
  <c r="AB154" i="6"/>
  <c r="AB163" i="6" s="1"/>
  <c r="AB172" i="6" s="1"/>
  <c r="AB182" i="6" s="1"/>
  <c r="D55" i="6" s="1"/>
  <c r="O36" i="6"/>
  <c r="O45" i="6" s="1"/>
  <c r="O54" i="6" s="1"/>
  <c r="O64" i="6" s="1"/>
  <c r="B3" i="6" s="1"/>
  <c r="AE36" i="6"/>
  <c r="AE45" i="6" s="1"/>
  <c r="AE54" i="6" s="1"/>
  <c r="AE64" i="6" s="1"/>
  <c r="G13" i="6" s="1"/>
  <c r="R37" i="6"/>
  <c r="R55" i="6" s="1"/>
  <c r="E4" i="6" s="1"/>
  <c r="Q39" i="6"/>
  <c r="Q57" i="6" s="1"/>
  <c r="U42" i="6"/>
  <c r="AB46" i="6"/>
  <c r="Q47" i="6"/>
  <c r="T50" i="6"/>
  <c r="T59" i="6" s="1"/>
  <c r="G8" i="6" s="1"/>
  <c r="S66" i="6"/>
  <c r="AA96" i="6"/>
  <c r="Q98" i="6"/>
  <c r="T100" i="6"/>
  <c r="T118" i="6" s="1"/>
  <c r="G29" i="6" s="1"/>
  <c r="T129" i="6"/>
  <c r="S158" i="6"/>
  <c r="S176" i="6" s="1"/>
  <c r="F49" i="6" s="1"/>
  <c r="T399" i="6"/>
  <c r="AF111" i="6"/>
  <c r="AF120" i="6" s="1"/>
  <c r="H41" i="6" s="1"/>
  <c r="AF130" i="6"/>
  <c r="U111" i="6"/>
  <c r="U120" i="6" s="1"/>
  <c r="H31" i="6" s="1"/>
  <c r="U130" i="6"/>
  <c r="AF228" i="6"/>
  <c r="AF237" i="6" s="1"/>
  <c r="H83" i="6" s="1"/>
  <c r="AF247" i="6"/>
  <c r="U309" i="6"/>
  <c r="U290" i="6"/>
  <c r="U299" i="6" s="1"/>
  <c r="H94" i="6" s="1"/>
  <c r="U228" i="6"/>
  <c r="U237" i="6" s="1"/>
  <c r="H73" i="6" s="1"/>
  <c r="AF309" i="6"/>
  <c r="AF290" i="6"/>
  <c r="AF299" i="6" s="1"/>
  <c r="H104" i="6" s="1"/>
  <c r="U349" i="6"/>
  <c r="U358" i="6" s="1"/>
  <c r="H115" i="6" s="1"/>
  <c r="U412" i="6"/>
  <c r="U421" i="6" s="1"/>
  <c r="H136" i="6" s="1"/>
  <c r="AF349" i="6"/>
  <c r="AF412" i="6"/>
  <c r="AF421" i="6" s="1"/>
  <c r="H146" i="6" s="1"/>
  <c r="AA105" i="5"/>
  <c r="Y37" i="5"/>
  <c r="Y46" i="5" s="1"/>
  <c r="Y55" i="5" s="1"/>
  <c r="Y65" i="5" s="1"/>
  <c r="A14" i="5" s="1"/>
  <c r="AE41" i="5"/>
  <c r="AB157" i="5"/>
  <c r="AA38" i="5"/>
  <c r="AA47" i="5"/>
  <c r="AA56" i="5" s="1"/>
  <c r="C15" i="5" s="1"/>
  <c r="AD38" i="5"/>
  <c r="AD97" i="5"/>
  <c r="AE38" i="5"/>
  <c r="AF161" i="5"/>
  <c r="AF41" i="5"/>
  <c r="AC39" i="5"/>
  <c r="AF47" i="5"/>
  <c r="AD39" i="5"/>
  <c r="AE39" i="5"/>
  <c r="AB36" i="5"/>
  <c r="AB45" i="5" s="1"/>
  <c r="AB54" i="5" s="1"/>
  <c r="AB64" i="5" s="1"/>
  <c r="D13" i="5" s="1"/>
  <c r="AE36" i="5"/>
  <c r="AE45" i="5" s="1"/>
  <c r="AE54" i="5" s="1"/>
  <c r="AE64" i="5" s="1"/>
  <c r="G13" i="5" s="1"/>
  <c r="Y40" i="5"/>
  <c r="Y49" i="5" s="1"/>
  <c r="Y58" i="5" s="1"/>
  <c r="Y68" i="5" s="1"/>
  <c r="A17" i="5" s="1"/>
  <c r="P47" i="5"/>
  <c r="S47" i="5"/>
  <c r="U47" i="5"/>
  <c r="N42" i="5"/>
  <c r="N51" i="5" s="1"/>
  <c r="N60" i="5" s="1"/>
  <c r="N70" i="5" s="1"/>
  <c r="A9" i="5" s="1"/>
  <c r="U40" i="5"/>
  <c r="Q48" i="5"/>
  <c r="R39" i="5"/>
  <c r="P105" i="5"/>
  <c r="U39" i="5"/>
  <c r="S106" i="5"/>
  <c r="S36" i="5"/>
  <c r="S45" i="5" s="1"/>
  <c r="S54" i="5" s="1"/>
  <c r="S64" i="5" s="1"/>
  <c r="F3" i="5" s="1"/>
  <c r="T218" i="5"/>
  <c r="Y149" i="5"/>
  <c r="Y100" i="5"/>
  <c r="Y109" i="5" s="1"/>
  <c r="Y118" i="5" s="1"/>
  <c r="Y128" i="5" s="1"/>
  <c r="A39" i="5" s="1"/>
  <c r="AC95" i="5"/>
  <c r="AC104" i="5" s="1"/>
  <c r="AC113" i="5" s="1"/>
  <c r="AC123" i="5" s="1"/>
  <c r="E34" i="5" s="1"/>
  <c r="U397" i="5"/>
  <c r="U334" i="5"/>
  <c r="U275" i="5"/>
  <c r="T397" i="5"/>
  <c r="T334" i="5"/>
  <c r="S397" i="5"/>
  <c r="S334" i="5"/>
  <c r="R397" i="5"/>
  <c r="R334" i="5"/>
  <c r="O397" i="5"/>
  <c r="O334" i="5"/>
  <c r="O275" i="5"/>
  <c r="T275" i="5"/>
  <c r="S275" i="5"/>
  <c r="R275" i="5"/>
  <c r="Q275" i="5"/>
  <c r="U213" i="5"/>
  <c r="Q397" i="5"/>
  <c r="P275" i="5"/>
  <c r="T213" i="5"/>
  <c r="P397" i="5"/>
  <c r="Q334" i="5"/>
  <c r="S213" i="5"/>
  <c r="P334" i="5"/>
  <c r="P213" i="5"/>
  <c r="U96" i="5"/>
  <c r="R213" i="5"/>
  <c r="U155" i="5"/>
  <c r="Q213" i="5"/>
  <c r="T155" i="5"/>
  <c r="O213" i="5"/>
  <c r="S155" i="5"/>
  <c r="R155" i="5"/>
  <c r="P155" i="5"/>
  <c r="Q155" i="5"/>
  <c r="U37" i="5"/>
  <c r="O155" i="5"/>
  <c r="T37" i="5"/>
  <c r="R37" i="5"/>
  <c r="Q37" i="5"/>
  <c r="T96" i="5"/>
  <c r="R96" i="5"/>
  <c r="Q96" i="5"/>
  <c r="P96" i="5"/>
  <c r="P114" i="5" s="1"/>
  <c r="T398" i="5"/>
  <c r="S398" i="5"/>
  <c r="S335" i="5"/>
  <c r="S276" i="5"/>
  <c r="R398" i="5"/>
  <c r="R335" i="5"/>
  <c r="R276" i="5"/>
  <c r="Q398" i="5"/>
  <c r="Q335" i="5"/>
  <c r="P398" i="5"/>
  <c r="P335" i="5"/>
  <c r="U335" i="5"/>
  <c r="U398" i="5"/>
  <c r="T335" i="5"/>
  <c r="U214" i="5"/>
  <c r="U276" i="5"/>
  <c r="S214" i="5"/>
  <c r="T276" i="5"/>
  <c r="R214" i="5"/>
  <c r="Q276" i="5"/>
  <c r="Q214" i="5"/>
  <c r="P276" i="5"/>
  <c r="P214" i="5"/>
  <c r="U156" i="5"/>
  <c r="T156" i="5"/>
  <c r="S156" i="5"/>
  <c r="R156" i="5"/>
  <c r="Q156" i="5"/>
  <c r="P156" i="5"/>
  <c r="S97" i="5"/>
  <c r="R97" i="5"/>
  <c r="Q97" i="5"/>
  <c r="P97" i="5"/>
  <c r="U38" i="5"/>
  <c r="T214" i="5"/>
  <c r="U97" i="5"/>
  <c r="AB95" i="5"/>
  <c r="AB104" i="5" s="1"/>
  <c r="AB113" i="5" s="1"/>
  <c r="AB123" i="5" s="1"/>
  <c r="D34" i="5" s="1"/>
  <c r="Y148" i="5"/>
  <c r="Y99" i="5"/>
  <c r="Y108" i="5" s="1"/>
  <c r="Y117" i="5" s="1"/>
  <c r="Y127" i="5" s="1"/>
  <c r="A38" i="5" s="1"/>
  <c r="AF109" i="5"/>
  <c r="T46" i="5"/>
  <c r="S46" i="5"/>
  <c r="T67" i="5"/>
  <c r="AD400" i="5"/>
  <c r="AD337" i="5"/>
  <c r="AD278" i="5"/>
  <c r="AC400" i="5"/>
  <c r="AC337" i="5"/>
  <c r="AC278" i="5"/>
  <c r="AC216" i="5"/>
  <c r="AF337" i="5"/>
  <c r="AE337" i="5"/>
  <c r="AF400" i="5"/>
  <c r="AE400" i="5"/>
  <c r="AE278" i="5"/>
  <c r="AE216" i="5"/>
  <c r="AF216" i="5"/>
  <c r="AC158" i="5"/>
  <c r="AD216" i="5"/>
  <c r="AF278" i="5"/>
  <c r="AF99" i="5"/>
  <c r="AE99" i="5"/>
  <c r="AE158" i="5"/>
  <c r="AF158" i="5"/>
  <c r="AF40" i="5"/>
  <c r="AD158" i="5"/>
  <c r="AD99" i="5"/>
  <c r="N150" i="5"/>
  <c r="N101" i="5"/>
  <c r="N110" i="5" s="1"/>
  <c r="N119" i="5" s="1"/>
  <c r="N129" i="5" s="1"/>
  <c r="A30" i="5" s="1"/>
  <c r="S95" i="5"/>
  <c r="S104" i="5" s="1"/>
  <c r="S113" i="5" s="1"/>
  <c r="S123" i="5" s="1"/>
  <c r="F24" i="5" s="1"/>
  <c r="Y151" i="5"/>
  <c r="Y102" i="5"/>
  <c r="Y111" i="5" s="1"/>
  <c r="Y120" i="5" s="1"/>
  <c r="Y130" i="5" s="1"/>
  <c r="A41" i="5" s="1"/>
  <c r="AE95" i="5"/>
  <c r="AE104" i="5" s="1"/>
  <c r="AE113" i="5" s="1"/>
  <c r="AE123" i="5" s="1"/>
  <c r="G34" i="5" s="1"/>
  <c r="S50" i="5"/>
  <c r="AD67" i="5"/>
  <c r="O96" i="5"/>
  <c r="Y145" i="5"/>
  <c r="Y96" i="5"/>
  <c r="Y105" i="5" s="1"/>
  <c r="Y114" i="5" s="1"/>
  <c r="Y124" i="5" s="1"/>
  <c r="A35" i="5" s="1"/>
  <c r="Y87" i="5"/>
  <c r="Y38" i="5"/>
  <c r="Y47" i="5" s="1"/>
  <c r="Y56" i="5" s="1"/>
  <c r="Y66" i="5" s="1"/>
  <c r="A15" i="5" s="1"/>
  <c r="AF52" i="5"/>
  <c r="AE49" i="5"/>
  <c r="P38" i="5"/>
  <c r="AC40" i="5"/>
  <c r="N93" i="5"/>
  <c r="Z397" i="5"/>
  <c r="AD397" i="5"/>
  <c r="AD334" i="5"/>
  <c r="AD275" i="5"/>
  <c r="AC397" i="5"/>
  <c r="AC334" i="5"/>
  <c r="AC275" i="5"/>
  <c r="AB397" i="5"/>
  <c r="AB334" i="5"/>
  <c r="AA275" i="5"/>
  <c r="AC213" i="5"/>
  <c r="Z275" i="5"/>
  <c r="AA213" i="5"/>
  <c r="AF397" i="5"/>
  <c r="AF334" i="5"/>
  <c r="AE397" i="5"/>
  <c r="AE334" i="5"/>
  <c r="AA397" i="5"/>
  <c r="AA334" i="5"/>
  <c r="Z334" i="5"/>
  <c r="AE275" i="5"/>
  <c r="AE213" i="5"/>
  <c r="AC155" i="5"/>
  <c r="AF213" i="5"/>
  <c r="AB155" i="5"/>
  <c r="AD213" i="5"/>
  <c r="AA155" i="5"/>
  <c r="AB213" i="5"/>
  <c r="Z155" i="5"/>
  <c r="Z213" i="5"/>
  <c r="AF275" i="5"/>
  <c r="AB275" i="5"/>
  <c r="AE155" i="5"/>
  <c r="AD96" i="5"/>
  <c r="AC96" i="5"/>
  <c r="AC114" i="5" s="1"/>
  <c r="E35" i="5" s="1"/>
  <c r="AB96" i="5"/>
  <c r="AA96" i="5"/>
  <c r="Z96" i="5"/>
  <c r="AF37" i="5"/>
  <c r="AF155" i="5"/>
  <c r="AF96" i="5"/>
  <c r="Z37" i="5"/>
  <c r="O37" i="5"/>
  <c r="Q38" i="5"/>
  <c r="AD58" i="5"/>
  <c r="AF247" i="5"/>
  <c r="AF228" i="5"/>
  <c r="AF427" i="5"/>
  <c r="AF408" i="5"/>
  <c r="AF364" i="5"/>
  <c r="AF345" i="5"/>
  <c r="AF305" i="5"/>
  <c r="AE427" i="5"/>
  <c r="AE408" i="5"/>
  <c r="AE364" i="5"/>
  <c r="AE345" i="5"/>
  <c r="AB427" i="5"/>
  <c r="AB408" i="5"/>
  <c r="AB364" i="5"/>
  <c r="AB345" i="5"/>
  <c r="AB305" i="5"/>
  <c r="AB286" i="5"/>
  <c r="AD408" i="5"/>
  <c r="AD364" i="5"/>
  <c r="AC408" i="5"/>
  <c r="AC364" i="5"/>
  <c r="AD345" i="5"/>
  <c r="AC345" i="5"/>
  <c r="AE305" i="5"/>
  <c r="AD427" i="5"/>
  <c r="AD305" i="5"/>
  <c r="AC427" i="5"/>
  <c r="AC305" i="5"/>
  <c r="AF286" i="5"/>
  <c r="AF243" i="5"/>
  <c r="AF224" i="5"/>
  <c r="AF185" i="5"/>
  <c r="AF166" i="5"/>
  <c r="AE286" i="5"/>
  <c r="AE243" i="5"/>
  <c r="AE224" i="5"/>
  <c r="AC286" i="5"/>
  <c r="AC243" i="5"/>
  <c r="AC224" i="5"/>
  <c r="AB126" i="5"/>
  <c r="AB107" i="5"/>
  <c r="AB116" i="5" s="1"/>
  <c r="D37" i="5" s="1"/>
  <c r="AE185" i="5"/>
  <c r="AD224" i="5"/>
  <c r="AD185" i="5"/>
  <c r="AD286" i="5"/>
  <c r="AB224" i="5"/>
  <c r="AC185" i="5"/>
  <c r="AB185" i="5"/>
  <c r="AD243" i="5"/>
  <c r="AE166" i="5"/>
  <c r="AF126" i="5"/>
  <c r="AC166" i="5"/>
  <c r="AD126" i="5"/>
  <c r="AD107" i="5"/>
  <c r="AC67" i="5"/>
  <c r="AB48" i="5"/>
  <c r="AB67" i="5"/>
  <c r="AD166" i="5"/>
  <c r="AF107" i="5"/>
  <c r="AF116" i="5" s="1"/>
  <c r="H37" i="5" s="1"/>
  <c r="AC126" i="5"/>
  <c r="AC107" i="5"/>
  <c r="AF48" i="5"/>
  <c r="AF67" i="5"/>
  <c r="AE48" i="5"/>
  <c r="AB243" i="5"/>
  <c r="AE67" i="5"/>
  <c r="AD48" i="5"/>
  <c r="AD57" i="5" s="1"/>
  <c r="F16" i="5" s="1"/>
  <c r="R36" i="5"/>
  <c r="R45" i="5" s="1"/>
  <c r="R54" i="5" s="1"/>
  <c r="R64" i="5" s="1"/>
  <c r="E3" i="5" s="1"/>
  <c r="N41" i="5"/>
  <c r="N50" i="5" s="1"/>
  <c r="N59" i="5" s="1"/>
  <c r="N69" i="5" s="1"/>
  <c r="A8" i="5" s="1"/>
  <c r="AD36" i="5"/>
  <c r="AD45" i="5" s="1"/>
  <c r="AD54" i="5" s="1"/>
  <c r="AD64" i="5" s="1"/>
  <c r="F13" i="5" s="1"/>
  <c r="Y91" i="5"/>
  <c r="AF65" i="5"/>
  <c r="AF49" i="5"/>
  <c r="P37" i="5"/>
  <c r="R38" i="5"/>
  <c r="AE40" i="5"/>
  <c r="AE58" i="5" s="1"/>
  <c r="AF43" i="5"/>
  <c r="AF61" i="5" s="1"/>
  <c r="T65" i="5"/>
  <c r="N90" i="5"/>
  <c r="T97" i="5"/>
  <c r="S96" i="5"/>
  <c r="AF426" i="5"/>
  <c r="AF407" i="5"/>
  <c r="AF363" i="5"/>
  <c r="AF344" i="5"/>
  <c r="AF304" i="5"/>
  <c r="AE426" i="5"/>
  <c r="AE407" i="5"/>
  <c r="AE363" i="5"/>
  <c r="AE344" i="5"/>
  <c r="AB426" i="5"/>
  <c r="AB407" i="5"/>
  <c r="AB363" i="5"/>
  <c r="AB344" i="5"/>
  <c r="AB304" i="5"/>
  <c r="AB285" i="5"/>
  <c r="AA426" i="5"/>
  <c r="AA407" i="5"/>
  <c r="AA363" i="5"/>
  <c r="AA344" i="5"/>
  <c r="AA304" i="5"/>
  <c r="AA285" i="5"/>
  <c r="AC304" i="5"/>
  <c r="AA242" i="5"/>
  <c r="AA223" i="5"/>
  <c r="AA184" i="5"/>
  <c r="AA165" i="5"/>
  <c r="AD407" i="5"/>
  <c r="AD363" i="5"/>
  <c r="AF285" i="5"/>
  <c r="AC407" i="5"/>
  <c r="AC363" i="5"/>
  <c r="AE285" i="5"/>
  <c r="AD285" i="5"/>
  <c r="AC285" i="5"/>
  <c r="AD344" i="5"/>
  <c r="AF242" i="5"/>
  <c r="AF223" i="5"/>
  <c r="AF184" i="5"/>
  <c r="AF165" i="5"/>
  <c r="AC344" i="5"/>
  <c r="AE242" i="5"/>
  <c r="AE223" i="5"/>
  <c r="AC426" i="5"/>
  <c r="AE304" i="5"/>
  <c r="AC242" i="5"/>
  <c r="AC223" i="5"/>
  <c r="AD426" i="5"/>
  <c r="AE184" i="5"/>
  <c r="AB125" i="5"/>
  <c r="AB106" i="5"/>
  <c r="AD184" i="5"/>
  <c r="AA125" i="5"/>
  <c r="AC184" i="5"/>
  <c r="AB184" i="5"/>
  <c r="AD304" i="5"/>
  <c r="AE165" i="5"/>
  <c r="AD165" i="5"/>
  <c r="AC165" i="5"/>
  <c r="AB165" i="5"/>
  <c r="AD223" i="5"/>
  <c r="AF125" i="5"/>
  <c r="AD242" i="5"/>
  <c r="AD125" i="5"/>
  <c r="AD106" i="5"/>
  <c r="AD115" i="5" s="1"/>
  <c r="F36" i="5" s="1"/>
  <c r="AF106" i="5"/>
  <c r="AE106" i="5"/>
  <c r="AE115" i="5" s="1"/>
  <c r="G36" i="5" s="1"/>
  <c r="AC106" i="5"/>
  <c r="AE47" i="5"/>
  <c r="AE56" i="5" s="1"/>
  <c r="G15" i="5" s="1"/>
  <c r="AB223" i="5"/>
  <c r="AA106" i="5"/>
  <c r="AD47" i="5"/>
  <c r="AF66" i="5"/>
  <c r="AC47" i="5"/>
  <c r="Z46" i="5"/>
  <c r="AE66" i="5"/>
  <c r="AB47" i="5"/>
  <c r="AC66" i="5"/>
  <c r="AE125" i="5"/>
  <c r="AB66" i="5"/>
  <c r="AC125" i="5"/>
  <c r="AA66" i="5"/>
  <c r="U401" i="5"/>
  <c r="U338" i="5"/>
  <c r="U279" i="5"/>
  <c r="T401" i="5"/>
  <c r="T338" i="5"/>
  <c r="S401" i="5"/>
  <c r="S338" i="5"/>
  <c r="U217" i="5"/>
  <c r="T279" i="5"/>
  <c r="T217" i="5"/>
  <c r="S279" i="5"/>
  <c r="S217" i="5"/>
  <c r="U159" i="5"/>
  <c r="T159" i="5"/>
  <c r="S159" i="5"/>
  <c r="S100" i="5"/>
  <c r="S41" i="5"/>
  <c r="U100" i="5"/>
  <c r="U41" i="5"/>
  <c r="AF402" i="5"/>
  <c r="AF339" i="5"/>
  <c r="AE402" i="5"/>
  <c r="AE339" i="5"/>
  <c r="AE280" i="5"/>
  <c r="AF218" i="5"/>
  <c r="AE218" i="5"/>
  <c r="AF280" i="5"/>
  <c r="AE101" i="5"/>
  <c r="AF160" i="5"/>
  <c r="AE160" i="5"/>
  <c r="AF42" i="5"/>
  <c r="AF101" i="5"/>
  <c r="AE42" i="5"/>
  <c r="Z36" i="5"/>
  <c r="Z45" i="5" s="1"/>
  <c r="Z54" i="5" s="1"/>
  <c r="Z64" i="5" s="1"/>
  <c r="B13" i="5" s="1"/>
  <c r="S37" i="5"/>
  <c r="S55" i="5" s="1"/>
  <c r="S38" i="5"/>
  <c r="S56" i="5" s="1"/>
  <c r="AB39" i="5"/>
  <c r="AB57" i="5" s="1"/>
  <c r="D16" i="5" s="1"/>
  <c r="AA65" i="5"/>
  <c r="AD429" i="5"/>
  <c r="AD410" i="5"/>
  <c r="AD366" i="5"/>
  <c r="AF429" i="5"/>
  <c r="AF410" i="5"/>
  <c r="AF366" i="5"/>
  <c r="AF347" i="5"/>
  <c r="AF307" i="5"/>
  <c r="AD307" i="5"/>
  <c r="AF245" i="5"/>
  <c r="AF226" i="5"/>
  <c r="AE429" i="5"/>
  <c r="AE245" i="5"/>
  <c r="AE226" i="5"/>
  <c r="AD245" i="5"/>
  <c r="AE410" i="5"/>
  <c r="AE366" i="5"/>
  <c r="AF288" i="5"/>
  <c r="AD347" i="5"/>
  <c r="AD288" i="5"/>
  <c r="AE109" i="5"/>
  <c r="AD226" i="5"/>
  <c r="AE307" i="5"/>
  <c r="AF128" i="5"/>
  <c r="AE128" i="5"/>
  <c r="AE288" i="5"/>
  <c r="AF187" i="5"/>
  <c r="AD128" i="5"/>
  <c r="AE347" i="5"/>
  <c r="AE187" i="5"/>
  <c r="AD187" i="5"/>
  <c r="AF168" i="5"/>
  <c r="AD168" i="5"/>
  <c r="AD109" i="5"/>
  <c r="AF69" i="5"/>
  <c r="AE69" i="5"/>
  <c r="AE168" i="5"/>
  <c r="AD69" i="5"/>
  <c r="AF50" i="5"/>
  <c r="AF59" i="5" s="1"/>
  <c r="H18" i="5" s="1"/>
  <c r="AE50" i="5"/>
  <c r="AC49" i="5"/>
  <c r="AD50" i="5"/>
  <c r="T38" i="5"/>
  <c r="T41" i="5"/>
  <c r="U48" i="5"/>
  <c r="Y152" i="5"/>
  <c r="AF95" i="5"/>
  <c r="AF104" i="5" s="1"/>
  <c r="AF113" i="5" s="1"/>
  <c r="AF123" i="5" s="1"/>
  <c r="H34" i="5" s="1"/>
  <c r="N89" i="5"/>
  <c r="N40" i="5"/>
  <c r="N49" i="5" s="1"/>
  <c r="N58" i="5" s="1"/>
  <c r="N68" i="5" s="1"/>
  <c r="A7" i="5" s="1"/>
  <c r="Q36" i="5"/>
  <c r="Q45" i="5" s="1"/>
  <c r="Q54" i="5" s="1"/>
  <c r="Q64" i="5" s="1"/>
  <c r="D3" i="5" s="1"/>
  <c r="U429" i="5"/>
  <c r="U410" i="5"/>
  <c r="U366" i="5"/>
  <c r="U347" i="5"/>
  <c r="U307" i="5"/>
  <c r="U288" i="5"/>
  <c r="T429" i="5"/>
  <c r="T410" i="5"/>
  <c r="T366" i="5"/>
  <c r="T347" i="5"/>
  <c r="T307" i="5"/>
  <c r="S429" i="5"/>
  <c r="S410" i="5"/>
  <c r="S366" i="5"/>
  <c r="S347" i="5"/>
  <c r="S307" i="5"/>
  <c r="S288" i="5"/>
  <c r="U245" i="5"/>
  <c r="U226" i="5"/>
  <c r="U187" i="5"/>
  <c r="U168" i="5"/>
  <c r="T245" i="5"/>
  <c r="T226" i="5"/>
  <c r="S245" i="5"/>
  <c r="S226" i="5"/>
  <c r="S187" i="5"/>
  <c r="S168" i="5"/>
  <c r="T109" i="5"/>
  <c r="T288" i="5"/>
  <c r="U128" i="5"/>
  <c r="T187" i="5"/>
  <c r="T128" i="5"/>
  <c r="S128" i="5"/>
  <c r="U109" i="5"/>
  <c r="S109" i="5"/>
  <c r="T168" i="5"/>
  <c r="R48" i="5"/>
  <c r="R57" i="5" s="1"/>
  <c r="E6" i="5" s="1"/>
  <c r="U69" i="5"/>
  <c r="S69" i="5"/>
  <c r="U50" i="5"/>
  <c r="T50" i="5"/>
  <c r="AF430" i="5"/>
  <c r="AF411" i="5"/>
  <c r="AF367" i="5"/>
  <c r="AF348" i="5"/>
  <c r="AF308" i="5"/>
  <c r="AF289" i="5"/>
  <c r="AE430" i="5"/>
  <c r="AE411" i="5"/>
  <c r="AE367" i="5"/>
  <c r="AE348" i="5"/>
  <c r="AE308" i="5"/>
  <c r="AE289" i="5"/>
  <c r="AF246" i="5"/>
  <c r="AF227" i="5"/>
  <c r="AF188" i="5"/>
  <c r="AF169" i="5"/>
  <c r="AE246" i="5"/>
  <c r="AE227" i="5"/>
  <c r="AE188" i="5"/>
  <c r="AF129" i="5"/>
  <c r="AE129" i="5"/>
  <c r="AE169" i="5"/>
  <c r="AF110" i="5"/>
  <c r="AF70" i="5"/>
  <c r="AE110" i="5"/>
  <c r="AE70" i="5"/>
  <c r="AF51" i="5"/>
  <c r="AE51" i="5"/>
  <c r="AA37" i="5"/>
  <c r="Y41" i="5"/>
  <c r="Y50" i="5" s="1"/>
  <c r="Y59" i="5" s="1"/>
  <c r="Y69" i="5" s="1"/>
  <c r="A18" i="5" s="1"/>
  <c r="Q46" i="5"/>
  <c r="AC48" i="5"/>
  <c r="AD155" i="5"/>
  <c r="T400" i="5"/>
  <c r="S400" i="5"/>
  <c r="S337" i="5"/>
  <c r="S278" i="5"/>
  <c r="R400" i="5"/>
  <c r="R337" i="5"/>
  <c r="R278" i="5"/>
  <c r="U278" i="5"/>
  <c r="T278" i="5"/>
  <c r="U216" i="5"/>
  <c r="S216" i="5"/>
  <c r="U337" i="5"/>
  <c r="R216" i="5"/>
  <c r="T337" i="5"/>
  <c r="U400" i="5"/>
  <c r="T99" i="5"/>
  <c r="T216" i="5"/>
  <c r="U158" i="5"/>
  <c r="T158" i="5"/>
  <c r="S158" i="5"/>
  <c r="R158" i="5"/>
  <c r="R40" i="5"/>
  <c r="U99" i="5"/>
  <c r="S99" i="5"/>
  <c r="R99" i="5"/>
  <c r="T40" i="5"/>
  <c r="N92" i="5"/>
  <c r="T36" i="5"/>
  <c r="T45" i="5" s="1"/>
  <c r="T54" i="5" s="1"/>
  <c r="T64" i="5" s="1"/>
  <c r="G3" i="5" s="1"/>
  <c r="AC36" i="5"/>
  <c r="AC45" i="5" s="1"/>
  <c r="AC54" i="5" s="1"/>
  <c r="AC64" i="5" s="1"/>
  <c r="E13" i="5" s="1"/>
  <c r="AB37" i="5"/>
  <c r="AD56" i="5"/>
  <c r="F15" i="5" s="1"/>
  <c r="AE57" i="5"/>
  <c r="G16" i="5" s="1"/>
  <c r="AD59" i="5"/>
  <c r="U46" i="5"/>
  <c r="U120" i="5"/>
  <c r="H31" i="5" s="1"/>
  <c r="AE107" i="5"/>
  <c r="N88" i="5"/>
  <c r="N39" i="5"/>
  <c r="N48" i="5" s="1"/>
  <c r="N57" i="5" s="1"/>
  <c r="N67" i="5" s="1"/>
  <c r="A6" i="5" s="1"/>
  <c r="AF118" i="5"/>
  <c r="H39" i="5" s="1"/>
  <c r="AC37" i="5"/>
  <c r="AF39" i="5"/>
  <c r="AF57" i="5" s="1"/>
  <c r="H16" i="5" s="1"/>
  <c r="AE59" i="5"/>
  <c r="G18" i="5" s="1"/>
  <c r="AC46" i="5"/>
  <c r="AD66" i="5"/>
  <c r="AF71" i="5"/>
  <c r="AC99" i="5"/>
  <c r="U108" i="5"/>
  <c r="Q164" i="5"/>
  <c r="U52" i="5"/>
  <c r="U61" i="5" s="1"/>
  <c r="H10" i="5" s="1"/>
  <c r="U71" i="5"/>
  <c r="Y88" i="5"/>
  <c r="Y39" i="5"/>
  <c r="Y48" i="5" s="1"/>
  <c r="Y57" i="5" s="1"/>
  <c r="Y67" i="5" s="1"/>
  <c r="A16" i="5" s="1"/>
  <c r="N145" i="5"/>
  <c r="N96" i="5"/>
  <c r="N105" i="5" s="1"/>
  <c r="N114" i="5" s="1"/>
  <c r="N124" i="5" s="1"/>
  <c r="A25" i="5" s="1"/>
  <c r="O36" i="5"/>
  <c r="O45" i="5" s="1"/>
  <c r="O54" i="5" s="1"/>
  <c r="O64" i="5" s="1"/>
  <c r="B3" i="5" s="1"/>
  <c r="N87" i="5"/>
  <c r="N38" i="5"/>
  <c r="N47" i="5" s="1"/>
  <c r="N56" i="5" s="1"/>
  <c r="N66" i="5" s="1"/>
  <c r="A5" i="5" s="1"/>
  <c r="S399" i="5"/>
  <c r="R399" i="5"/>
  <c r="R336" i="5"/>
  <c r="R277" i="5"/>
  <c r="Q399" i="5"/>
  <c r="Q336" i="5"/>
  <c r="Q277" i="5"/>
  <c r="U399" i="5"/>
  <c r="U336" i="5"/>
  <c r="U215" i="5"/>
  <c r="T215" i="5"/>
  <c r="R215" i="5"/>
  <c r="Q215" i="5"/>
  <c r="U277" i="5"/>
  <c r="T277" i="5"/>
  <c r="S336" i="5"/>
  <c r="T336" i="5"/>
  <c r="U157" i="5"/>
  <c r="T157" i="5"/>
  <c r="S157" i="5"/>
  <c r="S277" i="5"/>
  <c r="R157" i="5"/>
  <c r="Q157" i="5"/>
  <c r="S215" i="5"/>
  <c r="T98" i="5"/>
  <c r="T116" i="5" s="1"/>
  <c r="S98" i="5"/>
  <c r="T39" i="5"/>
  <c r="T399" i="5"/>
  <c r="S39" i="5"/>
  <c r="Q39" i="5"/>
  <c r="Q57" i="5" s="1"/>
  <c r="D6" i="5" s="1"/>
  <c r="U98" i="5"/>
  <c r="R98" i="5"/>
  <c r="U68" i="5"/>
  <c r="AD37" i="5"/>
  <c r="AF38" i="5"/>
  <c r="AF56" i="5" s="1"/>
  <c r="H15" i="5" s="1"/>
  <c r="AF46" i="5"/>
  <c r="T49" i="5"/>
  <c r="T100" i="5"/>
  <c r="T118" i="5" s="1"/>
  <c r="AE126" i="5"/>
  <c r="AB166" i="5"/>
  <c r="AB175" i="5" s="1"/>
  <c r="D58" i="5" s="1"/>
  <c r="T430" i="5"/>
  <c r="T411" i="5"/>
  <c r="T367" i="5"/>
  <c r="T348" i="5"/>
  <c r="T308" i="5"/>
  <c r="T289" i="5"/>
  <c r="U430" i="5"/>
  <c r="U411" i="5"/>
  <c r="U367" i="5"/>
  <c r="U289" i="5"/>
  <c r="U348" i="5"/>
  <c r="U308" i="5"/>
  <c r="U246" i="5"/>
  <c r="U227" i="5"/>
  <c r="T227" i="5"/>
  <c r="T236" i="5" s="1"/>
  <c r="G72" i="5" s="1"/>
  <c r="U188" i="5"/>
  <c r="T188" i="5"/>
  <c r="U129" i="5"/>
  <c r="T246" i="5"/>
  <c r="T129" i="5"/>
  <c r="U169" i="5"/>
  <c r="T169" i="5"/>
  <c r="R46" i="5"/>
  <c r="T47" i="5"/>
  <c r="U49" i="5"/>
  <c r="U58" i="5" s="1"/>
  <c r="H7" i="5" s="1"/>
  <c r="U65" i="5"/>
  <c r="T68" i="5"/>
  <c r="AE105" i="5"/>
  <c r="AE114" i="5" s="1"/>
  <c r="G35" i="5" s="1"/>
  <c r="U107" i="5"/>
  <c r="AD108" i="5"/>
  <c r="AF170" i="5"/>
  <c r="AF179" i="5" s="1"/>
  <c r="H62" i="5" s="1"/>
  <c r="AF189" i="5"/>
  <c r="T164" i="5"/>
  <c r="AF186" i="5"/>
  <c r="AE100" i="5"/>
  <c r="AF108" i="5"/>
  <c r="AB156" i="5"/>
  <c r="AB174" i="5" s="1"/>
  <c r="D57" i="5" s="1"/>
  <c r="Q165" i="5"/>
  <c r="AB214" i="5"/>
  <c r="AB232" i="5" s="1"/>
  <c r="D78" i="5" s="1"/>
  <c r="Q362" i="5"/>
  <c r="Z65" i="5"/>
  <c r="AB97" i="5"/>
  <c r="P106" i="5"/>
  <c r="AD156" i="5"/>
  <c r="AD174" i="5" s="1"/>
  <c r="F57" i="5" s="1"/>
  <c r="U165" i="5"/>
  <c r="AF365" i="5"/>
  <c r="AB65" i="5"/>
  <c r="R67" i="5"/>
  <c r="AD68" i="5"/>
  <c r="U70" i="5"/>
  <c r="AC98" i="5"/>
  <c r="U106" i="5"/>
  <c r="T110" i="5"/>
  <c r="AE127" i="5"/>
  <c r="AD157" i="5"/>
  <c r="AD175" i="5" s="1"/>
  <c r="F58" i="5" s="1"/>
  <c r="AC65" i="5"/>
  <c r="P66" i="5"/>
  <c r="S67" i="5"/>
  <c r="AE68" i="5"/>
  <c r="AD98" i="5"/>
  <c r="AD116" i="5" s="1"/>
  <c r="F37" i="5" s="1"/>
  <c r="U110" i="5"/>
  <c r="U119" i="5" s="1"/>
  <c r="H30" i="5" s="1"/>
  <c r="AF222" i="5"/>
  <c r="U425" i="5"/>
  <c r="U406" i="5"/>
  <c r="U362" i="5"/>
  <c r="U343" i="5"/>
  <c r="U303" i="5"/>
  <c r="U284" i="5"/>
  <c r="T425" i="5"/>
  <c r="T406" i="5"/>
  <c r="T362" i="5"/>
  <c r="T343" i="5"/>
  <c r="T303" i="5"/>
  <c r="S425" i="5"/>
  <c r="S406" i="5"/>
  <c r="S362" i="5"/>
  <c r="S343" i="5"/>
  <c r="S303" i="5"/>
  <c r="R425" i="5"/>
  <c r="R406" i="5"/>
  <c r="R362" i="5"/>
  <c r="R343" i="5"/>
  <c r="O425" i="5"/>
  <c r="O406" i="5"/>
  <c r="O362" i="5"/>
  <c r="O343" i="5"/>
  <c r="O303" i="5"/>
  <c r="O284" i="5"/>
  <c r="P303" i="5"/>
  <c r="Q425" i="5"/>
  <c r="Q343" i="5"/>
  <c r="P425" i="5"/>
  <c r="P343" i="5"/>
  <c r="U241" i="5"/>
  <c r="U222" i="5"/>
  <c r="U183" i="5"/>
  <c r="U164" i="5"/>
  <c r="T284" i="5"/>
  <c r="T241" i="5"/>
  <c r="T222" i="5"/>
  <c r="S284" i="5"/>
  <c r="S241" i="5"/>
  <c r="S222" i="5"/>
  <c r="S183" i="5"/>
  <c r="S164" i="5"/>
  <c r="R284" i="5"/>
  <c r="R241" i="5"/>
  <c r="R222" i="5"/>
  <c r="P406" i="5"/>
  <c r="P362" i="5"/>
  <c r="R303" i="5"/>
  <c r="P284" i="5"/>
  <c r="P241" i="5"/>
  <c r="P222" i="5"/>
  <c r="P164" i="5"/>
  <c r="Q124" i="5"/>
  <c r="O105" i="5"/>
  <c r="O164" i="5"/>
  <c r="P124" i="5"/>
  <c r="Q241" i="5"/>
  <c r="Q222" i="5"/>
  <c r="O124" i="5"/>
  <c r="O241" i="5"/>
  <c r="O222" i="5"/>
  <c r="T183" i="5"/>
  <c r="R183" i="5"/>
  <c r="Q183" i="5"/>
  <c r="Q303" i="5"/>
  <c r="P183" i="5"/>
  <c r="U105" i="5"/>
  <c r="O183" i="5"/>
  <c r="T105" i="5"/>
  <c r="Q406" i="5"/>
  <c r="U124" i="5"/>
  <c r="Q284" i="5"/>
  <c r="R164" i="5"/>
  <c r="S124" i="5"/>
  <c r="Q105" i="5"/>
  <c r="T428" i="5"/>
  <c r="T409" i="5"/>
  <c r="T365" i="5"/>
  <c r="S428" i="5"/>
  <c r="S409" i="5"/>
  <c r="S365" i="5"/>
  <c r="S346" i="5"/>
  <c r="S306" i="5"/>
  <c r="S287" i="5"/>
  <c r="R428" i="5"/>
  <c r="R409" i="5"/>
  <c r="R365" i="5"/>
  <c r="R346" i="5"/>
  <c r="R306" i="5"/>
  <c r="R287" i="5"/>
  <c r="U346" i="5"/>
  <c r="T346" i="5"/>
  <c r="U244" i="5"/>
  <c r="U225" i="5"/>
  <c r="U306" i="5"/>
  <c r="T244" i="5"/>
  <c r="T306" i="5"/>
  <c r="U287" i="5"/>
  <c r="S244" i="5"/>
  <c r="S225" i="5"/>
  <c r="S186" i="5"/>
  <c r="S167" i="5"/>
  <c r="U428" i="5"/>
  <c r="T287" i="5"/>
  <c r="R244" i="5"/>
  <c r="R225" i="5"/>
  <c r="R186" i="5"/>
  <c r="R167" i="5"/>
  <c r="U186" i="5"/>
  <c r="T186" i="5"/>
  <c r="U127" i="5"/>
  <c r="T225" i="5"/>
  <c r="T127" i="5"/>
  <c r="U167" i="5"/>
  <c r="S127" i="5"/>
  <c r="T167" i="5"/>
  <c r="R127" i="5"/>
  <c r="U409" i="5"/>
  <c r="U365" i="5"/>
  <c r="S108" i="5"/>
  <c r="AD401" i="5"/>
  <c r="AF401" i="5"/>
  <c r="AF419" i="5" s="1"/>
  <c r="H144" i="5" s="1"/>
  <c r="AF338" i="5"/>
  <c r="AE338" i="5"/>
  <c r="AE356" i="5" s="1"/>
  <c r="G123" i="5" s="1"/>
  <c r="AF217" i="5"/>
  <c r="AF235" i="5" s="1"/>
  <c r="H81" i="5" s="1"/>
  <c r="AD338" i="5"/>
  <c r="AE217" i="5"/>
  <c r="AF279" i="5"/>
  <c r="AE279" i="5"/>
  <c r="AE401" i="5"/>
  <c r="AE419" i="5" s="1"/>
  <c r="G144" i="5" s="1"/>
  <c r="AD279" i="5"/>
  <c r="AD297" i="5" s="1"/>
  <c r="F102" i="5" s="1"/>
  <c r="AF159" i="5"/>
  <c r="AF177" i="5" s="1"/>
  <c r="H60" i="5" s="1"/>
  <c r="AE159" i="5"/>
  <c r="AE177" i="5" s="1"/>
  <c r="G60" i="5" s="1"/>
  <c r="AD159" i="5"/>
  <c r="AD177" i="5" s="1"/>
  <c r="F60" i="5" s="1"/>
  <c r="AD100" i="5"/>
  <c r="AD217" i="5"/>
  <c r="T42" i="5"/>
  <c r="AA46" i="5"/>
  <c r="S48" i="5"/>
  <c r="O65" i="5"/>
  <c r="AD65" i="5"/>
  <c r="R105" i="5"/>
  <c r="T426" i="5"/>
  <c r="T407" i="5"/>
  <c r="T363" i="5"/>
  <c r="S426" i="5"/>
  <c r="S407" i="5"/>
  <c r="S363" i="5"/>
  <c r="S344" i="5"/>
  <c r="S304" i="5"/>
  <c r="S285" i="5"/>
  <c r="R426" i="5"/>
  <c r="R407" i="5"/>
  <c r="R363" i="5"/>
  <c r="R344" i="5"/>
  <c r="R304" i="5"/>
  <c r="R285" i="5"/>
  <c r="Q426" i="5"/>
  <c r="Q407" i="5"/>
  <c r="Q363" i="5"/>
  <c r="Q344" i="5"/>
  <c r="Q304" i="5"/>
  <c r="P426" i="5"/>
  <c r="P407" i="5"/>
  <c r="P363" i="5"/>
  <c r="P344" i="5"/>
  <c r="P304" i="5"/>
  <c r="U304" i="5"/>
  <c r="U242" i="5"/>
  <c r="U223" i="5"/>
  <c r="T304" i="5"/>
  <c r="T242" i="5"/>
  <c r="S242" i="5"/>
  <c r="S223" i="5"/>
  <c r="S184" i="5"/>
  <c r="S165" i="5"/>
  <c r="U407" i="5"/>
  <c r="U363" i="5"/>
  <c r="R242" i="5"/>
  <c r="R223" i="5"/>
  <c r="R184" i="5"/>
  <c r="R165" i="5"/>
  <c r="Q242" i="5"/>
  <c r="Q223" i="5"/>
  <c r="P242" i="5"/>
  <c r="P223" i="5"/>
  <c r="P184" i="5"/>
  <c r="P165" i="5"/>
  <c r="U285" i="5"/>
  <c r="T344" i="5"/>
  <c r="Q285" i="5"/>
  <c r="U426" i="5"/>
  <c r="U125" i="5"/>
  <c r="T125" i="5"/>
  <c r="T106" i="5"/>
  <c r="U184" i="5"/>
  <c r="S125" i="5"/>
  <c r="T184" i="5"/>
  <c r="R125" i="5"/>
  <c r="R106" i="5"/>
  <c r="U344" i="5"/>
  <c r="Q184" i="5"/>
  <c r="Q125" i="5"/>
  <c r="Q106" i="5"/>
  <c r="T285" i="5"/>
  <c r="P125" i="5"/>
  <c r="T223" i="5"/>
  <c r="T165" i="5"/>
  <c r="S427" i="5"/>
  <c r="S408" i="5"/>
  <c r="S364" i="5"/>
  <c r="R427" i="5"/>
  <c r="R408" i="5"/>
  <c r="R364" i="5"/>
  <c r="R345" i="5"/>
  <c r="R305" i="5"/>
  <c r="R286" i="5"/>
  <c r="Q427" i="5"/>
  <c r="Q408" i="5"/>
  <c r="Q364" i="5"/>
  <c r="Q345" i="5"/>
  <c r="Q305" i="5"/>
  <c r="Q286" i="5"/>
  <c r="U427" i="5"/>
  <c r="U408" i="5"/>
  <c r="U364" i="5"/>
  <c r="U345" i="5"/>
  <c r="U305" i="5"/>
  <c r="T286" i="5"/>
  <c r="S286" i="5"/>
  <c r="U243" i="5"/>
  <c r="U224" i="5"/>
  <c r="T408" i="5"/>
  <c r="T364" i="5"/>
  <c r="T243" i="5"/>
  <c r="T224" i="5"/>
  <c r="S243" i="5"/>
  <c r="R243" i="5"/>
  <c r="R224" i="5"/>
  <c r="R185" i="5"/>
  <c r="R166" i="5"/>
  <c r="T345" i="5"/>
  <c r="Q243" i="5"/>
  <c r="Q224" i="5"/>
  <c r="Q185" i="5"/>
  <c r="Q166" i="5"/>
  <c r="S345" i="5"/>
  <c r="T427" i="5"/>
  <c r="T305" i="5"/>
  <c r="U166" i="5"/>
  <c r="T166" i="5"/>
  <c r="S166" i="5"/>
  <c r="U126" i="5"/>
  <c r="S305" i="5"/>
  <c r="T126" i="5"/>
  <c r="S126" i="5"/>
  <c r="S107" i="5"/>
  <c r="R126" i="5"/>
  <c r="Q126" i="5"/>
  <c r="Q107" i="5"/>
  <c r="Q116" i="5" s="1"/>
  <c r="D27" i="5" s="1"/>
  <c r="U286" i="5"/>
  <c r="S224" i="5"/>
  <c r="U185" i="5"/>
  <c r="S185" i="5"/>
  <c r="U42" i="5"/>
  <c r="U60" i="5" s="1"/>
  <c r="H9" i="5" s="1"/>
  <c r="AB46" i="5"/>
  <c r="T48" i="5"/>
  <c r="P65" i="5"/>
  <c r="AE65" i="5"/>
  <c r="R66" i="5"/>
  <c r="U67" i="5"/>
  <c r="AF111" i="5"/>
  <c r="AF120" i="5" s="1"/>
  <c r="H41" i="5" s="1"/>
  <c r="AF130" i="5"/>
  <c r="T101" i="5"/>
  <c r="T119" i="5" s="1"/>
  <c r="G30" i="5" s="1"/>
  <c r="S105" i="5"/>
  <c r="U161" i="5"/>
  <c r="T160" i="5"/>
  <c r="T178" i="5" s="1"/>
  <c r="G51" i="5" s="1"/>
  <c r="AD183" i="5"/>
  <c r="Q65" i="5"/>
  <c r="S66" i="5"/>
  <c r="R124" i="5"/>
  <c r="AF183" i="5"/>
  <c r="AF398" i="5"/>
  <c r="AF335" i="5"/>
  <c r="AF353" i="5" s="1"/>
  <c r="H120" i="5" s="1"/>
  <c r="AE398" i="5"/>
  <c r="AE416" i="5" s="1"/>
  <c r="G141" i="5" s="1"/>
  <c r="AE335" i="5"/>
  <c r="AE353" i="5" s="1"/>
  <c r="G120" i="5" s="1"/>
  <c r="AB398" i="5"/>
  <c r="AB416" i="5" s="1"/>
  <c r="D141" i="5" s="1"/>
  <c r="AB335" i="5"/>
  <c r="AB276" i="5"/>
  <c r="AB294" i="5" s="1"/>
  <c r="D99" i="5" s="1"/>
  <c r="AA398" i="5"/>
  <c r="AA416" i="5" s="1"/>
  <c r="C141" i="5" s="1"/>
  <c r="AA335" i="5"/>
  <c r="AA353" i="5" s="1"/>
  <c r="C120" i="5" s="1"/>
  <c r="AA276" i="5"/>
  <c r="AA294" i="5" s="1"/>
  <c r="C99" i="5" s="1"/>
  <c r="AD398" i="5"/>
  <c r="AD416" i="5" s="1"/>
  <c r="F141" i="5" s="1"/>
  <c r="AC335" i="5"/>
  <c r="AC353" i="5" s="1"/>
  <c r="E120" i="5" s="1"/>
  <c r="AE276" i="5"/>
  <c r="AE294" i="5" s="1"/>
  <c r="G99" i="5" s="1"/>
  <c r="AA214" i="5"/>
  <c r="AA232" i="5" s="1"/>
  <c r="C78" i="5" s="1"/>
  <c r="AC398" i="5"/>
  <c r="AD276" i="5"/>
  <c r="AD294" i="5" s="1"/>
  <c r="F99" i="5" s="1"/>
  <c r="AC276" i="5"/>
  <c r="AC294" i="5" s="1"/>
  <c r="E99" i="5" s="1"/>
  <c r="AF214" i="5"/>
  <c r="AC214" i="5"/>
  <c r="AA156" i="5"/>
  <c r="AA97" i="5"/>
  <c r="AD335" i="5"/>
  <c r="AD353" i="5" s="1"/>
  <c r="F120" i="5" s="1"/>
  <c r="AF276" i="5"/>
  <c r="AF294" i="5" s="1"/>
  <c r="H99" i="5" s="1"/>
  <c r="AE214" i="5"/>
  <c r="AF156" i="5"/>
  <c r="AF174" i="5" s="1"/>
  <c r="AF97" i="5"/>
  <c r="AF115" i="5" s="1"/>
  <c r="AD214" i="5"/>
  <c r="AD232" i="5" s="1"/>
  <c r="AE156" i="5"/>
  <c r="AE174" i="5" s="1"/>
  <c r="G57" i="5" s="1"/>
  <c r="AC156" i="5"/>
  <c r="AC174" i="5" s="1"/>
  <c r="E57" i="5" s="1"/>
  <c r="AC97" i="5"/>
  <c r="AC115" i="5" s="1"/>
  <c r="E36" i="5" s="1"/>
  <c r="AF399" i="5"/>
  <c r="AF417" i="5" s="1"/>
  <c r="H142" i="5" s="1"/>
  <c r="AF336" i="5"/>
  <c r="AF354" i="5" s="1"/>
  <c r="H121" i="5" s="1"/>
  <c r="AE399" i="5"/>
  <c r="AE417" i="5" s="1"/>
  <c r="G142" i="5" s="1"/>
  <c r="AE336" i="5"/>
  <c r="AE354" i="5" s="1"/>
  <c r="G121" i="5" s="1"/>
  <c r="AB399" i="5"/>
  <c r="AB336" i="5"/>
  <c r="AB277" i="5"/>
  <c r="AB295" i="5" s="1"/>
  <c r="D100" i="5" s="1"/>
  <c r="AF277" i="5"/>
  <c r="AF295" i="5" s="1"/>
  <c r="H100" i="5" s="1"/>
  <c r="AE277" i="5"/>
  <c r="AD277" i="5"/>
  <c r="AD295" i="5" s="1"/>
  <c r="F100" i="5" s="1"/>
  <c r="AC277" i="5"/>
  <c r="AD336" i="5"/>
  <c r="AF215" i="5"/>
  <c r="AC336" i="5"/>
  <c r="AC354" i="5" s="1"/>
  <c r="E121" i="5" s="1"/>
  <c r="AC399" i="5"/>
  <c r="AC417" i="5" s="1"/>
  <c r="E142" i="5" s="1"/>
  <c r="AC215" i="5"/>
  <c r="AE98" i="5"/>
  <c r="AE116" i="5" s="1"/>
  <c r="G37" i="5" s="1"/>
  <c r="AE215" i="5"/>
  <c r="AD215" i="5"/>
  <c r="AB215" i="5"/>
  <c r="AF157" i="5"/>
  <c r="AF175" i="5" s="1"/>
  <c r="H58" i="5" s="1"/>
  <c r="AE157" i="5"/>
  <c r="AE175" i="5" s="1"/>
  <c r="G58" i="5" s="1"/>
  <c r="AD399" i="5"/>
  <c r="AD417" i="5" s="1"/>
  <c r="AC157" i="5"/>
  <c r="AC175" i="5" s="1"/>
  <c r="E58" i="5" s="1"/>
  <c r="AB38" i="5"/>
  <c r="AB56" i="5" s="1"/>
  <c r="D15" i="5" s="1"/>
  <c r="O46" i="5"/>
  <c r="AD46" i="5"/>
  <c r="Q47" i="5"/>
  <c r="R49" i="5"/>
  <c r="R65" i="5"/>
  <c r="T66" i="5"/>
  <c r="R108" i="5"/>
  <c r="T124" i="5"/>
  <c r="Z425" i="5"/>
  <c r="Z406" i="5"/>
  <c r="Z362" i="5"/>
  <c r="AD425" i="5"/>
  <c r="AD406" i="5"/>
  <c r="AD362" i="5"/>
  <c r="AD343" i="5"/>
  <c r="AD303" i="5"/>
  <c r="AD284" i="5"/>
  <c r="AC425" i="5"/>
  <c r="AC406" i="5"/>
  <c r="AC362" i="5"/>
  <c r="AC343" i="5"/>
  <c r="AC303" i="5"/>
  <c r="AC284" i="5"/>
  <c r="AB425" i="5"/>
  <c r="AB406" i="5"/>
  <c r="AB362" i="5"/>
  <c r="AB343" i="5"/>
  <c r="AF425" i="5"/>
  <c r="AE343" i="5"/>
  <c r="AC241" i="5"/>
  <c r="AC222" i="5"/>
  <c r="AC183" i="5"/>
  <c r="AE425" i="5"/>
  <c r="AA343" i="5"/>
  <c r="AF284" i="5"/>
  <c r="AB241" i="5"/>
  <c r="AB222" i="5"/>
  <c r="AA425" i="5"/>
  <c r="Z343" i="5"/>
  <c r="AE284" i="5"/>
  <c r="AA241" i="5"/>
  <c r="AA222" i="5"/>
  <c r="AB284" i="5"/>
  <c r="Z241" i="5"/>
  <c r="AA284" i="5"/>
  <c r="AF303" i="5"/>
  <c r="Z284" i="5"/>
  <c r="AF406" i="5"/>
  <c r="AF362" i="5"/>
  <c r="AE303" i="5"/>
  <c r="AE406" i="5"/>
  <c r="AE362" i="5"/>
  <c r="AB303" i="5"/>
  <c r="AA406" i="5"/>
  <c r="AA362" i="5"/>
  <c r="AA303" i="5"/>
  <c r="AE241" i="5"/>
  <c r="AE222" i="5"/>
  <c r="AF241" i="5"/>
  <c r="AD222" i="5"/>
  <c r="AB183" i="5"/>
  <c r="AF124" i="5"/>
  <c r="AD105" i="5"/>
  <c r="AD241" i="5"/>
  <c r="Z222" i="5"/>
  <c r="AA183" i="5"/>
  <c r="AF164" i="5"/>
  <c r="AE124" i="5"/>
  <c r="Z183" i="5"/>
  <c r="AE164" i="5"/>
  <c r="AD124" i="5"/>
  <c r="AD164" i="5"/>
  <c r="AC124" i="5"/>
  <c r="AC164" i="5"/>
  <c r="AB124" i="5"/>
  <c r="Z105" i="5"/>
  <c r="Z303" i="5"/>
  <c r="AB164" i="5"/>
  <c r="AA124" i="5"/>
  <c r="AA164" i="5"/>
  <c r="Z124" i="5"/>
  <c r="Z164" i="5"/>
  <c r="AF343" i="5"/>
  <c r="AE183" i="5"/>
  <c r="AF105" i="5"/>
  <c r="AD428" i="5"/>
  <c r="AD409" i="5"/>
  <c r="AD365" i="5"/>
  <c r="AD346" i="5"/>
  <c r="AD306" i="5"/>
  <c r="AD287" i="5"/>
  <c r="AC428" i="5"/>
  <c r="AC409" i="5"/>
  <c r="AC365" i="5"/>
  <c r="AC346" i="5"/>
  <c r="AC306" i="5"/>
  <c r="AC287" i="5"/>
  <c r="AE346" i="5"/>
  <c r="AC244" i="5"/>
  <c r="AC225" i="5"/>
  <c r="AC186" i="5"/>
  <c r="AC167" i="5"/>
  <c r="AF306" i="5"/>
  <c r="AF287" i="5"/>
  <c r="AE306" i="5"/>
  <c r="AE287" i="5"/>
  <c r="AF428" i="5"/>
  <c r="AE428" i="5"/>
  <c r="AE409" i="5"/>
  <c r="AE365" i="5"/>
  <c r="AE244" i="5"/>
  <c r="AE225" i="5"/>
  <c r="AD127" i="5"/>
  <c r="AF167" i="5"/>
  <c r="AC127" i="5"/>
  <c r="AF225" i="5"/>
  <c r="AE167" i="5"/>
  <c r="AD225" i="5"/>
  <c r="AD167" i="5"/>
  <c r="AE108" i="5"/>
  <c r="AF409" i="5"/>
  <c r="AF346" i="5"/>
  <c r="AF244" i="5"/>
  <c r="AC108" i="5"/>
  <c r="AD244" i="5"/>
  <c r="AE186" i="5"/>
  <c r="AF127" i="5"/>
  <c r="T402" i="5"/>
  <c r="T339" i="5"/>
  <c r="T280" i="5"/>
  <c r="U339" i="5"/>
  <c r="U357" i="5" s="1"/>
  <c r="H114" i="5" s="1"/>
  <c r="U280" i="5"/>
  <c r="U298" i="5" s="1"/>
  <c r="H93" i="5" s="1"/>
  <c r="U402" i="5"/>
  <c r="U420" i="5" s="1"/>
  <c r="H135" i="5" s="1"/>
  <c r="U218" i="5"/>
  <c r="U160" i="5"/>
  <c r="AC38" i="5"/>
  <c r="P46" i="5"/>
  <c r="AE46" i="5"/>
  <c r="AE55" i="5" s="1"/>
  <c r="G14" i="5" s="1"/>
  <c r="R47" i="5"/>
  <c r="S49" i="5"/>
  <c r="S58" i="5" s="1"/>
  <c r="F7" i="5" s="1"/>
  <c r="T51" i="5"/>
  <c r="S65" i="5"/>
  <c r="U66" i="5"/>
  <c r="R68" i="5"/>
  <c r="AB105" i="5"/>
  <c r="R107" i="5"/>
  <c r="T108" i="5"/>
  <c r="T185" i="5"/>
  <c r="P285" i="5"/>
  <c r="AF237" i="5"/>
  <c r="U219" i="5"/>
  <c r="U189" i="5"/>
  <c r="U170" i="5"/>
  <c r="U247" i="5"/>
  <c r="U228" i="5"/>
  <c r="U281" i="5"/>
  <c r="U299" i="5" s="1"/>
  <c r="H94" i="5" s="1"/>
  <c r="AF349" i="5"/>
  <c r="AF358" i="5" s="1"/>
  <c r="H125" i="5" s="1"/>
  <c r="U309" i="5"/>
  <c r="U290" i="5"/>
  <c r="U340" i="5"/>
  <c r="U368" i="5"/>
  <c r="U349" i="5"/>
  <c r="U403" i="5"/>
  <c r="U412" i="5"/>
  <c r="AF412" i="5"/>
  <c r="AF421" i="5" s="1"/>
  <c r="H146" i="5" s="1"/>
  <c r="AE48" i="4"/>
  <c r="Y98" i="4"/>
  <c r="Y107" i="4" s="1"/>
  <c r="Y116" i="4" s="1"/>
  <c r="Y126" i="4" s="1"/>
  <c r="A37" i="4" s="1"/>
  <c r="AF281" i="4"/>
  <c r="Y38" i="4"/>
  <c r="Y47" i="4" s="1"/>
  <c r="Y56" i="4" s="1"/>
  <c r="Y66" i="4" s="1"/>
  <c r="A15" i="4" s="1"/>
  <c r="AF43" i="4"/>
  <c r="AE42" i="4"/>
  <c r="AE60" i="4" s="1"/>
  <c r="U50" i="4"/>
  <c r="S39" i="4"/>
  <c r="U106" i="4"/>
  <c r="N40" i="4"/>
  <c r="N49" i="4" s="1"/>
  <c r="N58" i="4" s="1"/>
  <c r="N68" i="4" s="1"/>
  <c r="A7" i="4" s="1"/>
  <c r="R40" i="4"/>
  <c r="Q46" i="4"/>
  <c r="R108" i="4"/>
  <c r="N41" i="4"/>
  <c r="N50" i="4" s="1"/>
  <c r="N59" i="4" s="1"/>
  <c r="N69" i="4" s="1"/>
  <c r="A8" i="4" s="1"/>
  <c r="O36" i="4"/>
  <c r="O45" i="4" s="1"/>
  <c r="O54" i="4" s="1"/>
  <c r="O64" i="4" s="1"/>
  <c r="B3" i="4" s="1"/>
  <c r="U219" i="4"/>
  <c r="U340" i="4"/>
  <c r="Q36" i="4"/>
  <c r="Q45" i="4" s="1"/>
  <c r="Q54" i="4" s="1"/>
  <c r="Q64" i="4" s="1"/>
  <c r="D3" i="4" s="1"/>
  <c r="R36" i="4"/>
  <c r="R45" i="4" s="1"/>
  <c r="R54" i="4" s="1"/>
  <c r="R64" i="4" s="1"/>
  <c r="E3" i="4" s="1"/>
  <c r="U46" i="4"/>
  <c r="U51" i="4"/>
  <c r="U60" i="4" s="1"/>
  <c r="H9" i="4" s="1"/>
  <c r="R37" i="4"/>
  <c r="T37" i="4"/>
  <c r="U102" i="4"/>
  <c r="U37" i="4"/>
  <c r="Q96" i="4"/>
  <c r="N146" i="4"/>
  <c r="N97" i="4"/>
  <c r="N106" i="4" s="1"/>
  <c r="N115" i="4" s="1"/>
  <c r="N125" i="4" s="1"/>
  <c r="A26" i="4" s="1"/>
  <c r="O95" i="4"/>
  <c r="O104" i="4" s="1"/>
  <c r="O113" i="4" s="1"/>
  <c r="O123" i="4" s="1"/>
  <c r="B24" i="4" s="1"/>
  <c r="U59" i="4"/>
  <c r="N150" i="4"/>
  <c r="S95" i="4"/>
  <c r="S104" i="4" s="1"/>
  <c r="S113" i="4" s="1"/>
  <c r="S123" i="4" s="1"/>
  <c r="F24" i="4" s="1"/>
  <c r="N101" i="4"/>
  <c r="N110" i="4" s="1"/>
  <c r="N119" i="4" s="1"/>
  <c r="N129" i="4" s="1"/>
  <c r="A30" i="4" s="1"/>
  <c r="Y145" i="4"/>
  <c r="Y96" i="4"/>
  <c r="Y105" i="4" s="1"/>
  <c r="Y114" i="4" s="1"/>
  <c r="Y124" i="4" s="1"/>
  <c r="A35" i="4" s="1"/>
  <c r="T426" i="4"/>
  <c r="T407" i="4"/>
  <c r="T363" i="4"/>
  <c r="T344" i="4"/>
  <c r="T304" i="4"/>
  <c r="T285" i="4"/>
  <c r="S426" i="4"/>
  <c r="R426" i="4"/>
  <c r="R407" i="4"/>
  <c r="R363" i="4"/>
  <c r="R344" i="4"/>
  <c r="R304" i="4"/>
  <c r="R285" i="4"/>
  <c r="Q426" i="4"/>
  <c r="Q407" i="4"/>
  <c r="Q363" i="4"/>
  <c r="Q344" i="4"/>
  <c r="Q304" i="4"/>
  <c r="P426" i="4"/>
  <c r="P407" i="4"/>
  <c r="P363" i="4"/>
  <c r="P344" i="4"/>
  <c r="P304" i="4"/>
  <c r="S407" i="4"/>
  <c r="S304" i="4"/>
  <c r="U242" i="4"/>
  <c r="U223" i="4"/>
  <c r="T242" i="4"/>
  <c r="U344" i="4"/>
  <c r="S242" i="4"/>
  <c r="S344" i="4"/>
  <c r="R242" i="4"/>
  <c r="R223" i="4"/>
  <c r="R184" i="4"/>
  <c r="U285" i="4"/>
  <c r="Q242" i="4"/>
  <c r="Q223" i="4"/>
  <c r="Q184" i="4"/>
  <c r="S285" i="4"/>
  <c r="P242" i="4"/>
  <c r="U363" i="4"/>
  <c r="Q285" i="4"/>
  <c r="U304" i="4"/>
  <c r="U184" i="4"/>
  <c r="S165" i="4"/>
  <c r="T125" i="4"/>
  <c r="T184" i="4"/>
  <c r="R165" i="4"/>
  <c r="U426" i="4"/>
  <c r="U407" i="4"/>
  <c r="S184" i="4"/>
  <c r="Q165" i="4"/>
  <c r="T223" i="4"/>
  <c r="P184" i="4"/>
  <c r="P165" i="4"/>
  <c r="Q125" i="4"/>
  <c r="S223" i="4"/>
  <c r="P125" i="4"/>
  <c r="P223" i="4"/>
  <c r="P285" i="4"/>
  <c r="U165" i="4"/>
  <c r="T106" i="4"/>
  <c r="T165" i="4"/>
  <c r="U125" i="4"/>
  <c r="S106" i="4"/>
  <c r="S115" i="4" s="1"/>
  <c r="F26" i="4" s="1"/>
  <c r="S363" i="4"/>
  <c r="S125" i="4"/>
  <c r="R106" i="4"/>
  <c r="R125" i="4"/>
  <c r="Q106" i="4"/>
  <c r="P106" i="4"/>
  <c r="U66" i="4"/>
  <c r="R47" i="4"/>
  <c r="T66" i="4"/>
  <c r="Q47" i="4"/>
  <c r="S66" i="4"/>
  <c r="P66" i="4"/>
  <c r="S427" i="4"/>
  <c r="S408" i="4"/>
  <c r="S364" i="4"/>
  <c r="S345" i="4"/>
  <c r="S305" i="4"/>
  <c r="S286" i="4"/>
  <c r="R427" i="4"/>
  <c r="Q427" i="4"/>
  <c r="Q408" i="4"/>
  <c r="Q364" i="4"/>
  <c r="Q345" i="4"/>
  <c r="Q305" i="4"/>
  <c r="Q286" i="4"/>
  <c r="U427" i="4"/>
  <c r="U408" i="4"/>
  <c r="U364" i="4"/>
  <c r="U345" i="4"/>
  <c r="U305" i="4"/>
  <c r="R345" i="4"/>
  <c r="U243" i="4"/>
  <c r="T243" i="4"/>
  <c r="T224" i="4"/>
  <c r="S243" i="4"/>
  <c r="S224" i="4"/>
  <c r="T364" i="4"/>
  <c r="R243" i="4"/>
  <c r="R364" i="4"/>
  <c r="Q243" i="4"/>
  <c r="Q224" i="4"/>
  <c r="Q185" i="4"/>
  <c r="U286" i="4"/>
  <c r="T408" i="4"/>
  <c r="T305" i="4"/>
  <c r="T286" i="4"/>
  <c r="T427" i="4"/>
  <c r="R408" i="4"/>
  <c r="R166" i="4"/>
  <c r="S126" i="4"/>
  <c r="T345" i="4"/>
  <c r="Q166" i="4"/>
  <c r="U185" i="4"/>
  <c r="T185" i="4"/>
  <c r="S185" i="4"/>
  <c r="R185" i="4"/>
  <c r="R286" i="4"/>
  <c r="R305" i="4"/>
  <c r="T166" i="4"/>
  <c r="U126" i="4"/>
  <c r="U107" i="4"/>
  <c r="Q67" i="4"/>
  <c r="T107" i="4"/>
  <c r="S107" i="4"/>
  <c r="R107" i="4"/>
  <c r="Q107" i="4"/>
  <c r="U224" i="4"/>
  <c r="R224" i="4"/>
  <c r="R233" i="4" s="1"/>
  <c r="E69" i="4" s="1"/>
  <c r="T126" i="4"/>
  <c r="R126" i="4"/>
  <c r="S166" i="4"/>
  <c r="S67" i="4"/>
  <c r="R48" i="4"/>
  <c r="Y148" i="4"/>
  <c r="Y99" i="4"/>
  <c r="Y108" i="4" s="1"/>
  <c r="Y117" i="4" s="1"/>
  <c r="Y127" i="4" s="1"/>
  <c r="A38" i="4" s="1"/>
  <c r="AB95" i="4"/>
  <c r="AB104" i="4" s="1"/>
  <c r="AB113" i="4" s="1"/>
  <c r="AB123" i="4" s="1"/>
  <c r="D34" i="4" s="1"/>
  <c r="AE36" i="4"/>
  <c r="AE45" i="4" s="1"/>
  <c r="AE54" i="4" s="1"/>
  <c r="AE64" i="4" s="1"/>
  <c r="G13" i="4" s="1"/>
  <c r="AE49" i="4"/>
  <c r="U69" i="4"/>
  <c r="AF100" i="4"/>
  <c r="Z105" i="4"/>
  <c r="S109" i="4"/>
  <c r="U127" i="4"/>
  <c r="U166" i="4"/>
  <c r="Z397" i="4"/>
  <c r="Z334" i="4"/>
  <c r="AF397" i="4"/>
  <c r="AF334" i="4"/>
  <c r="AE397" i="4"/>
  <c r="AE334" i="4"/>
  <c r="AB397" i="4"/>
  <c r="AB334" i="4"/>
  <c r="AB275" i="4"/>
  <c r="AA275" i="4"/>
  <c r="Z275" i="4"/>
  <c r="AD397" i="4"/>
  <c r="AC397" i="4"/>
  <c r="AA397" i="4"/>
  <c r="AC334" i="4"/>
  <c r="AD275" i="4"/>
  <c r="AD213" i="4"/>
  <c r="AA213" i="4"/>
  <c r="Z213" i="4"/>
  <c r="AF155" i="4"/>
  <c r="AE155" i="4"/>
  <c r="AF275" i="4"/>
  <c r="AD155" i="4"/>
  <c r="AA334" i="4"/>
  <c r="AC213" i="4"/>
  <c r="AA155" i="4"/>
  <c r="AE213" i="4"/>
  <c r="AB155" i="4"/>
  <c r="AE96" i="4"/>
  <c r="AB213" i="4"/>
  <c r="Z155" i="4"/>
  <c r="AD96" i="4"/>
  <c r="AC96" i="4"/>
  <c r="AC114" i="4" s="1"/>
  <c r="AB96" i="4"/>
  <c r="AE275" i="4"/>
  <c r="AA96" i="4"/>
  <c r="AC275" i="4"/>
  <c r="Z96" i="4"/>
  <c r="AD334" i="4"/>
  <c r="Y204" i="4"/>
  <c r="Z154" i="4"/>
  <c r="Z163" i="4" s="1"/>
  <c r="Z172" i="4" s="1"/>
  <c r="Z182" i="4" s="1"/>
  <c r="B55" i="4" s="1"/>
  <c r="AA154" i="4"/>
  <c r="AA163" i="4" s="1"/>
  <c r="AA172" i="4" s="1"/>
  <c r="AA182" i="4" s="1"/>
  <c r="C55" i="4" s="1"/>
  <c r="Y205" i="4"/>
  <c r="Y157" i="4"/>
  <c r="Y166" i="4" s="1"/>
  <c r="Y175" i="4" s="1"/>
  <c r="Y185" i="4" s="1"/>
  <c r="A58" i="4" s="1"/>
  <c r="AF400" i="4"/>
  <c r="AF337" i="4"/>
  <c r="AE400" i="4"/>
  <c r="AE337" i="4"/>
  <c r="AD400" i="4"/>
  <c r="AC400" i="4"/>
  <c r="AC337" i="4"/>
  <c r="AD278" i="4"/>
  <c r="AD216" i="4"/>
  <c r="AC278" i="4"/>
  <c r="AF216" i="4"/>
  <c r="AF158" i="4"/>
  <c r="AD337" i="4"/>
  <c r="AE216" i="4"/>
  <c r="AE158" i="4"/>
  <c r="AC216" i="4"/>
  <c r="AD158" i="4"/>
  <c r="AF278" i="4"/>
  <c r="AF99" i="4"/>
  <c r="AC158" i="4"/>
  <c r="AE99" i="4"/>
  <c r="AE278" i="4"/>
  <c r="AD99" i="4"/>
  <c r="AC99" i="4"/>
  <c r="AD429" i="4"/>
  <c r="AD410" i="4"/>
  <c r="AD366" i="4"/>
  <c r="AD347" i="4"/>
  <c r="AD307" i="4"/>
  <c r="AD288" i="4"/>
  <c r="AF429" i="4"/>
  <c r="AF410" i="4"/>
  <c r="AF366" i="4"/>
  <c r="AF347" i="4"/>
  <c r="AF307" i="4"/>
  <c r="AF288" i="4"/>
  <c r="AF245" i="4"/>
  <c r="AE288" i="4"/>
  <c r="AE245" i="4"/>
  <c r="AE226" i="4"/>
  <c r="AE429" i="4"/>
  <c r="AD245" i="4"/>
  <c r="AD226" i="4"/>
  <c r="AE347" i="4"/>
  <c r="AE366" i="4"/>
  <c r="AD128" i="4"/>
  <c r="AD187" i="4"/>
  <c r="AE168" i="4"/>
  <c r="AF128" i="4"/>
  <c r="AE410" i="4"/>
  <c r="AF226" i="4"/>
  <c r="AF187" i="4"/>
  <c r="AE187" i="4"/>
  <c r="AF168" i="4"/>
  <c r="AD168" i="4"/>
  <c r="AE128" i="4"/>
  <c r="AE307" i="4"/>
  <c r="AF109" i="4"/>
  <c r="AE109" i="4"/>
  <c r="AD109" i="4"/>
  <c r="AF69" i="4"/>
  <c r="AF50" i="4"/>
  <c r="AF59" i="4" s="1"/>
  <c r="H18" i="4" s="1"/>
  <c r="U71" i="4"/>
  <c r="N152" i="4"/>
  <c r="U95" i="4"/>
  <c r="U104" i="4" s="1"/>
  <c r="U113" i="4" s="1"/>
  <c r="U123" i="4" s="1"/>
  <c r="H24" i="4" s="1"/>
  <c r="P36" i="4"/>
  <c r="P45" i="4" s="1"/>
  <c r="P54" i="4" s="1"/>
  <c r="P64" i="4" s="1"/>
  <c r="C3" i="4" s="1"/>
  <c r="AF36" i="4"/>
  <c r="AF45" i="4" s="1"/>
  <c r="AF54" i="4" s="1"/>
  <c r="AF64" i="4" s="1"/>
  <c r="H13" i="4" s="1"/>
  <c r="S37" i="4"/>
  <c r="S55" i="4" s="1"/>
  <c r="AA38" i="4"/>
  <c r="R39" i="4"/>
  <c r="Y42" i="4"/>
  <c r="Y51" i="4" s="1"/>
  <c r="Y60" i="4" s="1"/>
  <c r="Y70" i="4" s="1"/>
  <c r="A19" i="4" s="1"/>
  <c r="T46" i="4"/>
  <c r="T55" i="4" s="1"/>
  <c r="G4" i="4" s="1"/>
  <c r="AD69" i="4"/>
  <c r="U111" i="4"/>
  <c r="Z95" i="4"/>
  <c r="Z104" i="4" s="1"/>
  <c r="Z113" i="4" s="1"/>
  <c r="Z123" i="4" s="1"/>
  <c r="B34" i="4" s="1"/>
  <c r="AB105" i="4"/>
  <c r="U109" i="4"/>
  <c r="AF426" i="4"/>
  <c r="AF407" i="4"/>
  <c r="AF363" i="4"/>
  <c r="AF344" i="4"/>
  <c r="AF304" i="4"/>
  <c r="AE426" i="4"/>
  <c r="AE407" i="4"/>
  <c r="AE363" i="4"/>
  <c r="AE344" i="4"/>
  <c r="AE304" i="4"/>
  <c r="AD426" i="4"/>
  <c r="AD407" i="4"/>
  <c r="AD363" i="4"/>
  <c r="AD344" i="4"/>
  <c r="AD304" i="4"/>
  <c r="AC426" i="4"/>
  <c r="AC407" i="4"/>
  <c r="AC363" i="4"/>
  <c r="AC344" i="4"/>
  <c r="AC304" i="4"/>
  <c r="AD285" i="4"/>
  <c r="AB344" i="4"/>
  <c r="AC285" i="4"/>
  <c r="AA344" i="4"/>
  <c r="AB285" i="4"/>
  <c r="AA285" i="4"/>
  <c r="AB363" i="4"/>
  <c r="AA363" i="4"/>
  <c r="AF242" i="4"/>
  <c r="AE242" i="4"/>
  <c r="AE223" i="4"/>
  <c r="AA426" i="4"/>
  <c r="AA407" i="4"/>
  <c r="AA304" i="4"/>
  <c r="AF285" i="4"/>
  <c r="AB242" i="4"/>
  <c r="AB223" i="4"/>
  <c r="AB184" i="4"/>
  <c r="AC223" i="4"/>
  <c r="AB426" i="4"/>
  <c r="AB407" i="4"/>
  <c r="AD242" i="4"/>
  <c r="AA223" i="4"/>
  <c r="AC242" i="4"/>
  <c r="AA242" i="4"/>
  <c r="AF165" i="4"/>
  <c r="AE165" i="4"/>
  <c r="AF125" i="4"/>
  <c r="AF106" i="4"/>
  <c r="AD165" i="4"/>
  <c r="AE125" i="4"/>
  <c r="AE106" i="4"/>
  <c r="AF184" i="4"/>
  <c r="AC165" i="4"/>
  <c r="AE184" i="4"/>
  <c r="AB165" i="4"/>
  <c r="AF223" i="4"/>
  <c r="AA184" i="4"/>
  <c r="AA125" i="4"/>
  <c r="AD66" i="4"/>
  <c r="AC66" i="4"/>
  <c r="AB66" i="4"/>
  <c r="AA66" i="4"/>
  <c r="AB304" i="4"/>
  <c r="AD106" i="4"/>
  <c r="AD223" i="4"/>
  <c r="AC106" i="4"/>
  <c r="AC125" i="4"/>
  <c r="AF66" i="4"/>
  <c r="AC47" i="4"/>
  <c r="AF427" i="4"/>
  <c r="AF408" i="4"/>
  <c r="AF364" i="4"/>
  <c r="AF345" i="4"/>
  <c r="AF305" i="4"/>
  <c r="AE427" i="4"/>
  <c r="AE408" i="4"/>
  <c r="AE364" i="4"/>
  <c r="AE345" i="4"/>
  <c r="AE305" i="4"/>
  <c r="AD427" i="4"/>
  <c r="AD408" i="4"/>
  <c r="AD364" i="4"/>
  <c r="AD345" i="4"/>
  <c r="AD305" i="4"/>
  <c r="AC427" i="4"/>
  <c r="AC408" i="4"/>
  <c r="AC364" i="4"/>
  <c r="AC345" i="4"/>
  <c r="AC305" i="4"/>
  <c r="AF286" i="4"/>
  <c r="AB364" i="4"/>
  <c r="AE286" i="4"/>
  <c r="AD286" i="4"/>
  <c r="AC286" i="4"/>
  <c r="AB286" i="4"/>
  <c r="AB408" i="4"/>
  <c r="AB305" i="4"/>
  <c r="AB427" i="4"/>
  <c r="AF243" i="4"/>
  <c r="AE243" i="4"/>
  <c r="AE224" i="4"/>
  <c r="AB243" i="4"/>
  <c r="AB224" i="4"/>
  <c r="AB185" i="4"/>
  <c r="AB345" i="4"/>
  <c r="AC185" i="4"/>
  <c r="AF166" i="4"/>
  <c r="AF224" i="4"/>
  <c r="AE166" i="4"/>
  <c r="AF126" i="4"/>
  <c r="AF107" i="4"/>
  <c r="AD224" i="4"/>
  <c r="AD166" i="4"/>
  <c r="AE126" i="4"/>
  <c r="AE107" i="4"/>
  <c r="AC224" i="4"/>
  <c r="AC166" i="4"/>
  <c r="AB166" i="4"/>
  <c r="AD243" i="4"/>
  <c r="AE185" i="4"/>
  <c r="AD126" i="4"/>
  <c r="AF67" i="4"/>
  <c r="AC126" i="4"/>
  <c r="AE67" i="4"/>
  <c r="AC243" i="4"/>
  <c r="AB126" i="4"/>
  <c r="AD67" i="4"/>
  <c r="AC67" i="4"/>
  <c r="AB48" i="4"/>
  <c r="AF185" i="4"/>
  <c r="AB67" i="4"/>
  <c r="AD185" i="4"/>
  <c r="AB107" i="4"/>
  <c r="S36" i="4"/>
  <c r="S45" i="4" s="1"/>
  <c r="S54" i="4" s="1"/>
  <c r="S64" i="4" s="1"/>
  <c r="F3" i="4" s="1"/>
  <c r="Y37" i="4"/>
  <c r="Y46" i="4" s="1"/>
  <c r="Y55" i="4" s="1"/>
  <c r="Y65" i="4" s="1"/>
  <c r="A14" i="4" s="1"/>
  <c r="AD38" i="4"/>
  <c r="U39" i="4"/>
  <c r="S40" i="4"/>
  <c r="T41" i="4"/>
  <c r="N43" i="4"/>
  <c r="N52" i="4" s="1"/>
  <c r="N61" i="4" s="1"/>
  <c r="N71" i="4" s="1"/>
  <c r="A10" i="4" s="1"/>
  <c r="AA46" i="4"/>
  <c r="S47" i="4"/>
  <c r="S50" i="4"/>
  <c r="AF51" i="4"/>
  <c r="O65" i="4"/>
  <c r="T67" i="4"/>
  <c r="AE70" i="4"/>
  <c r="G19" i="4" s="1"/>
  <c r="S96" i="4"/>
  <c r="AC98" i="4"/>
  <c r="AA106" i="4"/>
  <c r="AC155" i="4"/>
  <c r="Y92" i="4"/>
  <c r="AF428" i="4"/>
  <c r="AF409" i="4"/>
  <c r="AF365" i="4"/>
  <c r="AF346" i="4"/>
  <c r="AF306" i="4"/>
  <c r="AE428" i="4"/>
  <c r="AE409" i="4"/>
  <c r="AE365" i="4"/>
  <c r="AE346" i="4"/>
  <c r="AE306" i="4"/>
  <c r="AD409" i="4"/>
  <c r="AD306" i="4"/>
  <c r="AC409" i="4"/>
  <c r="AC306" i="4"/>
  <c r="AD428" i="4"/>
  <c r="AC428" i="4"/>
  <c r="AD346" i="4"/>
  <c r="AF287" i="4"/>
  <c r="AC346" i="4"/>
  <c r="AE287" i="4"/>
  <c r="AD287" i="4"/>
  <c r="AC365" i="4"/>
  <c r="AD244" i="4"/>
  <c r="AD225" i="4"/>
  <c r="AD186" i="4"/>
  <c r="AE225" i="4"/>
  <c r="AC225" i="4"/>
  <c r="AF186" i="4"/>
  <c r="AE186" i="4"/>
  <c r="AC287" i="4"/>
  <c r="AC186" i="4"/>
  <c r="AF167" i="4"/>
  <c r="AE167" i="4"/>
  <c r="AF244" i="4"/>
  <c r="AD167" i="4"/>
  <c r="AC68" i="4"/>
  <c r="AD365" i="4"/>
  <c r="AE244" i="4"/>
  <c r="AC244" i="4"/>
  <c r="AF225" i="4"/>
  <c r="AC167" i="4"/>
  <c r="AF108" i="4"/>
  <c r="AF127" i="4"/>
  <c r="AE108" i="4"/>
  <c r="AC127" i="4"/>
  <c r="AE68" i="4"/>
  <c r="AF49" i="4"/>
  <c r="AF60" i="4"/>
  <c r="U430" i="4"/>
  <c r="U411" i="4"/>
  <c r="U367" i="4"/>
  <c r="U348" i="4"/>
  <c r="U308" i="4"/>
  <c r="U289" i="4"/>
  <c r="T430" i="4"/>
  <c r="T348" i="4"/>
  <c r="T367" i="4"/>
  <c r="T289" i="4"/>
  <c r="T246" i="4"/>
  <c r="T227" i="4"/>
  <c r="T188" i="4"/>
  <c r="U129" i="4"/>
  <c r="T129" i="4"/>
  <c r="U246" i="4"/>
  <c r="U227" i="4"/>
  <c r="U188" i="4"/>
  <c r="U169" i="4"/>
  <c r="T169" i="4"/>
  <c r="T411" i="4"/>
  <c r="T70" i="4"/>
  <c r="T308" i="4"/>
  <c r="T51" i="4"/>
  <c r="U110" i="4"/>
  <c r="AF71" i="4"/>
  <c r="Y152" i="4"/>
  <c r="AF95" i="4"/>
  <c r="AF104" i="4" s="1"/>
  <c r="AF113" i="4" s="1"/>
  <c r="AF123" i="4" s="1"/>
  <c r="H34" i="4" s="1"/>
  <c r="T36" i="4"/>
  <c r="T45" i="4" s="1"/>
  <c r="T54" i="4" s="1"/>
  <c r="T64" i="4" s="1"/>
  <c r="G3" i="4" s="1"/>
  <c r="Z37" i="4"/>
  <c r="N38" i="4"/>
  <c r="N47" i="4" s="1"/>
  <c r="N56" i="4" s="1"/>
  <c r="N66" i="4" s="1"/>
  <c r="A5" i="4" s="1"/>
  <c r="AE38" i="4"/>
  <c r="Y39" i="4"/>
  <c r="Y48" i="4" s="1"/>
  <c r="Y57" i="4" s="1"/>
  <c r="Y67" i="4" s="1"/>
  <c r="A16" i="4" s="1"/>
  <c r="T40" i="4"/>
  <c r="AB46" i="4"/>
  <c r="T47" i="4"/>
  <c r="T50" i="4"/>
  <c r="P65" i="4"/>
  <c r="U67" i="4"/>
  <c r="AF70" i="4"/>
  <c r="AF111" i="4"/>
  <c r="AF120" i="4" s="1"/>
  <c r="H41" i="4" s="1"/>
  <c r="AD98" i="4"/>
  <c r="AB106" i="4"/>
  <c r="Y156" i="4"/>
  <c r="Y165" i="4" s="1"/>
  <c r="Y174" i="4" s="1"/>
  <c r="Y184" i="4" s="1"/>
  <c r="A57" i="4" s="1"/>
  <c r="AF213" i="4"/>
  <c r="U402" i="4"/>
  <c r="U339" i="4"/>
  <c r="T402" i="4"/>
  <c r="T420" i="4" s="1"/>
  <c r="T339" i="4"/>
  <c r="T280" i="4"/>
  <c r="T218" i="4"/>
  <c r="U160" i="4"/>
  <c r="T160" i="4"/>
  <c r="T178" i="4" s="1"/>
  <c r="G51" i="4" s="1"/>
  <c r="U280" i="4"/>
  <c r="U218" i="4"/>
  <c r="U236" i="4" s="1"/>
  <c r="H72" i="4" s="1"/>
  <c r="U101" i="4"/>
  <c r="T101" i="4"/>
  <c r="T119" i="4" s="1"/>
  <c r="S41" i="4"/>
  <c r="S59" i="4" s="1"/>
  <c r="N149" i="4"/>
  <c r="R95" i="4"/>
  <c r="R104" i="4" s="1"/>
  <c r="R113" i="4" s="1"/>
  <c r="R123" i="4" s="1"/>
  <c r="E24" i="4" s="1"/>
  <c r="N100" i="4"/>
  <c r="N109" i="4" s="1"/>
  <c r="N118" i="4" s="1"/>
  <c r="N128" i="4" s="1"/>
  <c r="A29" i="4" s="1"/>
  <c r="U36" i="4"/>
  <c r="U45" i="4" s="1"/>
  <c r="U54" i="4" s="1"/>
  <c r="U64" i="4" s="1"/>
  <c r="H3" i="4" s="1"/>
  <c r="AA37" i="4"/>
  <c r="P38" i="4"/>
  <c r="P56" i="4" s="1"/>
  <c r="C5" i="4" s="1"/>
  <c r="AF38" i="4"/>
  <c r="AF56" i="4" s="1"/>
  <c r="H15" i="4" s="1"/>
  <c r="AB39" i="4"/>
  <c r="U40" i="4"/>
  <c r="Y41" i="4"/>
  <c r="Y50" i="4" s="1"/>
  <c r="Y59" i="4" s="1"/>
  <c r="Y69" i="4" s="1"/>
  <c r="A18" i="4" s="1"/>
  <c r="AC46" i="4"/>
  <c r="U47" i="4"/>
  <c r="Q48" i="4"/>
  <c r="Q57" i="4" s="1"/>
  <c r="D6" i="4" s="1"/>
  <c r="U52" i="4"/>
  <c r="U61" i="4" s="1"/>
  <c r="H10" i="4" s="1"/>
  <c r="AB65" i="4"/>
  <c r="AF96" i="4"/>
  <c r="S124" i="4"/>
  <c r="AA156" i="4"/>
  <c r="U401" i="4"/>
  <c r="U338" i="4"/>
  <c r="T401" i="4"/>
  <c r="T338" i="4"/>
  <c r="S401" i="4"/>
  <c r="S338" i="4"/>
  <c r="U279" i="4"/>
  <c r="U217" i="4"/>
  <c r="T279" i="4"/>
  <c r="T217" i="4"/>
  <c r="S279" i="4"/>
  <c r="U159" i="4"/>
  <c r="T159" i="4"/>
  <c r="S217" i="4"/>
  <c r="S159" i="4"/>
  <c r="U100" i="4"/>
  <c r="U118" i="4" s="1"/>
  <c r="T100" i="4"/>
  <c r="S100" i="4"/>
  <c r="S118" i="4" s="1"/>
  <c r="AF402" i="4"/>
  <c r="AF339" i="4"/>
  <c r="AE402" i="4"/>
  <c r="AE339" i="4"/>
  <c r="AF280" i="4"/>
  <c r="AE280" i="4"/>
  <c r="AF160" i="4"/>
  <c r="AE160" i="4"/>
  <c r="AF218" i="4"/>
  <c r="AE218" i="4"/>
  <c r="AF101" i="4"/>
  <c r="AE101" i="4"/>
  <c r="AE119" i="4" s="1"/>
  <c r="G40" i="4" s="1"/>
  <c r="Z36" i="4"/>
  <c r="Z45" i="4" s="1"/>
  <c r="Z54" i="4" s="1"/>
  <c r="Z64" i="4" s="1"/>
  <c r="B13" i="4" s="1"/>
  <c r="AB37" i="4"/>
  <c r="Q38" i="4"/>
  <c r="AC39" i="4"/>
  <c r="Y40" i="4"/>
  <c r="Y49" i="4" s="1"/>
  <c r="Y58" i="4" s="1"/>
  <c r="Y68" i="4" s="1"/>
  <c r="A17" i="4" s="1"/>
  <c r="AD41" i="4"/>
  <c r="AF46" i="4"/>
  <c r="S48" i="4"/>
  <c r="S57" i="4" s="1"/>
  <c r="F6" i="4" s="1"/>
  <c r="T49" i="4"/>
  <c r="AD65" i="4"/>
  <c r="Y91" i="4"/>
  <c r="R99" i="4"/>
  <c r="R117" i="4" s="1"/>
  <c r="AC107" i="4"/>
  <c r="AA124" i="4"/>
  <c r="AF398" i="4"/>
  <c r="AF416" i="4" s="1"/>
  <c r="H141" i="4" s="1"/>
  <c r="AF335" i="4"/>
  <c r="AF353" i="4" s="1"/>
  <c r="AE398" i="4"/>
  <c r="AE416" i="4" s="1"/>
  <c r="G141" i="4" s="1"/>
  <c r="AE335" i="4"/>
  <c r="AD398" i="4"/>
  <c r="AD416" i="4" s="1"/>
  <c r="F141" i="4" s="1"/>
  <c r="AD335" i="4"/>
  <c r="AC398" i="4"/>
  <c r="AC335" i="4"/>
  <c r="AC353" i="4" s="1"/>
  <c r="E120" i="4" s="1"/>
  <c r="AB398" i="4"/>
  <c r="AA398" i="4"/>
  <c r="AB335" i="4"/>
  <c r="AB353" i="4" s="1"/>
  <c r="AA335" i="4"/>
  <c r="AA353" i="4" s="1"/>
  <c r="C120" i="4" s="1"/>
  <c r="AF276" i="4"/>
  <c r="AE276" i="4"/>
  <c r="AB276" i="4"/>
  <c r="AB294" i="4" s="1"/>
  <c r="D99" i="4" s="1"/>
  <c r="AB214" i="4"/>
  <c r="AB232" i="4" s="1"/>
  <c r="D78" i="4" s="1"/>
  <c r="AC214" i="4"/>
  <c r="AC232" i="4" s="1"/>
  <c r="E78" i="4" s="1"/>
  <c r="AA214" i="4"/>
  <c r="AA232" i="4" s="1"/>
  <c r="C78" i="4" s="1"/>
  <c r="AF156" i="4"/>
  <c r="AD276" i="4"/>
  <c r="AE156" i="4"/>
  <c r="AC276" i="4"/>
  <c r="AD156" i="4"/>
  <c r="AD174" i="4" s="1"/>
  <c r="AA276" i="4"/>
  <c r="AA294" i="4" s="1"/>
  <c r="C99" i="4" s="1"/>
  <c r="AC156" i="4"/>
  <c r="AC174" i="4" s="1"/>
  <c r="AB156" i="4"/>
  <c r="AE214" i="4"/>
  <c r="AE232" i="4" s="1"/>
  <c r="G78" i="4" s="1"/>
  <c r="AF97" i="4"/>
  <c r="AF115" i="4" s="1"/>
  <c r="H36" i="4" s="1"/>
  <c r="AE97" i="4"/>
  <c r="AE115" i="4" s="1"/>
  <c r="G36" i="4" s="1"/>
  <c r="AD97" i="4"/>
  <c r="AC97" i="4"/>
  <c r="AC115" i="4" s="1"/>
  <c r="E36" i="4" s="1"/>
  <c r="AB97" i="4"/>
  <c r="AA97" i="4"/>
  <c r="AD214" i="4"/>
  <c r="AD232" i="4" s="1"/>
  <c r="F78" i="4" s="1"/>
  <c r="N145" i="4"/>
  <c r="N96" i="4"/>
  <c r="N105" i="4" s="1"/>
  <c r="N114" i="4" s="1"/>
  <c r="N124" i="4" s="1"/>
  <c r="A25" i="4" s="1"/>
  <c r="N148" i="4"/>
  <c r="Q95" i="4"/>
  <c r="Q104" i="4" s="1"/>
  <c r="Q113" i="4" s="1"/>
  <c r="Q123" i="4" s="1"/>
  <c r="D24" i="4" s="1"/>
  <c r="N99" i="4"/>
  <c r="N108" i="4" s="1"/>
  <c r="N117" i="4" s="1"/>
  <c r="N127" i="4" s="1"/>
  <c r="A28" i="4" s="1"/>
  <c r="AA36" i="4"/>
  <c r="AA45" i="4" s="1"/>
  <c r="AA54" i="4" s="1"/>
  <c r="AA64" i="4" s="1"/>
  <c r="C13" i="4" s="1"/>
  <c r="N37" i="4"/>
  <c r="N46" i="4" s="1"/>
  <c r="N55" i="4" s="1"/>
  <c r="N65" i="4" s="1"/>
  <c r="A4" i="4" s="1"/>
  <c r="AC37" i="4"/>
  <c r="AC55" i="4" s="1"/>
  <c r="E14" i="4" s="1"/>
  <c r="R38" i="4"/>
  <c r="R56" i="4" s="1"/>
  <c r="AC40" i="4"/>
  <c r="AE41" i="4"/>
  <c r="AA47" i="4"/>
  <c r="T48" i="4"/>
  <c r="T57" i="4" s="1"/>
  <c r="G6" i="4" s="1"/>
  <c r="U49" i="4"/>
  <c r="AD50" i="4"/>
  <c r="AF52" i="4"/>
  <c r="AF61" i="4" s="1"/>
  <c r="H20" i="4" s="1"/>
  <c r="AE65" i="4"/>
  <c r="AD107" i="4"/>
  <c r="AC124" i="4"/>
  <c r="AE285" i="4"/>
  <c r="AF399" i="4"/>
  <c r="AF417" i="4" s="1"/>
  <c r="H142" i="4" s="1"/>
  <c r="AF336" i="4"/>
  <c r="AF354" i="4" s="1"/>
  <c r="H121" i="4" s="1"/>
  <c r="AE399" i="4"/>
  <c r="AE336" i="4"/>
  <c r="AE354" i="4" s="1"/>
  <c r="G121" i="4" s="1"/>
  <c r="AD399" i="4"/>
  <c r="AD417" i="4" s="1"/>
  <c r="F142" i="4" s="1"/>
  <c r="AD336" i="4"/>
  <c r="AD354" i="4" s="1"/>
  <c r="F121" i="4" s="1"/>
  <c r="AC399" i="4"/>
  <c r="AC336" i="4"/>
  <c r="AB336" i="4"/>
  <c r="AB354" i="4" s="1"/>
  <c r="D121" i="4" s="1"/>
  <c r="AF277" i="4"/>
  <c r="AF295" i="4" s="1"/>
  <c r="AE277" i="4"/>
  <c r="AB277" i="4"/>
  <c r="AB295" i="4" s="1"/>
  <c r="D100" i="4" s="1"/>
  <c r="AB215" i="4"/>
  <c r="AF215" i="4"/>
  <c r="AF233" i="4" s="1"/>
  <c r="H79" i="4" s="1"/>
  <c r="AD277" i="4"/>
  <c r="AD295" i="4" s="1"/>
  <c r="F100" i="4" s="1"/>
  <c r="AE215" i="4"/>
  <c r="AE233" i="4" s="1"/>
  <c r="AC277" i="4"/>
  <c r="AD215" i="4"/>
  <c r="AC215" i="4"/>
  <c r="AF157" i="4"/>
  <c r="AF175" i="4" s="1"/>
  <c r="H58" i="4" s="1"/>
  <c r="AE157" i="4"/>
  <c r="AE175" i="4" s="1"/>
  <c r="G58" i="4" s="1"/>
  <c r="AD157" i="4"/>
  <c r="AD175" i="4" s="1"/>
  <c r="F58" i="4" s="1"/>
  <c r="AC157" i="4"/>
  <c r="AC175" i="4" s="1"/>
  <c r="E58" i="4" s="1"/>
  <c r="AB399" i="4"/>
  <c r="AB417" i="4" s="1"/>
  <c r="AB157" i="4"/>
  <c r="AF98" i="4"/>
  <c r="AF116" i="4" s="1"/>
  <c r="AE98" i="4"/>
  <c r="AB98" i="4"/>
  <c r="AB116" i="4" s="1"/>
  <c r="D37" i="4" s="1"/>
  <c r="AB38" i="4"/>
  <c r="Z425" i="4"/>
  <c r="Z406" i="4"/>
  <c r="Z362" i="4"/>
  <c r="Z343" i="4"/>
  <c r="Z303" i="4"/>
  <c r="Z284" i="4"/>
  <c r="AF425" i="4"/>
  <c r="AF406" i="4"/>
  <c r="AF362" i="4"/>
  <c r="AF343" i="4"/>
  <c r="AF303" i="4"/>
  <c r="AE425" i="4"/>
  <c r="AE406" i="4"/>
  <c r="AE362" i="4"/>
  <c r="AE343" i="4"/>
  <c r="AE303" i="4"/>
  <c r="AB425" i="4"/>
  <c r="AB406" i="4"/>
  <c r="AB362" i="4"/>
  <c r="AB343" i="4"/>
  <c r="AB303" i="4"/>
  <c r="AD425" i="4"/>
  <c r="AD284" i="4"/>
  <c r="AB241" i="4"/>
  <c r="AC425" i="4"/>
  <c r="AD406" i="4"/>
  <c r="AD303" i="4"/>
  <c r="AC284" i="4"/>
  <c r="AA241" i="4"/>
  <c r="AA222" i="4"/>
  <c r="AA425" i="4"/>
  <c r="AC406" i="4"/>
  <c r="AC303" i="4"/>
  <c r="AB284" i="4"/>
  <c r="Z241" i="4"/>
  <c r="AA406" i="4"/>
  <c r="AA303" i="4"/>
  <c r="AA284" i="4"/>
  <c r="AD343" i="4"/>
  <c r="AC343" i="4"/>
  <c r="AA343" i="4"/>
  <c r="AC362" i="4"/>
  <c r="AF284" i="4"/>
  <c r="AD241" i="4"/>
  <c r="AD222" i="4"/>
  <c r="AD183" i="4"/>
  <c r="AD362" i="4"/>
  <c r="AE284" i="4"/>
  <c r="AB124" i="4"/>
  <c r="AA362" i="4"/>
  <c r="AF241" i="4"/>
  <c r="AE241" i="4"/>
  <c r="AF183" i="4"/>
  <c r="AF164" i="4"/>
  <c r="AC241" i="4"/>
  <c r="AF222" i="4"/>
  <c r="AE183" i="4"/>
  <c r="AE164" i="4"/>
  <c r="AE222" i="4"/>
  <c r="AC183" i="4"/>
  <c r="AD164" i="4"/>
  <c r="Z222" i="4"/>
  <c r="Z183" i="4"/>
  <c r="AA164" i="4"/>
  <c r="AD124" i="4"/>
  <c r="AA183" i="4"/>
  <c r="AA65" i="4"/>
  <c r="Z65" i="4"/>
  <c r="AC164" i="4"/>
  <c r="AB164" i="4"/>
  <c r="Z164" i="4"/>
  <c r="AF105" i="4"/>
  <c r="AE46" i="4"/>
  <c r="AF124" i="4"/>
  <c r="AE105" i="4"/>
  <c r="AD46" i="4"/>
  <c r="AE124" i="4"/>
  <c r="AD105" i="4"/>
  <c r="AF65" i="4"/>
  <c r="Z124" i="4"/>
  <c r="AA105" i="4"/>
  <c r="AC65" i="4"/>
  <c r="Z46" i="4"/>
  <c r="U397" i="4"/>
  <c r="U334" i="4"/>
  <c r="T397" i="4"/>
  <c r="T334" i="4"/>
  <c r="S397" i="4"/>
  <c r="S334" i="4"/>
  <c r="R397" i="4"/>
  <c r="R334" i="4"/>
  <c r="Q397" i="4"/>
  <c r="Q334" i="4"/>
  <c r="P397" i="4"/>
  <c r="P334" i="4"/>
  <c r="P352" i="4" s="1"/>
  <c r="C109" i="4" s="1"/>
  <c r="O334" i="4"/>
  <c r="U275" i="4"/>
  <c r="U213" i="4"/>
  <c r="T275" i="4"/>
  <c r="T213" i="4"/>
  <c r="S275" i="4"/>
  <c r="R275" i="4"/>
  <c r="O275" i="4"/>
  <c r="O213" i="4"/>
  <c r="U155" i="4"/>
  <c r="T155" i="4"/>
  <c r="S213" i="4"/>
  <c r="S155" i="4"/>
  <c r="R213" i="4"/>
  <c r="R155" i="4"/>
  <c r="Q213" i="4"/>
  <c r="Q155" i="4"/>
  <c r="P213" i="4"/>
  <c r="P155" i="4"/>
  <c r="O155" i="4"/>
  <c r="O397" i="4"/>
  <c r="Q275" i="4"/>
  <c r="P96" i="4"/>
  <c r="O96" i="4"/>
  <c r="P275" i="4"/>
  <c r="U96" i="4"/>
  <c r="R96" i="4"/>
  <c r="N147" i="4"/>
  <c r="P95" i="4"/>
  <c r="P104" i="4" s="1"/>
  <c r="P113" i="4" s="1"/>
  <c r="P123" i="4" s="1"/>
  <c r="C24" i="4" s="1"/>
  <c r="N98" i="4"/>
  <c r="N107" i="4" s="1"/>
  <c r="N116" i="4" s="1"/>
  <c r="N126" i="4" s="1"/>
  <c r="A27" i="4" s="1"/>
  <c r="T400" i="4"/>
  <c r="T337" i="4"/>
  <c r="R400" i="4"/>
  <c r="R337" i="4"/>
  <c r="S337" i="4"/>
  <c r="U278" i="4"/>
  <c r="T278" i="4"/>
  <c r="S278" i="4"/>
  <c r="R278" i="4"/>
  <c r="R216" i="4"/>
  <c r="U400" i="4"/>
  <c r="S158" i="4"/>
  <c r="R158" i="4"/>
  <c r="S400" i="4"/>
  <c r="U337" i="4"/>
  <c r="T216" i="4"/>
  <c r="U158" i="4"/>
  <c r="T158" i="4"/>
  <c r="U216" i="4"/>
  <c r="U99" i="4"/>
  <c r="S216" i="4"/>
  <c r="T99" i="4"/>
  <c r="U429" i="4"/>
  <c r="U410" i="4"/>
  <c r="U366" i="4"/>
  <c r="U347" i="4"/>
  <c r="U307" i="4"/>
  <c r="U288" i="4"/>
  <c r="T429" i="4"/>
  <c r="T410" i="4"/>
  <c r="T366" i="4"/>
  <c r="T347" i="4"/>
  <c r="T307" i="4"/>
  <c r="T288" i="4"/>
  <c r="S429" i="4"/>
  <c r="S410" i="4"/>
  <c r="S366" i="4"/>
  <c r="S347" i="4"/>
  <c r="S307" i="4"/>
  <c r="S288" i="4"/>
  <c r="U245" i="4"/>
  <c r="U226" i="4"/>
  <c r="U187" i="4"/>
  <c r="T245" i="4"/>
  <c r="T226" i="4"/>
  <c r="T187" i="4"/>
  <c r="S245" i="4"/>
  <c r="S187" i="4"/>
  <c r="U168" i="4"/>
  <c r="T168" i="4"/>
  <c r="S168" i="4"/>
  <c r="T128" i="4"/>
  <c r="S128" i="4"/>
  <c r="S226" i="4"/>
  <c r="T69" i="4"/>
  <c r="S69" i="4"/>
  <c r="U128" i="4"/>
  <c r="T109" i="4"/>
  <c r="AF430" i="4"/>
  <c r="AF411" i="4"/>
  <c r="AF367" i="4"/>
  <c r="AF348" i="4"/>
  <c r="AF308" i="4"/>
  <c r="AE430" i="4"/>
  <c r="AE411" i="4"/>
  <c r="AE367" i="4"/>
  <c r="AE348" i="4"/>
  <c r="AE308" i="4"/>
  <c r="AF246" i="4"/>
  <c r="AF289" i="4"/>
  <c r="AE246" i="4"/>
  <c r="AE227" i="4"/>
  <c r="AE289" i="4"/>
  <c r="AF188" i="4"/>
  <c r="AF169" i="4"/>
  <c r="AF227" i="4"/>
  <c r="AE188" i="4"/>
  <c r="AE169" i="4"/>
  <c r="AE129" i="4"/>
  <c r="AF110" i="4"/>
  <c r="AB36" i="4"/>
  <c r="AB45" i="4" s="1"/>
  <c r="AB54" i="4" s="1"/>
  <c r="AB64" i="4" s="1"/>
  <c r="D13" i="4" s="1"/>
  <c r="O37" i="4"/>
  <c r="AD37" i="4"/>
  <c r="AD55" i="4" s="1"/>
  <c r="F14" i="4" s="1"/>
  <c r="S38" i="4"/>
  <c r="AE39" i="4"/>
  <c r="AD40" i="4"/>
  <c r="AB47" i="4"/>
  <c r="U48" i="4"/>
  <c r="AE50" i="4"/>
  <c r="AD68" i="4"/>
  <c r="AB125" i="4"/>
  <c r="AC184" i="4"/>
  <c r="AB222" i="4"/>
  <c r="AC38" i="4"/>
  <c r="AC56" i="4" s="1"/>
  <c r="E15" i="4" s="1"/>
  <c r="T398" i="4"/>
  <c r="T416" i="4" s="1"/>
  <c r="G131" i="4" s="1"/>
  <c r="T335" i="4"/>
  <c r="T353" i="4" s="1"/>
  <c r="G110" i="4" s="1"/>
  <c r="R398" i="4"/>
  <c r="R335" i="4"/>
  <c r="R353" i="4" s="1"/>
  <c r="Q398" i="4"/>
  <c r="Q416" i="4" s="1"/>
  <c r="D131" i="4" s="1"/>
  <c r="Q335" i="4"/>
  <c r="P398" i="4"/>
  <c r="P416" i="4" s="1"/>
  <c r="C131" i="4" s="1"/>
  <c r="P335" i="4"/>
  <c r="U276" i="4"/>
  <c r="U294" i="4" s="1"/>
  <c r="H89" i="4" s="1"/>
  <c r="T276" i="4"/>
  <c r="T294" i="4" s="1"/>
  <c r="G89" i="4" s="1"/>
  <c r="U398" i="4"/>
  <c r="U416" i="4" s="1"/>
  <c r="H131" i="4" s="1"/>
  <c r="S276" i="4"/>
  <c r="S294" i="4" s="1"/>
  <c r="F89" i="4" s="1"/>
  <c r="S398" i="4"/>
  <c r="S416" i="4" s="1"/>
  <c r="F131" i="4" s="1"/>
  <c r="R276" i="4"/>
  <c r="R294" i="4" s="1"/>
  <c r="R214" i="4"/>
  <c r="Q276" i="4"/>
  <c r="Q294" i="4" s="1"/>
  <c r="D89" i="4" s="1"/>
  <c r="Q214" i="4"/>
  <c r="Q232" i="4" s="1"/>
  <c r="P276" i="4"/>
  <c r="U335" i="4"/>
  <c r="S156" i="4"/>
  <c r="R156" i="4"/>
  <c r="Q156" i="4"/>
  <c r="Q174" i="4" s="1"/>
  <c r="D47" i="4" s="1"/>
  <c r="U214" i="4"/>
  <c r="U232" i="4" s="1"/>
  <c r="H68" i="4" s="1"/>
  <c r="P156" i="4"/>
  <c r="P174" i="4" s="1"/>
  <c r="C47" i="4" s="1"/>
  <c r="T214" i="4"/>
  <c r="T232" i="4" s="1"/>
  <c r="G68" i="4" s="1"/>
  <c r="S214" i="4"/>
  <c r="P214" i="4"/>
  <c r="P232" i="4" s="1"/>
  <c r="C68" i="4" s="1"/>
  <c r="U156" i="4"/>
  <c r="U174" i="4" s="1"/>
  <c r="H47" i="4" s="1"/>
  <c r="R97" i="4"/>
  <c r="R115" i="4" s="1"/>
  <c r="E26" i="4" s="1"/>
  <c r="Q97" i="4"/>
  <c r="P97" i="4"/>
  <c r="P115" i="4" s="1"/>
  <c r="S335" i="4"/>
  <c r="S353" i="4" s="1"/>
  <c r="F110" i="4" s="1"/>
  <c r="T156" i="4"/>
  <c r="T174" i="4" s="1"/>
  <c r="G47" i="4" s="1"/>
  <c r="T97" i="4"/>
  <c r="T115" i="4" s="1"/>
  <c r="S399" i="4"/>
  <c r="S417" i="4" s="1"/>
  <c r="F132" i="4" s="1"/>
  <c r="S336" i="4"/>
  <c r="Q399" i="4"/>
  <c r="Q417" i="4" s="1"/>
  <c r="D132" i="4" s="1"/>
  <c r="Q336" i="4"/>
  <c r="Q354" i="4" s="1"/>
  <c r="D111" i="4" s="1"/>
  <c r="U399" i="4"/>
  <c r="U417" i="4" s="1"/>
  <c r="H132" i="4" s="1"/>
  <c r="U336" i="4"/>
  <c r="R399" i="4"/>
  <c r="R417" i="4" s="1"/>
  <c r="U277" i="4"/>
  <c r="T277" i="4"/>
  <c r="T295" i="4" s="1"/>
  <c r="G90" i="4" s="1"/>
  <c r="S277" i="4"/>
  <c r="S295" i="4" s="1"/>
  <c r="T336" i="4"/>
  <c r="T354" i="4" s="1"/>
  <c r="G111" i="4" s="1"/>
  <c r="R277" i="4"/>
  <c r="R295" i="4" s="1"/>
  <c r="E90" i="4" s="1"/>
  <c r="R336" i="4"/>
  <c r="Q277" i="4"/>
  <c r="Q295" i="4" s="1"/>
  <c r="D90" i="4" s="1"/>
  <c r="Q215" i="4"/>
  <c r="Q233" i="4" s="1"/>
  <c r="D69" i="4" s="1"/>
  <c r="R157" i="4"/>
  <c r="R175" i="4" s="1"/>
  <c r="E48" i="4" s="1"/>
  <c r="Q157" i="4"/>
  <c r="U215" i="4"/>
  <c r="T215" i="4"/>
  <c r="T233" i="4" s="1"/>
  <c r="G69" i="4" s="1"/>
  <c r="S215" i="4"/>
  <c r="T157" i="4"/>
  <c r="T175" i="4" s="1"/>
  <c r="G48" i="4" s="1"/>
  <c r="U98" i="4"/>
  <c r="U116" i="4" s="1"/>
  <c r="H27" i="4" s="1"/>
  <c r="T98" i="4"/>
  <c r="T116" i="4" s="1"/>
  <c r="G27" i="4" s="1"/>
  <c r="S98" i="4"/>
  <c r="T399" i="4"/>
  <c r="T417" i="4" s="1"/>
  <c r="G132" i="4" s="1"/>
  <c r="R98" i="4"/>
  <c r="Q98" i="4"/>
  <c r="Q116" i="4" s="1"/>
  <c r="D27" i="4" s="1"/>
  <c r="U157" i="4"/>
  <c r="U175" i="4" s="1"/>
  <c r="S157" i="4"/>
  <c r="S175" i="4" s="1"/>
  <c r="F48" i="4" s="1"/>
  <c r="Y149" i="4"/>
  <c r="Y100" i="4"/>
  <c r="Y109" i="4" s="1"/>
  <c r="Y118" i="4" s="1"/>
  <c r="Y128" i="4" s="1"/>
  <c r="A39" i="4" s="1"/>
  <c r="AC95" i="4"/>
  <c r="AC104" i="4" s="1"/>
  <c r="AC113" i="4" s="1"/>
  <c r="AC123" i="4" s="1"/>
  <c r="E34" i="4" s="1"/>
  <c r="N151" i="4"/>
  <c r="N102" i="4"/>
  <c r="N111" i="4" s="1"/>
  <c r="N120" i="4" s="1"/>
  <c r="N130" i="4" s="1"/>
  <c r="A31" i="4" s="1"/>
  <c r="AC36" i="4"/>
  <c r="AC45" i="4" s="1"/>
  <c r="AC54" i="4" s="1"/>
  <c r="AC64" i="4" s="1"/>
  <c r="E13" i="4" s="1"/>
  <c r="P37" i="4"/>
  <c r="AE37" i="4"/>
  <c r="T38" i="4"/>
  <c r="T56" i="4" s="1"/>
  <c r="G5" i="4" s="1"/>
  <c r="AF39" i="4"/>
  <c r="AF57" i="4" s="1"/>
  <c r="H16" i="4" s="1"/>
  <c r="AE40" i="4"/>
  <c r="N42" i="4"/>
  <c r="N51" i="4" s="1"/>
  <c r="N60" i="4" s="1"/>
  <c r="N70" i="4" s="1"/>
  <c r="A9" i="4" s="1"/>
  <c r="AD47" i="4"/>
  <c r="AC48" i="4"/>
  <c r="AC49" i="4"/>
  <c r="Q66" i="4"/>
  <c r="AF68" i="4"/>
  <c r="U97" i="4"/>
  <c r="AC108" i="4"/>
  <c r="AD125" i="4"/>
  <c r="AD184" i="4"/>
  <c r="AC222" i="4"/>
  <c r="U425" i="4"/>
  <c r="U406" i="4"/>
  <c r="U362" i="4"/>
  <c r="U343" i="4"/>
  <c r="U303" i="4"/>
  <c r="U284" i="4"/>
  <c r="T425" i="4"/>
  <c r="T406" i="4"/>
  <c r="T362" i="4"/>
  <c r="T343" i="4"/>
  <c r="T303" i="4"/>
  <c r="S425" i="4"/>
  <c r="S406" i="4"/>
  <c r="S362" i="4"/>
  <c r="S343" i="4"/>
  <c r="S303" i="4"/>
  <c r="R425" i="4"/>
  <c r="R406" i="4"/>
  <c r="R362" i="4"/>
  <c r="R343" i="4"/>
  <c r="R303" i="4"/>
  <c r="Q425" i="4"/>
  <c r="Q406" i="4"/>
  <c r="Q362" i="4"/>
  <c r="Q343" i="4"/>
  <c r="P425" i="4"/>
  <c r="P406" i="4"/>
  <c r="P362" i="4"/>
  <c r="P343" i="4"/>
  <c r="P303" i="4"/>
  <c r="O362" i="4"/>
  <c r="O425" i="4"/>
  <c r="U241" i="4"/>
  <c r="U222" i="4"/>
  <c r="U183" i="4"/>
  <c r="O406" i="4"/>
  <c r="Q303" i="4"/>
  <c r="T284" i="4"/>
  <c r="T241" i="4"/>
  <c r="T222" i="4"/>
  <c r="T183" i="4"/>
  <c r="O303" i="4"/>
  <c r="S284" i="4"/>
  <c r="S241" i="4"/>
  <c r="R284" i="4"/>
  <c r="R241" i="4"/>
  <c r="O284" i="4"/>
  <c r="O241" i="4"/>
  <c r="O222" i="4"/>
  <c r="O183" i="4"/>
  <c r="S222" i="4"/>
  <c r="S183" i="4"/>
  <c r="Q284" i="4"/>
  <c r="R222" i="4"/>
  <c r="R183" i="4"/>
  <c r="U164" i="4"/>
  <c r="P284" i="4"/>
  <c r="Q222" i="4"/>
  <c r="Q183" i="4"/>
  <c r="T164" i="4"/>
  <c r="O343" i="4"/>
  <c r="P222" i="4"/>
  <c r="P183" i="4"/>
  <c r="S164" i="4"/>
  <c r="R164" i="4"/>
  <c r="U124" i="4"/>
  <c r="Q164" i="4"/>
  <c r="T124" i="4"/>
  <c r="P164" i="4"/>
  <c r="Q241" i="4"/>
  <c r="O164" i="4"/>
  <c r="O124" i="4"/>
  <c r="R124" i="4"/>
  <c r="Q124" i="4"/>
  <c r="U105" i="4"/>
  <c r="P124" i="4"/>
  <c r="T105" i="4"/>
  <c r="T114" i="4" s="1"/>
  <c r="G25" i="4" s="1"/>
  <c r="S105" i="4"/>
  <c r="U65" i="4"/>
  <c r="R105" i="4"/>
  <c r="T65" i="4"/>
  <c r="P241" i="4"/>
  <c r="Q105" i="4"/>
  <c r="Q114" i="4" s="1"/>
  <c r="D25" i="4" s="1"/>
  <c r="S65" i="4"/>
  <c r="P46" i="4"/>
  <c r="P105" i="4"/>
  <c r="R65" i="4"/>
  <c r="O46" i="4"/>
  <c r="O105" i="4"/>
  <c r="Q65" i="4"/>
  <c r="T428" i="4"/>
  <c r="T409" i="4"/>
  <c r="T365" i="4"/>
  <c r="T346" i="4"/>
  <c r="T306" i="4"/>
  <c r="T287" i="4"/>
  <c r="S428" i="4"/>
  <c r="R428" i="4"/>
  <c r="R409" i="4"/>
  <c r="R365" i="4"/>
  <c r="R346" i="4"/>
  <c r="R306" i="4"/>
  <c r="R287" i="4"/>
  <c r="S365" i="4"/>
  <c r="U244" i="4"/>
  <c r="U225" i="4"/>
  <c r="T244" i="4"/>
  <c r="T225" i="4"/>
  <c r="U409" i="4"/>
  <c r="U306" i="4"/>
  <c r="S244" i="4"/>
  <c r="S409" i="4"/>
  <c r="S306" i="4"/>
  <c r="R244" i="4"/>
  <c r="R225" i="4"/>
  <c r="R186" i="4"/>
  <c r="U428" i="4"/>
  <c r="U346" i="4"/>
  <c r="U287" i="4"/>
  <c r="S167" i="4"/>
  <c r="T127" i="4"/>
  <c r="R167" i="4"/>
  <c r="S225" i="4"/>
  <c r="U108" i="4"/>
  <c r="T108" i="4"/>
  <c r="S287" i="4"/>
  <c r="U186" i="4"/>
  <c r="T186" i="4"/>
  <c r="U365" i="4"/>
  <c r="U167" i="4"/>
  <c r="S127" i="4"/>
  <c r="R127" i="4"/>
  <c r="U68" i="4"/>
  <c r="T68" i="4"/>
  <c r="S68" i="4"/>
  <c r="S346" i="4"/>
  <c r="S186" i="4"/>
  <c r="R68" i="4"/>
  <c r="S49" i="4"/>
  <c r="R49" i="4"/>
  <c r="R58" i="4" s="1"/>
  <c r="E7" i="4" s="1"/>
  <c r="T167" i="4"/>
  <c r="S108" i="4"/>
  <c r="S117" i="4" s="1"/>
  <c r="F28" i="4" s="1"/>
  <c r="AD401" i="4"/>
  <c r="AD338" i="4"/>
  <c r="AF401" i="4"/>
  <c r="AF338" i="4"/>
  <c r="AF279" i="4"/>
  <c r="AF297" i="4" s="1"/>
  <c r="H102" i="4" s="1"/>
  <c r="AE279" i="4"/>
  <c r="AD279" i="4"/>
  <c r="AD297" i="4" s="1"/>
  <c r="F102" i="4" s="1"/>
  <c r="AE401" i="4"/>
  <c r="AE338" i="4"/>
  <c r="AE217" i="4"/>
  <c r="AD217" i="4"/>
  <c r="AD235" i="4" s="1"/>
  <c r="F81" i="4" s="1"/>
  <c r="AE159" i="4"/>
  <c r="AE177" i="4" s="1"/>
  <c r="G60" i="4" s="1"/>
  <c r="AF159" i="4"/>
  <c r="AF177" i="4" s="1"/>
  <c r="H60" i="4" s="1"/>
  <c r="AE100" i="4"/>
  <c r="AE118" i="4" s="1"/>
  <c r="G39" i="4" s="1"/>
  <c r="AD159" i="4"/>
  <c r="AD177" i="4" s="1"/>
  <c r="F60" i="4" s="1"/>
  <c r="AD100" i="4"/>
  <c r="AD118" i="4" s="1"/>
  <c r="F39" i="4" s="1"/>
  <c r="AF217" i="4"/>
  <c r="AF235" i="4" s="1"/>
  <c r="H81" i="4" s="1"/>
  <c r="Q37" i="4"/>
  <c r="Q55" i="4" s="1"/>
  <c r="AF37" i="4"/>
  <c r="U38" i="4"/>
  <c r="N39" i="4"/>
  <c r="N48" i="4" s="1"/>
  <c r="N57" i="4" s="1"/>
  <c r="N67" i="4" s="1"/>
  <c r="A6" i="4" s="1"/>
  <c r="AF40" i="4"/>
  <c r="T42" i="4"/>
  <c r="T60" i="4" s="1"/>
  <c r="G9" i="4" s="1"/>
  <c r="R46" i="4"/>
  <c r="R55" i="4" s="1"/>
  <c r="E4" i="4" s="1"/>
  <c r="AE47" i="4"/>
  <c r="AD48" i="4"/>
  <c r="AD57" i="4" s="1"/>
  <c r="F16" i="4" s="1"/>
  <c r="AD49" i="4"/>
  <c r="R66" i="4"/>
  <c r="U120" i="4"/>
  <c r="H31" i="4" s="1"/>
  <c r="Y97" i="4"/>
  <c r="Y106" i="4" s="1"/>
  <c r="Y115" i="4" s="1"/>
  <c r="Y125" i="4" s="1"/>
  <c r="A36" i="4" s="1"/>
  <c r="AD108" i="4"/>
  <c r="Q126" i="4"/>
  <c r="AA165" i="4"/>
  <c r="AF179" i="4"/>
  <c r="AF130" i="4"/>
  <c r="U189" i="4"/>
  <c r="U170" i="4"/>
  <c r="U179" i="4" s="1"/>
  <c r="H52" i="4" s="1"/>
  <c r="AF189" i="4"/>
  <c r="U247" i="4"/>
  <c r="U228" i="4"/>
  <c r="U237" i="4" s="1"/>
  <c r="H73" i="4" s="1"/>
  <c r="U281" i="4"/>
  <c r="AF228" i="4"/>
  <c r="AF237" i="4" s="1"/>
  <c r="H83" i="4" s="1"/>
  <c r="AF247" i="4"/>
  <c r="AF309" i="4"/>
  <c r="AF290" i="4"/>
  <c r="AF299" i="4" s="1"/>
  <c r="H104" i="4" s="1"/>
  <c r="AF431" i="4"/>
  <c r="AF412" i="4"/>
  <c r="AF421" i="4" s="1"/>
  <c r="H146" i="4" s="1"/>
  <c r="U309" i="4"/>
  <c r="U290" i="4"/>
  <c r="AF368" i="4"/>
  <c r="AF349" i="4"/>
  <c r="AF358" i="4" s="1"/>
  <c r="H125" i="4" s="1"/>
  <c r="U349" i="4"/>
  <c r="U358" i="4" s="1"/>
  <c r="H115" i="4" s="1"/>
  <c r="U412" i="4"/>
  <c r="U421" i="4" s="1"/>
  <c r="H136" i="4" s="1"/>
  <c r="AF43" i="3"/>
  <c r="AA36" i="3"/>
  <c r="AA45" i="3" s="1"/>
  <c r="AA54" i="3" s="1"/>
  <c r="AA64" i="3" s="1"/>
  <c r="C13" i="3" s="1"/>
  <c r="AF99" i="3"/>
  <c r="AE105" i="3"/>
  <c r="Y40" i="3"/>
  <c r="Y49" i="3" s="1"/>
  <c r="Y58" i="3" s="1"/>
  <c r="Y68" i="3" s="1"/>
  <c r="A17" i="3" s="1"/>
  <c r="AD108" i="3"/>
  <c r="AD117" i="3" s="1"/>
  <c r="AF39" i="3"/>
  <c r="AE37" i="3"/>
  <c r="AE40" i="3"/>
  <c r="AE51" i="3"/>
  <c r="AB38" i="3"/>
  <c r="AE107" i="3"/>
  <c r="AC38" i="3"/>
  <c r="AD38" i="3"/>
  <c r="AF38" i="3"/>
  <c r="AF340" i="3"/>
  <c r="AD109" i="3"/>
  <c r="Y39" i="3"/>
  <c r="Y48" i="3" s="1"/>
  <c r="Y57" i="3" s="1"/>
  <c r="Y67" i="3" s="1"/>
  <c r="A16" i="3" s="1"/>
  <c r="AB96" i="3"/>
  <c r="U36" i="3"/>
  <c r="U45" i="3" s="1"/>
  <c r="U54" i="3" s="1"/>
  <c r="U64" i="3" s="1"/>
  <c r="H3" i="3" s="1"/>
  <c r="U43" i="3"/>
  <c r="U228" i="3"/>
  <c r="U237" i="3" s="1"/>
  <c r="H73" i="3" s="1"/>
  <c r="Q47" i="3"/>
  <c r="U281" i="3"/>
  <c r="U340" i="3"/>
  <c r="U47" i="3"/>
  <c r="U48" i="3"/>
  <c r="U57" i="3" s="1"/>
  <c r="U102" i="3"/>
  <c r="U37" i="3"/>
  <c r="R40" i="3"/>
  <c r="Q97" i="3"/>
  <c r="S156" i="3"/>
  <c r="N42" i="3"/>
  <c r="N51" i="3" s="1"/>
  <c r="N60" i="3" s="1"/>
  <c r="N70" i="3" s="1"/>
  <c r="A9" i="3" s="1"/>
  <c r="AF71" i="3"/>
  <c r="AF67" i="3"/>
  <c r="AF52" i="3"/>
  <c r="AF49" i="3"/>
  <c r="Y147" i="3"/>
  <c r="AA95" i="3"/>
  <c r="AA104" i="3" s="1"/>
  <c r="AA113" i="3" s="1"/>
  <c r="AA123" i="3" s="1"/>
  <c r="C34" i="3" s="1"/>
  <c r="Y98" i="3"/>
  <c r="Y107" i="3" s="1"/>
  <c r="Y116" i="3" s="1"/>
  <c r="Y126" i="3" s="1"/>
  <c r="A37" i="3" s="1"/>
  <c r="N149" i="3"/>
  <c r="N100" i="3"/>
  <c r="N109" i="3" s="1"/>
  <c r="N118" i="3" s="1"/>
  <c r="N128" i="3" s="1"/>
  <c r="A29" i="3" s="1"/>
  <c r="R95" i="3"/>
  <c r="R104" i="3" s="1"/>
  <c r="R113" i="3" s="1"/>
  <c r="R123" i="3" s="1"/>
  <c r="E24" i="3" s="1"/>
  <c r="N86" i="3"/>
  <c r="N37" i="3"/>
  <c r="N46" i="3" s="1"/>
  <c r="N55" i="3" s="1"/>
  <c r="N65" i="3" s="1"/>
  <c r="A4" i="3" s="1"/>
  <c r="N152" i="3"/>
  <c r="U95" i="3"/>
  <c r="U104" i="3" s="1"/>
  <c r="U113" i="3" s="1"/>
  <c r="U123" i="3" s="1"/>
  <c r="H24" i="3" s="1"/>
  <c r="AF46" i="3"/>
  <c r="N89" i="3"/>
  <c r="N40" i="3"/>
  <c r="N49" i="3" s="1"/>
  <c r="N58" i="3" s="1"/>
  <c r="N68" i="3" s="1"/>
  <c r="A7" i="3" s="1"/>
  <c r="Q36" i="3"/>
  <c r="Q45" i="3" s="1"/>
  <c r="Q54" i="3" s="1"/>
  <c r="Q64" i="3" s="1"/>
  <c r="D3" i="3" s="1"/>
  <c r="AF154" i="3"/>
  <c r="AF163" i="3" s="1"/>
  <c r="AF172" i="3" s="1"/>
  <c r="AF182" i="3" s="1"/>
  <c r="H55" i="3" s="1"/>
  <c r="Y210" i="3"/>
  <c r="AF426" i="3"/>
  <c r="AF407" i="3"/>
  <c r="AF363" i="3"/>
  <c r="AF344" i="3"/>
  <c r="AF304" i="3"/>
  <c r="AE426" i="3"/>
  <c r="AE407" i="3"/>
  <c r="AE363" i="3"/>
  <c r="AE344" i="3"/>
  <c r="AD426" i="3"/>
  <c r="AD407" i="3"/>
  <c r="AD363" i="3"/>
  <c r="AD344" i="3"/>
  <c r="AD304" i="3"/>
  <c r="AD285" i="3"/>
  <c r="AC426" i="3"/>
  <c r="AC407" i="3"/>
  <c r="AC363" i="3"/>
  <c r="AC344" i="3"/>
  <c r="AC304" i="3"/>
  <c r="AB426" i="3"/>
  <c r="AB407" i="3"/>
  <c r="AB363" i="3"/>
  <c r="AB344" i="3"/>
  <c r="AE285" i="3"/>
  <c r="AC242" i="3"/>
  <c r="AC223" i="3"/>
  <c r="AC184" i="3"/>
  <c r="AC285" i="3"/>
  <c r="AB242" i="3"/>
  <c r="AB223" i="3"/>
  <c r="AB184" i="3"/>
  <c r="AB285" i="3"/>
  <c r="AA242" i="3"/>
  <c r="AA223" i="3"/>
  <c r="AA407" i="3"/>
  <c r="AA344" i="3"/>
  <c r="AA285" i="3"/>
  <c r="AA426" i="3"/>
  <c r="AA363" i="3"/>
  <c r="AE304" i="3"/>
  <c r="AF242" i="3"/>
  <c r="AA184" i="3"/>
  <c r="AD165" i="3"/>
  <c r="AE125" i="3"/>
  <c r="AC165" i="3"/>
  <c r="AD125" i="3"/>
  <c r="AF223" i="3"/>
  <c r="AB165" i="3"/>
  <c r="AC125" i="3"/>
  <c r="AB304" i="3"/>
  <c r="AE223" i="3"/>
  <c r="AA165" i="3"/>
  <c r="AB125" i="3"/>
  <c r="AA304" i="3"/>
  <c r="AD223" i="3"/>
  <c r="AA125" i="3"/>
  <c r="AF285" i="3"/>
  <c r="AD242" i="3"/>
  <c r="AE184" i="3"/>
  <c r="AF165" i="3"/>
  <c r="AF125" i="3"/>
  <c r="AB106" i="3"/>
  <c r="AA106" i="3"/>
  <c r="AE47" i="3"/>
  <c r="AD47" i="3"/>
  <c r="AD56" i="3" s="1"/>
  <c r="F15" i="3" s="1"/>
  <c r="AF66" i="3"/>
  <c r="AF106" i="3"/>
  <c r="AF184" i="3"/>
  <c r="AD106" i="3"/>
  <c r="U430" i="3"/>
  <c r="U411" i="3"/>
  <c r="U367" i="3"/>
  <c r="U348" i="3"/>
  <c r="U308" i="3"/>
  <c r="U289" i="3"/>
  <c r="T430" i="3"/>
  <c r="T411" i="3"/>
  <c r="T367" i="3"/>
  <c r="T348" i="3"/>
  <c r="U246" i="3"/>
  <c r="U227" i="3"/>
  <c r="U188" i="3"/>
  <c r="T246" i="3"/>
  <c r="T227" i="3"/>
  <c r="T188" i="3"/>
  <c r="T308" i="3"/>
  <c r="U169" i="3"/>
  <c r="T289" i="3"/>
  <c r="T169" i="3"/>
  <c r="U110" i="3"/>
  <c r="T110" i="3"/>
  <c r="T129" i="3"/>
  <c r="T51" i="3"/>
  <c r="O37" i="3"/>
  <c r="Z46" i="3"/>
  <c r="S47" i="3"/>
  <c r="S50" i="3"/>
  <c r="AF51" i="3"/>
  <c r="R67" i="3"/>
  <c r="U70" i="3"/>
  <c r="AD96" i="3"/>
  <c r="Y91" i="3"/>
  <c r="AD36" i="3"/>
  <c r="AD45" i="3" s="1"/>
  <c r="AD54" i="3" s="1"/>
  <c r="AD64" i="3" s="1"/>
  <c r="F13" i="3" s="1"/>
  <c r="P37" i="3"/>
  <c r="AF427" i="3"/>
  <c r="AF408" i="3"/>
  <c r="AF364" i="3"/>
  <c r="AF345" i="3"/>
  <c r="AF305" i="3"/>
  <c r="AE427" i="3"/>
  <c r="AE408" i="3"/>
  <c r="AE364" i="3"/>
  <c r="AE345" i="3"/>
  <c r="AD427" i="3"/>
  <c r="AD408" i="3"/>
  <c r="AD364" i="3"/>
  <c r="AD345" i="3"/>
  <c r="AD305" i="3"/>
  <c r="AD286" i="3"/>
  <c r="AC427" i="3"/>
  <c r="AC408" i="3"/>
  <c r="AC364" i="3"/>
  <c r="AC345" i="3"/>
  <c r="AC305" i="3"/>
  <c r="AC286" i="3"/>
  <c r="AB427" i="3"/>
  <c r="AB408" i="3"/>
  <c r="AB364" i="3"/>
  <c r="AB345" i="3"/>
  <c r="AC243" i="3"/>
  <c r="AC224" i="3"/>
  <c r="AC185" i="3"/>
  <c r="AF286" i="3"/>
  <c r="AB243" i="3"/>
  <c r="AB224" i="3"/>
  <c r="AB185" i="3"/>
  <c r="AE286" i="3"/>
  <c r="AE305" i="3"/>
  <c r="AB286" i="3"/>
  <c r="AB305" i="3"/>
  <c r="AF243" i="3"/>
  <c r="AD166" i="3"/>
  <c r="AE126" i="3"/>
  <c r="AC166" i="3"/>
  <c r="AD126" i="3"/>
  <c r="AF185" i="3"/>
  <c r="AB166" i="3"/>
  <c r="AC126" i="3"/>
  <c r="AE185" i="3"/>
  <c r="AB126" i="3"/>
  <c r="AD185" i="3"/>
  <c r="AE243" i="3"/>
  <c r="AF224" i="3"/>
  <c r="AD224" i="3"/>
  <c r="AF166" i="3"/>
  <c r="AD107" i="3"/>
  <c r="AD67" i="3"/>
  <c r="AC107" i="3"/>
  <c r="AC67" i="3"/>
  <c r="AB48" i="3"/>
  <c r="AB57" i="3" s="1"/>
  <c r="D16" i="3" s="1"/>
  <c r="AE224" i="3"/>
  <c r="AB107" i="3"/>
  <c r="AB67" i="3"/>
  <c r="AE166" i="3"/>
  <c r="AF126" i="3"/>
  <c r="AD243" i="3"/>
  <c r="AF107" i="3"/>
  <c r="Y42" i="3"/>
  <c r="Y51" i="3" s="1"/>
  <c r="Y60" i="3" s="1"/>
  <c r="Y70" i="3" s="1"/>
  <c r="A19" i="3" s="1"/>
  <c r="T50" i="3"/>
  <c r="U401" i="3"/>
  <c r="U338" i="3"/>
  <c r="T401" i="3"/>
  <c r="T338" i="3"/>
  <c r="S401" i="3"/>
  <c r="S338" i="3"/>
  <c r="T279" i="3"/>
  <c r="S279" i="3"/>
  <c r="U217" i="3"/>
  <c r="S217" i="3"/>
  <c r="U159" i="3"/>
  <c r="S159" i="3"/>
  <c r="T100" i="3"/>
  <c r="T159" i="3"/>
  <c r="S100" i="3"/>
  <c r="S41" i="3"/>
  <c r="S59" i="3" s="1"/>
  <c r="F8" i="3" s="1"/>
  <c r="T217" i="3"/>
  <c r="AF402" i="3"/>
  <c r="AF339" i="3"/>
  <c r="AE402" i="3"/>
  <c r="AE339" i="3"/>
  <c r="AF280" i="3"/>
  <c r="AF218" i="3"/>
  <c r="AE218" i="3"/>
  <c r="AF160" i="3"/>
  <c r="AF42" i="3"/>
  <c r="AE280" i="3"/>
  <c r="AE101" i="3"/>
  <c r="AB36" i="3"/>
  <c r="AB45" i="3" s="1"/>
  <c r="AB54" i="3" s="1"/>
  <c r="AB64" i="3" s="1"/>
  <c r="D13" i="3" s="1"/>
  <c r="S37" i="3"/>
  <c r="AE38" i="3"/>
  <c r="AC39" i="3"/>
  <c r="AD40" i="3"/>
  <c r="AD58" i="3" s="1"/>
  <c r="F17" i="3" s="1"/>
  <c r="AE42" i="3"/>
  <c r="AE60" i="3" s="1"/>
  <c r="AD46" i="3"/>
  <c r="Q48" i="3"/>
  <c r="U50" i="3"/>
  <c r="U59" i="3" s="1"/>
  <c r="H8" i="3" s="1"/>
  <c r="U65" i="3"/>
  <c r="AA66" i="3"/>
  <c r="AE67" i="3"/>
  <c r="N92" i="3"/>
  <c r="U49" i="3"/>
  <c r="U58" i="3" s="1"/>
  <c r="H7" i="3" s="1"/>
  <c r="Z65" i="3"/>
  <c r="S69" i="3"/>
  <c r="T398" i="3"/>
  <c r="T335" i="3"/>
  <c r="S398" i="3"/>
  <c r="S335" i="3"/>
  <c r="R398" i="3"/>
  <c r="R335" i="3"/>
  <c r="Q398" i="3"/>
  <c r="Q335" i="3"/>
  <c r="P398" i="3"/>
  <c r="P335" i="3"/>
  <c r="U398" i="3"/>
  <c r="U276" i="3"/>
  <c r="U214" i="3"/>
  <c r="T276" i="3"/>
  <c r="T214" i="3"/>
  <c r="U335" i="3"/>
  <c r="S276" i="3"/>
  <c r="S214" i="3"/>
  <c r="Q276" i="3"/>
  <c r="P276" i="3"/>
  <c r="R214" i="3"/>
  <c r="Q214" i="3"/>
  <c r="P214" i="3"/>
  <c r="U156" i="3"/>
  <c r="T156" i="3"/>
  <c r="R276" i="3"/>
  <c r="R156" i="3"/>
  <c r="P156" i="3"/>
  <c r="U97" i="3"/>
  <c r="U38" i="3"/>
  <c r="U56" i="3" s="1"/>
  <c r="T97" i="3"/>
  <c r="R97" i="3"/>
  <c r="Q156" i="3"/>
  <c r="P97" i="3"/>
  <c r="S399" i="3"/>
  <c r="S336" i="3"/>
  <c r="R399" i="3"/>
  <c r="R336" i="3"/>
  <c r="Q399" i="3"/>
  <c r="Q336" i="3"/>
  <c r="U336" i="3"/>
  <c r="T336" i="3"/>
  <c r="U277" i="3"/>
  <c r="T277" i="3"/>
  <c r="T215" i="3"/>
  <c r="S277" i="3"/>
  <c r="S215" i="3"/>
  <c r="R277" i="3"/>
  <c r="R215" i="3"/>
  <c r="U399" i="3"/>
  <c r="U157" i="3"/>
  <c r="T399" i="3"/>
  <c r="Q277" i="3"/>
  <c r="U215" i="3"/>
  <c r="T157" i="3"/>
  <c r="Q215" i="3"/>
  <c r="S157" i="3"/>
  <c r="Q157" i="3"/>
  <c r="Q98" i="3"/>
  <c r="Q39" i="3"/>
  <c r="Q57" i="3" s="1"/>
  <c r="D6" i="3" s="1"/>
  <c r="R157" i="3"/>
  <c r="U98" i="3"/>
  <c r="S98" i="3"/>
  <c r="AC95" i="3"/>
  <c r="AC104" i="3" s="1"/>
  <c r="AC113" i="3" s="1"/>
  <c r="AC123" i="3" s="1"/>
  <c r="E34" i="3" s="1"/>
  <c r="Y149" i="3"/>
  <c r="Y100" i="3"/>
  <c r="Y109" i="3" s="1"/>
  <c r="Y118" i="3" s="1"/>
  <c r="Y128" i="3" s="1"/>
  <c r="A39" i="3" s="1"/>
  <c r="O36" i="3"/>
  <c r="O45" i="3" s="1"/>
  <c r="O54" i="3" s="1"/>
  <c r="O64" i="3" s="1"/>
  <c r="B3" i="3" s="1"/>
  <c r="Y37" i="3"/>
  <c r="Y46" i="3" s="1"/>
  <c r="Y55" i="3" s="1"/>
  <c r="Y65" i="3" s="1"/>
  <c r="A14" i="3" s="1"/>
  <c r="P38" i="3"/>
  <c r="N41" i="3"/>
  <c r="N50" i="3" s="1"/>
  <c r="N59" i="3" s="1"/>
  <c r="N69" i="3" s="1"/>
  <c r="A8" i="3" s="1"/>
  <c r="O46" i="3"/>
  <c r="AB47" i="3"/>
  <c r="AE50" i="3"/>
  <c r="AA65" i="3"/>
  <c r="AD66" i="3"/>
  <c r="N91" i="3"/>
  <c r="U100" i="3"/>
  <c r="Z124" i="3"/>
  <c r="AE160" i="3"/>
  <c r="AD184" i="3"/>
  <c r="U279" i="3"/>
  <c r="N88" i="3"/>
  <c r="N39" i="3"/>
  <c r="N48" i="3" s="1"/>
  <c r="N57" i="3" s="1"/>
  <c r="N67" i="3" s="1"/>
  <c r="A6" i="3" s="1"/>
  <c r="U429" i="3"/>
  <c r="U410" i="3"/>
  <c r="U366" i="3"/>
  <c r="U347" i="3"/>
  <c r="U307" i="3"/>
  <c r="T429" i="3"/>
  <c r="T410" i="3"/>
  <c r="T366" i="3"/>
  <c r="T347" i="3"/>
  <c r="S429" i="3"/>
  <c r="S410" i="3"/>
  <c r="S366" i="3"/>
  <c r="S347" i="3"/>
  <c r="S307" i="3"/>
  <c r="U288" i="3"/>
  <c r="T288" i="3"/>
  <c r="S288" i="3"/>
  <c r="T307" i="3"/>
  <c r="T245" i="3"/>
  <c r="S245" i="3"/>
  <c r="S226" i="3"/>
  <c r="U226" i="3"/>
  <c r="U245" i="3"/>
  <c r="T226" i="3"/>
  <c r="U187" i="3"/>
  <c r="T187" i="3"/>
  <c r="U109" i="3"/>
  <c r="U168" i="3"/>
  <c r="S168" i="3"/>
  <c r="U128" i="3"/>
  <c r="T128" i="3"/>
  <c r="T168" i="3"/>
  <c r="S128" i="3"/>
  <c r="S187" i="3"/>
  <c r="T109" i="3"/>
  <c r="U425" i="3"/>
  <c r="U406" i="3"/>
  <c r="U362" i="3"/>
  <c r="U343" i="3"/>
  <c r="U303" i="3"/>
  <c r="T425" i="3"/>
  <c r="T406" i="3"/>
  <c r="T362" i="3"/>
  <c r="T343" i="3"/>
  <c r="S425" i="3"/>
  <c r="S406" i="3"/>
  <c r="S362" i="3"/>
  <c r="S343" i="3"/>
  <c r="S303" i="3"/>
  <c r="R425" i="3"/>
  <c r="R406" i="3"/>
  <c r="R362" i="3"/>
  <c r="R343" i="3"/>
  <c r="Q425" i="3"/>
  <c r="Q406" i="3"/>
  <c r="Q362" i="3"/>
  <c r="Q343" i="3"/>
  <c r="Q303" i="3"/>
  <c r="P425" i="3"/>
  <c r="P406" i="3"/>
  <c r="P362" i="3"/>
  <c r="P343" i="3"/>
  <c r="P303" i="3"/>
  <c r="O425" i="3"/>
  <c r="O406" i="3"/>
  <c r="O362" i="3"/>
  <c r="O343" i="3"/>
  <c r="P284" i="3"/>
  <c r="P241" i="3"/>
  <c r="P222" i="3"/>
  <c r="P183" i="3"/>
  <c r="O284" i="3"/>
  <c r="O241" i="3"/>
  <c r="O222" i="3"/>
  <c r="T303" i="3"/>
  <c r="T284" i="3"/>
  <c r="T241" i="3"/>
  <c r="R303" i="3"/>
  <c r="S284" i="3"/>
  <c r="S241" i="3"/>
  <c r="U222" i="3"/>
  <c r="U183" i="3"/>
  <c r="Q164" i="3"/>
  <c r="T124" i="3"/>
  <c r="T222" i="3"/>
  <c r="T183" i="3"/>
  <c r="P164" i="3"/>
  <c r="S124" i="3"/>
  <c r="U284" i="3"/>
  <c r="U241" i="3"/>
  <c r="S222" i="3"/>
  <c r="S183" i="3"/>
  <c r="O164" i="3"/>
  <c r="R124" i="3"/>
  <c r="R284" i="3"/>
  <c r="R241" i="3"/>
  <c r="R222" i="3"/>
  <c r="R183" i="3"/>
  <c r="Q124" i="3"/>
  <c r="Q284" i="3"/>
  <c r="Q241" i="3"/>
  <c r="Q222" i="3"/>
  <c r="Q183" i="3"/>
  <c r="P124" i="3"/>
  <c r="O183" i="3"/>
  <c r="O124" i="3"/>
  <c r="O303" i="3"/>
  <c r="U164" i="3"/>
  <c r="S164" i="3"/>
  <c r="T65" i="3"/>
  <c r="S65" i="3"/>
  <c r="P46" i="3"/>
  <c r="U105" i="3"/>
  <c r="R65" i="3"/>
  <c r="T105" i="3"/>
  <c r="T164" i="3"/>
  <c r="S105" i="3"/>
  <c r="P65" i="3"/>
  <c r="R164" i="3"/>
  <c r="R105" i="3"/>
  <c r="O65" i="3"/>
  <c r="Q105" i="3"/>
  <c r="O105" i="3"/>
  <c r="T428" i="3"/>
  <c r="T409" i="3"/>
  <c r="T365" i="3"/>
  <c r="T346" i="3"/>
  <c r="T306" i="3"/>
  <c r="S428" i="3"/>
  <c r="S409" i="3"/>
  <c r="S365" i="3"/>
  <c r="S346" i="3"/>
  <c r="S306" i="3"/>
  <c r="R428" i="3"/>
  <c r="R409" i="3"/>
  <c r="R365" i="3"/>
  <c r="R346" i="3"/>
  <c r="R306" i="3"/>
  <c r="U306" i="3"/>
  <c r="U244" i="3"/>
  <c r="U225" i="3"/>
  <c r="U428" i="3"/>
  <c r="U365" i="3"/>
  <c r="T244" i="3"/>
  <c r="T225" i="3"/>
  <c r="T186" i="3"/>
  <c r="S244" i="3"/>
  <c r="S225" i="3"/>
  <c r="S186" i="3"/>
  <c r="U287" i="3"/>
  <c r="T287" i="3"/>
  <c r="R186" i="3"/>
  <c r="U346" i="3"/>
  <c r="R244" i="3"/>
  <c r="U167" i="3"/>
  <c r="S287" i="3"/>
  <c r="R225" i="3"/>
  <c r="T167" i="3"/>
  <c r="U127" i="3"/>
  <c r="R167" i="3"/>
  <c r="S127" i="3"/>
  <c r="U108" i="3"/>
  <c r="S68" i="3"/>
  <c r="T108" i="3"/>
  <c r="R68" i="3"/>
  <c r="S49" i="3"/>
  <c r="U409" i="3"/>
  <c r="S108" i="3"/>
  <c r="R108" i="3"/>
  <c r="T127" i="3"/>
  <c r="R287" i="3"/>
  <c r="S167" i="3"/>
  <c r="R127" i="3"/>
  <c r="U186" i="3"/>
  <c r="AD401" i="3"/>
  <c r="AD338" i="3"/>
  <c r="AF279" i="3"/>
  <c r="AF401" i="3"/>
  <c r="AF338" i="3"/>
  <c r="AE279" i="3"/>
  <c r="AE217" i="3"/>
  <c r="AE401" i="3"/>
  <c r="AE338" i="3"/>
  <c r="AD279" i="3"/>
  <c r="AD217" i="3"/>
  <c r="AF159" i="3"/>
  <c r="AF217" i="3"/>
  <c r="AE159" i="3"/>
  <c r="AD159" i="3"/>
  <c r="AE100" i="3"/>
  <c r="P36" i="3"/>
  <c r="P45" i="3" s="1"/>
  <c r="P54" i="3" s="1"/>
  <c r="P64" i="3" s="1"/>
  <c r="C3" i="3" s="1"/>
  <c r="Z37" i="3"/>
  <c r="Z55" i="3" s="1"/>
  <c r="B14" i="3" s="1"/>
  <c r="Q38" i="3"/>
  <c r="Q56" i="3" s="1"/>
  <c r="T41" i="3"/>
  <c r="T59" i="3" s="1"/>
  <c r="G8" i="3" s="1"/>
  <c r="Q46" i="3"/>
  <c r="AC47" i="3"/>
  <c r="AC48" i="3"/>
  <c r="AC49" i="3"/>
  <c r="AC58" i="3" s="1"/>
  <c r="E17" i="3" s="1"/>
  <c r="AF50" i="3"/>
  <c r="AF59" i="3" s="1"/>
  <c r="H18" i="3" s="1"/>
  <c r="AB65" i="3"/>
  <c r="AE66" i="3"/>
  <c r="U69" i="3"/>
  <c r="N87" i="3"/>
  <c r="AD100" i="3"/>
  <c r="AD118" i="3" s="1"/>
  <c r="AC105" i="3"/>
  <c r="S109" i="3"/>
  <c r="U397" i="3"/>
  <c r="U334" i="3"/>
  <c r="T397" i="3"/>
  <c r="T334" i="3"/>
  <c r="T352" i="3" s="1"/>
  <c r="G109" i="3" s="1"/>
  <c r="S397" i="3"/>
  <c r="S415" i="3" s="1"/>
  <c r="F130" i="3" s="1"/>
  <c r="S334" i="3"/>
  <c r="R397" i="3"/>
  <c r="Q397" i="3"/>
  <c r="Q334" i="3"/>
  <c r="P397" i="3"/>
  <c r="P334" i="3"/>
  <c r="P352" i="3" s="1"/>
  <c r="C109" i="3" s="1"/>
  <c r="O397" i="3"/>
  <c r="R334" i="3"/>
  <c r="P275" i="3"/>
  <c r="P293" i="3" s="1"/>
  <c r="C88" i="3" s="1"/>
  <c r="P213" i="3"/>
  <c r="P231" i="3" s="1"/>
  <c r="C67" i="3" s="1"/>
  <c r="O334" i="3"/>
  <c r="O352" i="3" s="1"/>
  <c r="B109" i="3" s="1"/>
  <c r="O275" i="3"/>
  <c r="O213" i="3"/>
  <c r="O231" i="3" s="1"/>
  <c r="B67" i="3" s="1"/>
  <c r="T275" i="3"/>
  <c r="T293" i="3" s="1"/>
  <c r="G88" i="3" s="1"/>
  <c r="S275" i="3"/>
  <c r="R275" i="3"/>
  <c r="R293" i="3" s="1"/>
  <c r="E88" i="3" s="1"/>
  <c r="Q155" i="3"/>
  <c r="Q275" i="3"/>
  <c r="Q293" i="3" s="1"/>
  <c r="D88" i="3" s="1"/>
  <c r="P155" i="3"/>
  <c r="O155" i="3"/>
  <c r="U213" i="3"/>
  <c r="S213" i="3"/>
  <c r="U155" i="3"/>
  <c r="Q213" i="3"/>
  <c r="S155" i="3"/>
  <c r="T155" i="3"/>
  <c r="T173" i="3" s="1"/>
  <c r="G46" i="3" s="1"/>
  <c r="U275" i="3"/>
  <c r="R155" i="3"/>
  <c r="R173" i="3" s="1"/>
  <c r="E46" i="3" s="1"/>
  <c r="U96" i="3"/>
  <c r="T213" i="3"/>
  <c r="T231" i="3" s="1"/>
  <c r="T96" i="3"/>
  <c r="R37" i="3"/>
  <c r="R55" i="3" s="1"/>
  <c r="E4" i="3" s="1"/>
  <c r="R213" i="3"/>
  <c r="S96" i="3"/>
  <c r="Q37" i="3"/>
  <c r="R96" i="3"/>
  <c r="P96" i="3"/>
  <c r="P114" i="3" s="1"/>
  <c r="C25" i="3" s="1"/>
  <c r="AF430" i="3"/>
  <c r="AF411" i="3"/>
  <c r="AF367" i="3"/>
  <c r="AF348" i="3"/>
  <c r="AF308" i="3"/>
  <c r="AE430" i="3"/>
  <c r="AE411" i="3"/>
  <c r="AE367" i="3"/>
  <c r="AE348" i="3"/>
  <c r="AE308" i="3"/>
  <c r="AF289" i="3"/>
  <c r="AE289" i="3"/>
  <c r="AF246" i="3"/>
  <c r="AF227" i="3"/>
  <c r="AE246" i="3"/>
  <c r="AF188" i="3"/>
  <c r="AE188" i="3"/>
  <c r="AF129" i="3"/>
  <c r="AE129" i="3"/>
  <c r="AE227" i="3"/>
  <c r="AF169" i="3"/>
  <c r="AE169" i="3"/>
  <c r="AF70" i="3"/>
  <c r="AE70" i="3"/>
  <c r="AF110" i="3"/>
  <c r="AA47" i="3"/>
  <c r="Y96" i="3"/>
  <c r="Y105" i="3" s="1"/>
  <c r="Y114" i="3" s="1"/>
  <c r="Y124" i="3" s="1"/>
  <c r="A35" i="3" s="1"/>
  <c r="Y145" i="3"/>
  <c r="T426" i="3"/>
  <c r="T407" i="3"/>
  <c r="T363" i="3"/>
  <c r="T344" i="3"/>
  <c r="T304" i="3"/>
  <c r="S426" i="3"/>
  <c r="S407" i="3"/>
  <c r="S363" i="3"/>
  <c r="S344" i="3"/>
  <c r="S304" i="3"/>
  <c r="R426" i="3"/>
  <c r="R407" i="3"/>
  <c r="R363" i="3"/>
  <c r="R344" i="3"/>
  <c r="R304" i="3"/>
  <c r="Q426" i="3"/>
  <c r="Q407" i="3"/>
  <c r="Q363" i="3"/>
  <c r="Q344" i="3"/>
  <c r="P426" i="3"/>
  <c r="P407" i="3"/>
  <c r="P363" i="3"/>
  <c r="P344" i="3"/>
  <c r="P304" i="3"/>
  <c r="U304" i="3"/>
  <c r="Q304" i="3"/>
  <c r="U242" i="3"/>
  <c r="U223" i="3"/>
  <c r="U407" i="3"/>
  <c r="U344" i="3"/>
  <c r="U285" i="3"/>
  <c r="T242" i="3"/>
  <c r="T223" i="3"/>
  <c r="T184" i="3"/>
  <c r="T285" i="3"/>
  <c r="S242" i="3"/>
  <c r="S223" i="3"/>
  <c r="S184" i="3"/>
  <c r="R285" i="3"/>
  <c r="Q242" i="3"/>
  <c r="Q285" i="3"/>
  <c r="P242" i="3"/>
  <c r="P285" i="3"/>
  <c r="U426" i="3"/>
  <c r="U184" i="3"/>
  <c r="R184" i="3"/>
  <c r="Q184" i="3"/>
  <c r="P184" i="3"/>
  <c r="U165" i="3"/>
  <c r="R223" i="3"/>
  <c r="T165" i="3"/>
  <c r="U125" i="3"/>
  <c r="U106" i="3"/>
  <c r="P223" i="3"/>
  <c r="R165" i="3"/>
  <c r="S125" i="3"/>
  <c r="P165" i="3"/>
  <c r="R242" i="3"/>
  <c r="S165" i="3"/>
  <c r="S174" i="3" s="1"/>
  <c r="F47" i="3" s="1"/>
  <c r="Q165" i="3"/>
  <c r="T125" i="3"/>
  <c r="U66" i="3"/>
  <c r="R47" i="3"/>
  <c r="R125" i="3"/>
  <c r="T106" i="3"/>
  <c r="T66" i="3"/>
  <c r="Q125" i="3"/>
  <c r="S106" i="3"/>
  <c r="S115" i="3" s="1"/>
  <c r="F26" i="3" s="1"/>
  <c r="Q223" i="3"/>
  <c r="P125" i="3"/>
  <c r="R106" i="3"/>
  <c r="R66" i="3"/>
  <c r="Q106" i="3"/>
  <c r="Q115" i="3" s="1"/>
  <c r="D26" i="3" s="1"/>
  <c r="Q66" i="3"/>
  <c r="P106" i="3"/>
  <c r="P66" i="3"/>
  <c r="S285" i="3"/>
  <c r="U363" i="3"/>
  <c r="S427" i="3"/>
  <c r="S408" i="3"/>
  <c r="S364" i="3"/>
  <c r="S345" i="3"/>
  <c r="S305" i="3"/>
  <c r="R427" i="3"/>
  <c r="R408" i="3"/>
  <c r="R364" i="3"/>
  <c r="R345" i="3"/>
  <c r="R305" i="3"/>
  <c r="Q427" i="3"/>
  <c r="Q408" i="3"/>
  <c r="Q364" i="3"/>
  <c r="Q345" i="3"/>
  <c r="Q305" i="3"/>
  <c r="U408" i="3"/>
  <c r="U345" i="3"/>
  <c r="T408" i="3"/>
  <c r="T345" i="3"/>
  <c r="U243" i="3"/>
  <c r="T243" i="3"/>
  <c r="T224" i="3"/>
  <c r="U286" i="3"/>
  <c r="S243" i="3"/>
  <c r="S224" i="3"/>
  <c r="S185" i="3"/>
  <c r="U305" i="3"/>
  <c r="T286" i="3"/>
  <c r="R243" i="3"/>
  <c r="R224" i="3"/>
  <c r="R185" i="3"/>
  <c r="T427" i="3"/>
  <c r="T364" i="3"/>
  <c r="R286" i="3"/>
  <c r="Q286" i="3"/>
  <c r="U427" i="3"/>
  <c r="Q224" i="3"/>
  <c r="T305" i="3"/>
  <c r="U166" i="3"/>
  <c r="U364" i="3"/>
  <c r="U185" i="3"/>
  <c r="T166" i="3"/>
  <c r="U126" i="3"/>
  <c r="U107" i="3"/>
  <c r="T185" i="3"/>
  <c r="S166" i="3"/>
  <c r="T126" i="3"/>
  <c r="T107" i="3"/>
  <c r="S286" i="3"/>
  <c r="Q243" i="3"/>
  <c r="Q166" i="3"/>
  <c r="R126" i="3"/>
  <c r="U224" i="3"/>
  <c r="S107" i="3"/>
  <c r="U67" i="3"/>
  <c r="T48" i="3"/>
  <c r="R107" i="3"/>
  <c r="T67" i="3"/>
  <c r="S48" i="3"/>
  <c r="Q107" i="3"/>
  <c r="S67" i="3"/>
  <c r="Q126" i="3"/>
  <c r="Y148" i="3"/>
  <c r="Y99" i="3"/>
  <c r="Y108" i="3" s="1"/>
  <c r="Y117" i="3" s="1"/>
  <c r="Y127" i="3" s="1"/>
  <c r="A38" i="3" s="1"/>
  <c r="AB95" i="3"/>
  <c r="AB104" i="3" s="1"/>
  <c r="AB113" i="3" s="1"/>
  <c r="AB123" i="3" s="1"/>
  <c r="D34" i="3" s="1"/>
  <c r="R38" i="3"/>
  <c r="AF47" i="3"/>
  <c r="AF56" i="3" s="1"/>
  <c r="H15" i="3" s="1"/>
  <c r="AD48" i="3"/>
  <c r="AD57" i="3" s="1"/>
  <c r="F16" i="3" s="1"/>
  <c r="AF65" i="3"/>
  <c r="AF69" i="3"/>
  <c r="AF100" i="3"/>
  <c r="S126" i="3"/>
  <c r="AF186" i="3"/>
  <c r="Z397" i="3"/>
  <c r="Z334" i="3"/>
  <c r="AF397" i="3"/>
  <c r="AF334" i="3"/>
  <c r="AE397" i="3"/>
  <c r="AE334" i="3"/>
  <c r="AD397" i="3"/>
  <c r="AE275" i="3"/>
  <c r="AE213" i="3"/>
  <c r="AD275" i="3"/>
  <c r="AD213" i="3"/>
  <c r="AC275" i="3"/>
  <c r="AC213" i="3"/>
  <c r="AC397" i="3"/>
  <c r="AB275" i="3"/>
  <c r="AB397" i="3"/>
  <c r="AA275" i="3"/>
  <c r="AA213" i="3"/>
  <c r="AA397" i="3"/>
  <c r="Z275" i="3"/>
  <c r="Z213" i="3"/>
  <c r="AD334" i="3"/>
  <c r="AC334" i="3"/>
  <c r="AB334" i="3"/>
  <c r="AF155" i="3"/>
  <c r="AA334" i="3"/>
  <c r="AE155" i="3"/>
  <c r="AD155" i="3"/>
  <c r="AC155" i="3"/>
  <c r="AF213" i="3"/>
  <c r="AB155" i="3"/>
  <c r="AB213" i="3"/>
  <c r="AA155" i="3"/>
  <c r="Z155" i="3"/>
  <c r="AF275" i="3"/>
  <c r="AA96" i="3"/>
  <c r="Z96" i="3"/>
  <c r="AF37" i="3"/>
  <c r="AF55" i="3" s="1"/>
  <c r="AE96" i="3"/>
  <c r="AE114" i="3" s="1"/>
  <c r="AC96" i="3"/>
  <c r="AC114" i="3" s="1"/>
  <c r="Y87" i="3"/>
  <c r="Y38" i="3"/>
  <c r="Y47" i="3" s="1"/>
  <c r="Y56" i="3" s="1"/>
  <c r="Y66" i="3" s="1"/>
  <c r="A15" i="3" s="1"/>
  <c r="AF400" i="3"/>
  <c r="AF337" i="3"/>
  <c r="AE400" i="3"/>
  <c r="AE337" i="3"/>
  <c r="AD400" i="3"/>
  <c r="AE278" i="3"/>
  <c r="AE216" i="3"/>
  <c r="AD278" i="3"/>
  <c r="AD216" i="3"/>
  <c r="AC278" i="3"/>
  <c r="AC216" i="3"/>
  <c r="AC400" i="3"/>
  <c r="AD337" i="3"/>
  <c r="AF158" i="3"/>
  <c r="AF278" i="3"/>
  <c r="AE158" i="3"/>
  <c r="AD158" i="3"/>
  <c r="AC158" i="3"/>
  <c r="AC337" i="3"/>
  <c r="AF216" i="3"/>
  <c r="AC99" i="3"/>
  <c r="AF40" i="3"/>
  <c r="AE99" i="3"/>
  <c r="AD429" i="3"/>
  <c r="AD410" i="3"/>
  <c r="AD366" i="3"/>
  <c r="AD347" i="3"/>
  <c r="AD307" i="3"/>
  <c r="AF429" i="3"/>
  <c r="AF366" i="3"/>
  <c r="AE429" i="3"/>
  <c r="AE366" i="3"/>
  <c r="AF245" i="3"/>
  <c r="AE245" i="3"/>
  <c r="AE226" i="3"/>
  <c r="AD245" i="3"/>
  <c r="AD226" i="3"/>
  <c r="AD187" i="3"/>
  <c r="AF307" i="3"/>
  <c r="AE410" i="3"/>
  <c r="AE347" i="3"/>
  <c r="AF288" i="3"/>
  <c r="AF226" i="3"/>
  <c r="AF347" i="3"/>
  <c r="AE288" i="3"/>
  <c r="AF187" i="3"/>
  <c r="AD288" i="3"/>
  <c r="AE187" i="3"/>
  <c r="AF168" i="3"/>
  <c r="AE168" i="3"/>
  <c r="AF128" i="3"/>
  <c r="AD168" i="3"/>
  <c r="AE128" i="3"/>
  <c r="AF410" i="3"/>
  <c r="AD128" i="3"/>
  <c r="AE69" i="3"/>
  <c r="AD69" i="3"/>
  <c r="AE109" i="3"/>
  <c r="U52" i="3"/>
  <c r="U61" i="3" s="1"/>
  <c r="H10" i="3" s="1"/>
  <c r="R36" i="3"/>
  <c r="R45" i="3" s="1"/>
  <c r="R54" i="3" s="1"/>
  <c r="R64" i="3" s="1"/>
  <c r="E3" i="3" s="1"/>
  <c r="AB37" i="3"/>
  <c r="S38" i="3"/>
  <c r="S56" i="3" s="1"/>
  <c r="F5" i="3" s="1"/>
  <c r="R39" i="3"/>
  <c r="R57" i="3" s="1"/>
  <c r="E6" i="3" s="1"/>
  <c r="Y41" i="3"/>
  <c r="Y50" i="3" s="1"/>
  <c r="Y59" i="3" s="1"/>
  <c r="Y69" i="3" s="1"/>
  <c r="A18" i="3" s="1"/>
  <c r="S46" i="3"/>
  <c r="AE48" i="3"/>
  <c r="AE57" i="3" s="1"/>
  <c r="AE49" i="3"/>
  <c r="AE58" i="3" s="1"/>
  <c r="G17" i="3" s="1"/>
  <c r="T68" i="3"/>
  <c r="AF95" i="3"/>
  <c r="AF104" i="3" s="1"/>
  <c r="AF113" i="3" s="1"/>
  <c r="AF123" i="3" s="1"/>
  <c r="H34" i="3" s="1"/>
  <c r="R98" i="3"/>
  <c r="AF109" i="3"/>
  <c r="AE165" i="3"/>
  <c r="AE307" i="3"/>
  <c r="AB66" i="3"/>
  <c r="T400" i="3"/>
  <c r="T337" i="3"/>
  <c r="S400" i="3"/>
  <c r="S418" i="3" s="1"/>
  <c r="F133" i="3" s="1"/>
  <c r="S337" i="3"/>
  <c r="R400" i="3"/>
  <c r="R337" i="3"/>
  <c r="U278" i="3"/>
  <c r="U216" i="3"/>
  <c r="T278" i="3"/>
  <c r="T216" i="3"/>
  <c r="S278" i="3"/>
  <c r="S216" i="3"/>
  <c r="S234" i="3" s="1"/>
  <c r="F70" i="3" s="1"/>
  <c r="U400" i="3"/>
  <c r="U418" i="3" s="1"/>
  <c r="H133" i="3" s="1"/>
  <c r="U337" i="3"/>
  <c r="R216" i="3"/>
  <c r="R278" i="3"/>
  <c r="U158" i="3"/>
  <c r="U176" i="3" s="1"/>
  <c r="H49" i="3" s="1"/>
  <c r="T158" i="3"/>
  <c r="T176" i="3" s="1"/>
  <c r="G49" i="3" s="1"/>
  <c r="R158" i="3"/>
  <c r="R176" i="3" s="1"/>
  <c r="E49" i="3" s="1"/>
  <c r="U99" i="3"/>
  <c r="U117" i="3" s="1"/>
  <c r="H28" i="3" s="1"/>
  <c r="S158" i="3"/>
  <c r="S176" i="3" s="1"/>
  <c r="T99" i="3"/>
  <c r="T117" i="3" s="1"/>
  <c r="G28" i="3" s="1"/>
  <c r="S99" i="3"/>
  <c r="R99" i="3"/>
  <c r="AD50" i="3"/>
  <c r="AC66" i="3"/>
  <c r="AF398" i="3"/>
  <c r="AF416" i="3" s="1"/>
  <c r="H141" i="3" s="1"/>
  <c r="AF335" i="3"/>
  <c r="AF353" i="3" s="1"/>
  <c r="H120" i="3" s="1"/>
  <c r="AE398" i="3"/>
  <c r="AD398" i="3"/>
  <c r="AD335" i="3"/>
  <c r="AD353" i="3" s="1"/>
  <c r="F120" i="3" s="1"/>
  <c r="AC398" i="3"/>
  <c r="AC416" i="3" s="1"/>
  <c r="E141" i="3" s="1"/>
  <c r="AC335" i="3"/>
  <c r="AB398" i="3"/>
  <c r="AB416" i="3" s="1"/>
  <c r="D141" i="3" s="1"/>
  <c r="AA398" i="3"/>
  <c r="AA416" i="3" s="1"/>
  <c r="C141" i="3" s="1"/>
  <c r="AC276" i="3"/>
  <c r="AC294" i="3" s="1"/>
  <c r="E99" i="3" s="1"/>
  <c r="AC214" i="3"/>
  <c r="AB276" i="3"/>
  <c r="AB214" i="3"/>
  <c r="AE335" i="3"/>
  <c r="AA276" i="3"/>
  <c r="AA294" i="3" s="1"/>
  <c r="AA214" i="3"/>
  <c r="AB335" i="3"/>
  <c r="AB353" i="3" s="1"/>
  <c r="D120" i="3" s="1"/>
  <c r="AA335" i="3"/>
  <c r="AA353" i="3" s="1"/>
  <c r="C120" i="3" s="1"/>
  <c r="AF276" i="3"/>
  <c r="AF294" i="3" s="1"/>
  <c r="H99" i="3" s="1"/>
  <c r="AD156" i="3"/>
  <c r="AD174" i="3" s="1"/>
  <c r="F57" i="3" s="1"/>
  <c r="AC156" i="3"/>
  <c r="AC174" i="3" s="1"/>
  <c r="E57" i="3" s="1"/>
  <c r="AB156" i="3"/>
  <c r="AB174" i="3" s="1"/>
  <c r="D57" i="3" s="1"/>
  <c r="AA156" i="3"/>
  <c r="AA174" i="3" s="1"/>
  <c r="AE276" i="3"/>
  <c r="AE294" i="3" s="1"/>
  <c r="G99" i="3" s="1"/>
  <c r="AF214" i="3"/>
  <c r="AF232" i="3" s="1"/>
  <c r="H78" i="3" s="1"/>
  <c r="AD214" i="3"/>
  <c r="AD232" i="3" s="1"/>
  <c r="F78" i="3" s="1"/>
  <c r="AF156" i="3"/>
  <c r="AF174" i="3" s="1"/>
  <c r="AD276" i="3"/>
  <c r="AD97" i="3"/>
  <c r="AD115" i="3" s="1"/>
  <c r="F36" i="3" s="1"/>
  <c r="AC97" i="3"/>
  <c r="AE214" i="3"/>
  <c r="AE232" i="3" s="1"/>
  <c r="AB97" i="3"/>
  <c r="AA97" i="3"/>
  <c r="AA115" i="3" s="1"/>
  <c r="AE156" i="3"/>
  <c r="AE174" i="3" s="1"/>
  <c r="G57" i="3" s="1"/>
  <c r="AF97" i="3"/>
  <c r="AF399" i="3"/>
  <c r="AF336" i="3"/>
  <c r="AF354" i="3" s="1"/>
  <c r="H121" i="3" s="1"/>
  <c r="AE399" i="3"/>
  <c r="AE417" i="3" s="1"/>
  <c r="G142" i="3" s="1"/>
  <c r="AE336" i="3"/>
  <c r="AE354" i="3" s="1"/>
  <c r="AD399" i="3"/>
  <c r="AD336" i="3"/>
  <c r="AD354" i="3" s="1"/>
  <c r="F121" i="3" s="1"/>
  <c r="AC399" i="3"/>
  <c r="AC417" i="3" s="1"/>
  <c r="E142" i="3" s="1"/>
  <c r="AC336" i="3"/>
  <c r="AC354" i="3" s="1"/>
  <c r="E121" i="3" s="1"/>
  <c r="AB399" i="3"/>
  <c r="AC277" i="3"/>
  <c r="AC295" i="3" s="1"/>
  <c r="AC215" i="3"/>
  <c r="AC233" i="3" s="1"/>
  <c r="E79" i="3" s="1"/>
  <c r="AB277" i="3"/>
  <c r="AB215" i="3"/>
  <c r="AB233" i="3" s="1"/>
  <c r="D79" i="3" s="1"/>
  <c r="AF277" i="3"/>
  <c r="AF295" i="3" s="1"/>
  <c r="H100" i="3" s="1"/>
  <c r="AD157" i="3"/>
  <c r="AC157" i="3"/>
  <c r="AC175" i="3" s="1"/>
  <c r="E58" i="3" s="1"/>
  <c r="AF215" i="3"/>
  <c r="AF233" i="3" s="1"/>
  <c r="H79" i="3" s="1"/>
  <c r="AB157" i="3"/>
  <c r="AB175" i="3" s="1"/>
  <c r="AE277" i="3"/>
  <c r="AE295" i="3" s="1"/>
  <c r="AE215" i="3"/>
  <c r="AE233" i="3" s="1"/>
  <c r="G79" i="3" s="1"/>
  <c r="AD277" i="3"/>
  <c r="AD295" i="3" s="1"/>
  <c r="F100" i="3" s="1"/>
  <c r="AD215" i="3"/>
  <c r="AD233" i="3" s="1"/>
  <c r="F79" i="3" s="1"/>
  <c r="AF157" i="3"/>
  <c r="AF175" i="3" s="1"/>
  <c r="H58" i="3" s="1"/>
  <c r="AB336" i="3"/>
  <c r="AB354" i="3" s="1"/>
  <c r="D121" i="3" s="1"/>
  <c r="AF98" i="3"/>
  <c r="AF116" i="3" s="1"/>
  <c r="H37" i="3" s="1"/>
  <c r="AE98" i="3"/>
  <c r="AE116" i="3" s="1"/>
  <c r="G37" i="3" s="1"/>
  <c r="AD98" i="3"/>
  <c r="AD116" i="3" s="1"/>
  <c r="F37" i="3" s="1"/>
  <c r="AE157" i="3"/>
  <c r="AE175" i="3" s="1"/>
  <c r="G58" i="3" s="1"/>
  <c r="AC98" i="3"/>
  <c r="AB98" i="3"/>
  <c r="AE36" i="3"/>
  <c r="AE45" i="3" s="1"/>
  <c r="AE54" i="3" s="1"/>
  <c r="AE64" i="3" s="1"/>
  <c r="G13" i="3" s="1"/>
  <c r="Y92" i="3"/>
  <c r="AC37" i="3"/>
  <c r="AC55" i="3" s="1"/>
  <c r="E14" i="3" s="1"/>
  <c r="T38" i="3"/>
  <c r="T56" i="3" s="1"/>
  <c r="S39" i="3"/>
  <c r="S57" i="3" s="1"/>
  <c r="F6" i="3" s="1"/>
  <c r="S40" i="3"/>
  <c r="S58" i="3" s="1"/>
  <c r="AD41" i="3"/>
  <c r="AD59" i="3" s="1"/>
  <c r="F18" i="3" s="1"/>
  <c r="T46" i="3"/>
  <c r="T55" i="3" s="1"/>
  <c r="G4" i="3" s="1"/>
  <c r="AF48" i="3"/>
  <c r="U51" i="3"/>
  <c r="U68" i="3"/>
  <c r="O96" i="3"/>
  <c r="T98" i="3"/>
  <c r="AF101" i="3"/>
  <c r="AF119" i="3" s="1"/>
  <c r="H40" i="3" s="1"/>
  <c r="AC106" i="3"/>
  <c r="AE110" i="3"/>
  <c r="R166" i="3"/>
  <c r="AE242" i="3"/>
  <c r="Z425" i="3"/>
  <c r="Z406" i="3"/>
  <c r="Z362" i="3"/>
  <c r="Z343" i="3"/>
  <c r="Z303" i="3"/>
  <c r="AF425" i="3"/>
  <c r="AF406" i="3"/>
  <c r="AF362" i="3"/>
  <c r="AF343" i="3"/>
  <c r="AF303" i="3"/>
  <c r="AF284" i="3"/>
  <c r="AE425" i="3"/>
  <c r="AE406" i="3"/>
  <c r="AE362" i="3"/>
  <c r="AE343" i="3"/>
  <c r="AE303" i="3"/>
  <c r="AD425" i="3"/>
  <c r="AD406" i="3"/>
  <c r="AD362" i="3"/>
  <c r="AD343" i="3"/>
  <c r="AC425" i="3"/>
  <c r="AC362" i="3"/>
  <c r="AE284" i="3"/>
  <c r="AE241" i="3"/>
  <c r="AE222" i="3"/>
  <c r="AE183" i="3"/>
  <c r="AB425" i="3"/>
  <c r="AB362" i="3"/>
  <c r="AD284" i="3"/>
  <c r="AD241" i="3"/>
  <c r="AD222" i="3"/>
  <c r="AA425" i="3"/>
  <c r="AA362" i="3"/>
  <c r="AC284" i="3"/>
  <c r="AC241" i="3"/>
  <c r="AC222" i="3"/>
  <c r="AB284" i="3"/>
  <c r="AB241" i="3"/>
  <c r="AD303" i="3"/>
  <c r="AA284" i="3"/>
  <c r="AA241" i="3"/>
  <c r="AA222" i="3"/>
  <c r="AC303" i="3"/>
  <c r="Z284" i="3"/>
  <c r="Z241" i="3"/>
  <c r="Z222" i="3"/>
  <c r="Z183" i="3"/>
  <c r="AC406" i="3"/>
  <c r="AC343" i="3"/>
  <c r="AB303" i="3"/>
  <c r="AA406" i="3"/>
  <c r="AA343" i="3"/>
  <c r="AB406" i="3"/>
  <c r="AF164" i="3"/>
  <c r="AF241" i="3"/>
  <c r="AE164" i="3"/>
  <c r="AD164" i="3"/>
  <c r="AC164" i="3"/>
  <c r="AF124" i="3"/>
  <c r="AB164" i="3"/>
  <c r="AE124" i="3"/>
  <c r="AB343" i="3"/>
  <c r="AA303" i="3"/>
  <c r="AA164" i="3"/>
  <c r="AD124" i="3"/>
  <c r="AB105" i="3"/>
  <c r="Z164" i="3"/>
  <c r="AC124" i="3"/>
  <c r="AA105" i="3"/>
  <c r="AD183" i="3"/>
  <c r="AF222" i="3"/>
  <c r="AB183" i="3"/>
  <c r="AF183" i="3"/>
  <c r="Z105" i="3"/>
  <c r="AC183" i="3"/>
  <c r="AE46" i="3"/>
  <c r="AE55" i="3" s="1"/>
  <c r="G14" i="3" s="1"/>
  <c r="AA183" i="3"/>
  <c r="AE65" i="3"/>
  <c r="AB46" i="3"/>
  <c r="AB124" i="3"/>
  <c r="AD65" i="3"/>
  <c r="AA46" i="3"/>
  <c r="AA55" i="3" s="1"/>
  <c r="C14" i="3" s="1"/>
  <c r="AB222" i="3"/>
  <c r="AA124" i="3"/>
  <c r="AC65" i="3"/>
  <c r="AF105" i="3"/>
  <c r="AF114" i="3" s="1"/>
  <c r="AD105" i="3"/>
  <c r="AF428" i="3"/>
  <c r="AF409" i="3"/>
  <c r="AF365" i="3"/>
  <c r="AF346" i="3"/>
  <c r="AF306" i="3"/>
  <c r="AF287" i="3"/>
  <c r="AE428" i="3"/>
  <c r="AE409" i="3"/>
  <c r="AE365" i="3"/>
  <c r="AE346" i="3"/>
  <c r="AE306" i="3"/>
  <c r="AE287" i="3"/>
  <c r="AD428" i="3"/>
  <c r="AD409" i="3"/>
  <c r="AD365" i="3"/>
  <c r="AD346" i="3"/>
  <c r="AE244" i="3"/>
  <c r="AE225" i="3"/>
  <c r="AE186" i="3"/>
  <c r="AD244" i="3"/>
  <c r="AD225" i="3"/>
  <c r="AD186" i="3"/>
  <c r="AC244" i="3"/>
  <c r="AC225" i="3"/>
  <c r="AC186" i="3"/>
  <c r="AC428" i="3"/>
  <c r="AC365" i="3"/>
  <c r="AD287" i="3"/>
  <c r="AC287" i="3"/>
  <c r="AC409" i="3"/>
  <c r="AC346" i="3"/>
  <c r="AD306" i="3"/>
  <c r="AF167" i="3"/>
  <c r="AC306" i="3"/>
  <c r="AE167" i="3"/>
  <c r="AF127" i="3"/>
  <c r="AD167" i="3"/>
  <c r="AE127" i="3"/>
  <c r="AC167" i="3"/>
  <c r="AD127" i="3"/>
  <c r="AF244" i="3"/>
  <c r="AF225" i="3"/>
  <c r="AC127" i="3"/>
  <c r="AF108" i="3"/>
  <c r="AF117" i="3" s="1"/>
  <c r="H38" i="3" s="1"/>
  <c r="AF68" i="3"/>
  <c r="AE68" i="3"/>
  <c r="AE108" i="3"/>
  <c r="AC108" i="3"/>
  <c r="U402" i="3"/>
  <c r="U339" i="3"/>
  <c r="U357" i="3" s="1"/>
  <c r="H114" i="3" s="1"/>
  <c r="T402" i="3"/>
  <c r="T339" i="3"/>
  <c r="T357" i="3" s="1"/>
  <c r="U280" i="3"/>
  <c r="U298" i="3" s="1"/>
  <c r="H93" i="3" s="1"/>
  <c r="U218" i="3"/>
  <c r="U236" i="3" s="1"/>
  <c r="H72" i="3" s="1"/>
  <c r="T280" i="3"/>
  <c r="T218" i="3"/>
  <c r="T236" i="3" s="1"/>
  <c r="G72" i="3" s="1"/>
  <c r="U160" i="3"/>
  <c r="U178" i="3" s="1"/>
  <c r="H51" i="3" s="1"/>
  <c r="T160" i="3"/>
  <c r="U101" i="3"/>
  <c r="T101" i="3"/>
  <c r="T119" i="3" s="1"/>
  <c r="G30" i="3" s="1"/>
  <c r="U42" i="3"/>
  <c r="U60" i="3" s="1"/>
  <c r="T42" i="3"/>
  <c r="AD37" i="3"/>
  <c r="AD55" i="3" s="1"/>
  <c r="AA38" i="3"/>
  <c r="AA56" i="3" s="1"/>
  <c r="C15" i="3" s="1"/>
  <c r="T39" i="3"/>
  <c r="T40" i="3"/>
  <c r="T58" i="3" s="1"/>
  <c r="G7" i="3" s="1"/>
  <c r="AE41" i="3"/>
  <c r="AE59" i="3" s="1"/>
  <c r="G18" i="3" s="1"/>
  <c r="U46" i="3"/>
  <c r="U55" i="3" s="1"/>
  <c r="H4" i="3" s="1"/>
  <c r="P47" i="3"/>
  <c r="Q96" i="3"/>
  <c r="Q114" i="3" s="1"/>
  <c r="D25" i="3" s="1"/>
  <c r="AE106" i="3"/>
  <c r="AE115" i="3" s="1"/>
  <c r="G36" i="3" s="1"/>
  <c r="U129" i="3"/>
  <c r="U111" i="3"/>
  <c r="U130" i="3"/>
  <c r="U170" i="3"/>
  <c r="U179" i="3" s="1"/>
  <c r="H52" i="3" s="1"/>
  <c r="AF111" i="3"/>
  <c r="AF120" i="3" s="1"/>
  <c r="AF130" i="3"/>
  <c r="AF170" i="3"/>
  <c r="AF179" i="3" s="1"/>
  <c r="H62" i="3" s="1"/>
  <c r="AF219" i="3"/>
  <c r="AF281" i="3"/>
  <c r="AF228" i="3"/>
  <c r="U309" i="3"/>
  <c r="AF368" i="3"/>
  <c r="AF349" i="3"/>
  <c r="AF358" i="3" s="1"/>
  <c r="H125" i="3" s="1"/>
  <c r="U290" i="3"/>
  <c r="U299" i="3" s="1"/>
  <c r="H94" i="3" s="1"/>
  <c r="AF290" i="3"/>
  <c r="U421" i="3"/>
  <c r="H136" i="3" s="1"/>
  <c r="U349" i="3"/>
  <c r="U358" i="3" s="1"/>
  <c r="H115" i="3" s="1"/>
  <c r="U412" i="3"/>
  <c r="AF412" i="3"/>
  <c r="AF421" i="3" s="1"/>
  <c r="H146" i="3" s="1"/>
  <c r="AE40" i="2"/>
  <c r="AF228" i="2"/>
  <c r="Y41" i="2"/>
  <c r="Y50" i="2" s="1"/>
  <c r="Y59" i="2" s="1"/>
  <c r="Y69" i="2" s="1"/>
  <c r="A18" i="2" s="1"/>
  <c r="Y42" i="2"/>
  <c r="Y51" i="2" s="1"/>
  <c r="Y60" i="2" s="1"/>
  <c r="Y70" i="2" s="1"/>
  <c r="A19" i="2" s="1"/>
  <c r="AD36" i="2"/>
  <c r="AD45" i="2" s="1"/>
  <c r="AD54" i="2" s="1"/>
  <c r="AD64" i="2" s="1"/>
  <c r="F13" i="2" s="1"/>
  <c r="AF36" i="2"/>
  <c r="AF45" i="2" s="1"/>
  <c r="AF54" i="2" s="1"/>
  <c r="AF64" i="2" s="1"/>
  <c r="H13" i="2" s="1"/>
  <c r="AC47" i="2"/>
  <c r="AD106" i="2"/>
  <c r="AF161" i="2"/>
  <c r="AF170" i="2"/>
  <c r="S100" i="2"/>
  <c r="N151" i="2"/>
  <c r="U219" i="2"/>
  <c r="T159" i="2"/>
  <c r="S40" i="2"/>
  <c r="Q36" i="2"/>
  <c r="Q45" i="2" s="1"/>
  <c r="Q54" i="2" s="1"/>
  <c r="Q64" i="2" s="1"/>
  <c r="D3" i="2" s="1"/>
  <c r="U170" i="2"/>
  <c r="T36" i="2"/>
  <c r="T45" i="2" s="1"/>
  <c r="T54" i="2" s="1"/>
  <c r="T64" i="2" s="1"/>
  <c r="G3" i="2" s="1"/>
  <c r="S41" i="2"/>
  <c r="U39" i="2"/>
  <c r="N43" i="2"/>
  <c r="N52" i="2" s="1"/>
  <c r="N61" i="2" s="1"/>
  <c r="N71" i="2" s="1"/>
  <c r="A10" i="2" s="1"/>
  <c r="T95" i="2"/>
  <c r="T104" i="2" s="1"/>
  <c r="T113" i="2" s="1"/>
  <c r="T123" i="2" s="1"/>
  <c r="G24" i="2" s="1"/>
  <c r="Y151" i="2"/>
  <c r="AE95" i="2"/>
  <c r="AE104" i="2" s="1"/>
  <c r="AE113" i="2" s="1"/>
  <c r="AE123" i="2" s="1"/>
  <c r="G34" i="2" s="1"/>
  <c r="Y102" i="2"/>
  <c r="Y111" i="2" s="1"/>
  <c r="Y120" i="2" s="1"/>
  <c r="Y130" i="2" s="1"/>
  <c r="A41" i="2" s="1"/>
  <c r="Z36" i="2"/>
  <c r="Z45" i="2" s="1"/>
  <c r="Z54" i="2" s="1"/>
  <c r="Z64" i="2" s="1"/>
  <c r="B13" i="2" s="1"/>
  <c r="Y87" i="2"/>
  <c r="Q154" i="2"/>
  <c r="Q163" i="2" s="1"/>
  <c r="Q172" i="2" s="1"/>
  <c r="Q182" i="2" s="1"/>
  <c r="D45" i="2" s="1"/>
  <c r="N206" i="2"/>
  <c r="N158" i="2"/>
  <c r="N167" i="2" s="1"/>
  <c r="N176" i="2" s="1"/>
  <c r="N186" i="2" s="1"/>
  <c r="A49" i="2" s="1"/>
  <c r="U429" i="2"/>
  <c r="U410" i="2"/>
  <c r="U366" i="2"/>
  <c r="U347" i="2"/>
  <c r="U307" i="2"/>
  <c r="T429" i="2"/>
  <c r="T410" i="2"/>
  <c r="T366" i="2"/>
  <c r="T347" i="2"/>
  <c r="S429" i="2"/>
  <c r="S366" i="2"/>
  <c r="S245" i="2"/>
  <c r="S226" i="2"/>
  <c r="S187" i="2"/>
  <c r="S168" i="2"/>
  <c r="S410" i="2"/>
  <c r="U288" i="2"/>
  <c r="T288" i="2"/>
  <c r="S288" i="2"/>
  <c r="S347" i="2"/>
  <c r="S307" i="2"/>
  <c r="U245" i="2"/>
  <c r="T226" i="2"/>
  <c r="T245" i="2"/>
  <c r="U168" i="2"/>
  <c r="T168" i="2"/>
  <c r="U109" i="2"/>
  <c r="U118" i="2" s="1"/>
  <c r="H29" i="2" s="1"/>
  <c r="T109" i="2"/>
  <c r="U187" i="2"/>
  <c r="S109" i="2"/>
  <c r="T307" i="2"/>
  <c r="U226" i="2"/>
  <c r="T69" i="2"/>
  <c r="S69" i="2"/>
  <c r="U128" i="2"/>
  <c r="T128" i="2"/>
  <c r="S128" i="2"/>
  <c r="T187" i="2"/>
  <c r="U69" i="2"/>
  <c r="T50" i="2"/>
  <c r="AF430" i="2"/>
  <c r="AE430" i="2"/>
  <c r="AE411" i="2"/>
  <c r="AE367" i="2"/>
  <c r="AE348" i="2"/>
  <c r="AF246" i="2"/>
  <c r="AF227" i="2"/>
  <c r="AF188" i="2"/>
  <c r="AF169" i="2"/>
  <c r="AF411" i="2"/>
  <c r="AF308" i="2"/>
  <c r="AE246" i="2"/>
  <c r="AE227" i="2"/>
  <c r="AE188" i="2"/>
  <c r="AE169" i="2"/>
  <c r="AE308" i="2"/>
  <c r="AF348" i="2"/>
  <c r="AE289" i="2"/>
  <c r="AF367" i="2"/>
  <c r="AF129" i="2"/>
  <c r="AE129" i="2"/>
  <c r="AE110" i="2"/>
  <c r="AF51" i="2"/>
  <c r="AF110" i="2"/>
  <c r="AF289" i="2"/>
  <c r="AF70" i="2"/>
  <c r="AD47" i="2"/>
  <c r="S50" i="2"/>
  <c r="U397" i="2"/>
  <c r="U334" i="2"/>
  <c r="T397" i="2"/>
  <c r="T334" i="2"/>
  <c r="R397" i="2"/>
  <c r="Q397" i="2"/>
  <c r="P397" i="2"/>
  <c r="P334" i="2"/>
  <c r="O397" i="2"/>
  <c r="S275" i="2"/>
  <c r="S213" i="2"/>
  <c r="S397" i="2"/>
  <c r="R275" i="2"/>
  <c r="R213" i="2"/>
  <c r="Q275" i="2"/>
  <c r="Q213" i="2"/>
  <c r="P275" i="2"/>
  <c r="O275" i="2"/>
  <c r="O213" i="2"/>
  <c r="S334" i="2"/>
  <c r="Q334" i="2"/>
  <c r="O334" i="2"/>
  <c r="U275" i="2"/>
  <c r="R334" i="2"/>
  <c r="U213" i="2"/>
  <c r="U155" i="2"/>
  <c r="T275" i="2"/>
  <c r="R155" i="2"/>
  <c r="O155" i="2"/>
  <c r="P96" i="2"/>
  <c r="T155" i="2"/>
  <c r="O96" i="2"/>
  <c r="S155" i="2"/>
  <c r="Q155" i="2"/>
  <c r="P155" i="2"/>
  <c r="R96" i="2"/>
  <c r="T96" i="2"/>
  <c r="S96" i="2"/>
  <c r="P213" i="2"/>
  <c r="Q96" i="2"/>
  <c r="T213" i="2"/>
  <c r="U37" i="2"/>
  <c r="R37" i="2"/>
  <c r="P37" i="2"/>
  <c r="AE398" i="2"/>
  <c r="AD398" i="2"/>
  <c r="AC398" i="2"/>
  <c r="AC335" i="2"/>
  <c r="AB398" i="2"/>
  <c r="AA398" i="2"/>
  <c r="AF276" i="2"/>
  <c r="AF214" i="2"/>
  <c r="AE276" i="2"/>
  <c r="AE214" i="2"/>
  <c r="AD276" i="2"/>
  <c r="AD214" i="2"/>
  <c r="AC276" i="2"/>
  <c r="AC214" i="2"/>
  <c r="AB276" i="2"/>
  <c r="AB214" i="2"/>
  <c r="AA276" i="2"/>
  <c r="AA214" i="2"/>
  <c r="AF335" i="2"/>
  <c r="AD335" i="2"/>
  <c r="AB335" i="2"/>
  <c r="AA335" i="2"/>
  <c r="AA156" i="2"/>
  <c r="AE335" i="2"/>
  <c r="AF398" i="2"/>
  <c r="AE156" i="2"/>
  <c r="AB156" i="2"/>
  <c r="AF97" i="2"/>
  <c r="AE97" i="2"/>
  <c r="AD97" i="2"/>
  <c r="AC97" i="2"/>
  <c r="AA97" i="2"/>
  <c r="AF156" i="2"/>
  <c r="AD156" i="2"/>
  <c r="AC156" i="2"/>
  <c r="AF38" i="2"/>
  <c r="AF56" i="2" s="1"/>
  <c r="AC38" i="2"/>
  <c r="AA38" i="2"/>
  <c r="T400" i="2"/>
  <c r="T337" i="2"/>
  <c r="S400" i="2"/>
  <c r="S337" i="2"/>
  <c r="R400" i="2"/>
  <c r="R337" i="2"/>
  <c r="U400" i="2"/>
  <c r="U337" i="2"/>
  <c r="T278" i="2"/>
  <c r="S278" i="2"/>
  <c r="R278" i="2"/>
  <c r="U278" i="2"/>
  <c r="T99" i="2"/>
  <c r="U158" i="2"/>
  <c r="T158" i="2"/>
  <c r="S158" i="2"/>
  <c r="R158" i="2"/>
  <c r="U216" i="2"/>
  <c r="R216" i="2"/>
  <c r="R99" i="2"/>
  <c r="T216" i="2"/>
  <c r="S216" i="2"/>
  <c r="U99" i="2"/>
  <c r="S99" i="2"/>
  <c r="R40" i="2"/>
  <c r="T40" i="2"/>
  <c r="U50" i="2"/>
  <c r="S118" i="2"/>
  <c r="F29" i="2" s="1"/>
  <c r="N39" i="2"/>
  <c r="N48" i="2" s="1"/>
  <c r="N57" i="2" s="1"/>
  <c r="N67" i="2" s="1"/>
  <c r="A6" i="2" s="1"/>
  <c r="N88" i="2"/>
  <c r="AD429" i="2"/>
  <c r="AD410" i="2"/>
  <c r="AD366" i="2"/>
  <c r="AD347" i="2"/>
  <c r="AD307" i="2"/>
  <c r="AF429" i="2"/>
  <c r="AF410" i="2"/>
  <c r="AF366" i="2"/>
  <c r="AF347" i="2"/>
  <c r="AE429" i="2"/>
  <c r="AE410" i="2"/>
  <c r="AE366" i="2"/>
  <c r="AE347" i="2"/>
  <c r="AE307" i="2"/>
  <c r="AE288" i="2"/>
  <c r="AF288" i="2"/>
  <c r="AD288" i="2"/>
  <c r="AF307" i="2"/>
  <c r="AF245" i="2"/>
  <c r="AE109" i="2"/>
  <c r="AF187" i="2"/>
  <c r="AD109" i="2"/>
  <c r="AE187" i="2"/>
  <c r="AF128" i="2"/>
  <c r="AD187" i="2"/>
  <c r="AE128" i="2"/>
  <c r="AD128" i="2"/>
  <c r="AE226" i="2"/>
  <c r="AD245" i="2"/>
  <c r="AD168" i="2"/>
  <c r="AF109" i="2"/>
  <c r="AD50" i="2"/>
  <c r="AE245" i="2"/>
  <c r="AE168" i="2"/>
  <c r="AE50" i="2"/>
  <c r="AF69" i="2"/>
  <c r="AE69" i="2"/>
  <c r="AD69" i="2"/>
  <c r="AF50" i="2"/>
  <c r="AF226" i="2"/>
  <c r="AF168" i="2"/>
  <c r="AF60" i="2"/>
  <c r="H19" i="2" s="1"/>
  <c r="U52" i="2"/>
  <c r="AD401" i="2"/>
  <c r="AD419" i="2" s="1"/>
  <c r="F144" i="2" s="1"/>
  <c r="AD338" i="2"/>
  <c r="AF401" i="2"/>
  <c r="AE401" i="2"/>
  <c r="AE419" i="2" s="1"/>
  <c r="AE338" i="2"/>
  <c r="AE356" i="2" s="1"/>
  <c r="G123" i="2" s="1"/>
  <c r="AF338" i="2"/>
  <c r="AF279" i="2"/>
  <c r="AD279" i="2"/>
  <c r="AD297" i="2" s="1"/>
  <c r="F102" i="2" s="1"/>
  <c r="AF217" i="2"/>
  <c r="AF159" i="2"/>
  <c r="AF177" i="2" s="1"/>
  <c r="AE217" i="2"/>
  <c r="AE159" i="2"/>
  <c r="AD217" i="2"/>
  <c r="AD159" i="2"/>
  <c r="AE100" i="2"/>
  <c r="AE41" i="2"/>
  <c r="AE59" i="2" s="1"/>
  <c r="G18" i="2" s="1"/>
  <c r="AD41" i="2"/>
  <c r="AD59" i="2" s="1"/>
  <c r="F18" i="2" s="1"/>
  <c r="AE279" i="2"/>
  <c r="AF100" i="2"/>
  <c r="AD100" i="2"/>
  <c r="AF41" i="2"/>
  <c r="AF59" i="2" s="1"/>
  <c r="N209" i="2"/>
  <c r="N161" i="2"/>
  <c r="N170" i="2" s="1"/>
  <c r="N179" i="2" s="1"/>
  <c r="N189" i="2" s="1"/>
  <c r="A52" i="2" s="1"/>
  <c r="Z397" i="2"/>
  <c r="Z334" i="2"/>
  <c r="AF397" i="2"/>
  <c r="AE397" i="2"/>
  <c r="AE334" i="2"/>
  <c r="AD397" i="2"/>
  <c r="AC397" i="2"/>
  <c r="AB397" i="2"/>
  <c r="AA397" i="2"/>
  <c r="AA334" i="2"/>
  <c r="AF334" i="2"/>
  <c r="AF275" i="2"/>
  <c r="AF213" i="2"/>
  <c r="AD334" i="2"/>
  <c r="AE275" i="2"/>
  <c r="AE213" i="2"/>
  <c r="AC334" i="2"/>
  <c r="AD275" i="2"/>
  <c r="AD213" i="2"/>
  <c r="AB334" i="2"/>
  <c r="AC275" i="2"/>
  <c r="AC213" i="2"/>
  <c r="AB275" i="2"/>
  <c r="AC155" i="2"/>
  <c r="AB213" i="2"/>
  <c r="AB155" i="2"/>
  <c r="AA213" i="2"/>
  <c r="AA155" i="2"/>
  <c r="Z213" i="2"/>
  <c r="Z155" i="2"/>
  <c r="AD155" i="2"/>
  <c r="AE155" i="2"/>
  <c r="AE96" i="2"/>
  <c r="AC37" i="2"/>
  <c r="AD96" i="2"/>
  <c r="AC96" i="2"/>
  <c r="AB96" i="2"/>
  <c r="AA96" i="2"/>
  <c r="AD37" i="2"/>
  <c r="AB37" i="2"/>
  <c r="AA37" i="2"/>
  <c r="AA55" i="2" s="1"/>
  <c r="C14" i="2" s="1"/>
  <c r="Z37" i="2"/>
  <c r="AF155" i="2"/>
  <c r="AF96" i="2"/>
  <c r="AA275" i="2"/>
  <c r="AF37" i="2"/>
  <c r="Z275" i="2"/>
  <c r="AF400" i="2"/>
  <c r="AE400" i="2"/>
  <c r="AE337" i="2"/>
  <c r="AD400" i="2"/>
  <c r="AC400" i="2"/>
  <c r="AF278" i="2"/>
  <c r="AF296" i="2" s="1"/>
  <c r="H101" i="2" s="1"/>
  <c r="AF216" i="2"/>
  <c r="AE278" i="2"/>
  <c r="AE216" i="2"/>
  <c r="AD278" i="2"/>
  <c r="AD216" i="2"/>
  <c r="AC278" i="2"/>
  <c r="AC216" i="2"/>
  <c r="AF337" i="2"/>
  <c r="AD337" i="2"/>
  <c r="AC337" i="2"/>
  <c r="AC158" i="2"/>
  <c r="AD158" i="2"/>
  <c r="AE158" i="2"/>
  <c r="AC40" i="2"/>
  <c r="AF99" i="2"/>
  <c r="AF158" i="2"/>
  <c r="AE99" i="2"/>
  <c r="AD40" i="2"/>
  <c r="AC99" i="2"/>
  <c r="N91" i="2"/>
  <c r="S36" i="2"/>
  <c r="S45" i="2" s="1"/>
  <c r="S54" i="2" s="1"/>
  <c r="S64" i="2" s="1"/>
  <c r="F3" i="2" s="1"/>
  <c r="Y43" i="2"/>
  <c r="Y52" i="2" s="1"/>
  <c r="Y61" i="2" s="1"/>
  <c r="Y71" i="2" s="1"/>
  <c r="A20" i="2" s="1"/>
  <c r="AE36" i="2"/>
  <c r="AE45" i="2" s="1"/>
  <c r="AE54" i="2" s="1"/>
  <c r="AE64" i="2" s="1"/>
  <c r="G13" i="2" s="1"/>
  <c r="AF40" i="2"/>
  <c r="R48" i="2"/>
  <c r="AE70" i="2"/>
  <c r="U96" i="2"/>
  <c r="AC46" i="2"/>
  <c r="AB46" i="2"/>
  <c r="AA46" i="2"/>
  <c r="AB48" i="2"/>
  <c r="AB57" i="2" s="1"/>
  <c r="D16" i="2" s="1"/>
  <c r="AF49" i="2"/>
  <c r="AE49" i="2"/>
  <c r="AE58" i="2" s="1"/>
  <c r="G17" i="2" s="1"/>
  <c r="AF287" i="2"/>
  <c r="Y38" i="2"/>
  <c r="Y47" i="2" s="1"/>
  <c r="Y56" i="2" s="1"/>
  <c r="Y66" i="2" s="1"/>
  <c r="A15" i="2" s="1"/>
  <c r="S59" i="2"/>
  <c r="F8" i="2" s="1"/>
  <c r="O46" i="2"/>
  <c r="T48" i="2"/>
  <c r="T67" i="2"/>
  <c r="Z96" i="2"/>
  <c r="T428" i="2"/>
  <c r="T409" i="2"/>
  <c r="T365" i="2"/>
  <c r="T346" i="2"/>
  <c r="T306" i="2"/>
  <c r="S428" i="2"/>
  <c r="S409" i="2"/>
  <c r="S365" i="2"/>
  <c r="S346" i="2"/>
  <c r="S306" i="2"/>
  <c r="S287" i="2"/>
  <c r="R428" i="2"/>
  <c r="R409" i="2"/>
  <c r="R365" i="2"/>
  <c r="R346" i="2"/>
  <c r="R306" i="2"/>
  <c r="U428" i="2"/>
  <c r="U409" i="2"/>
  <c r="U365" i="2"/>
  <c r="U346" i="2"/>
  <c r="U306" i="2"/>
  <c r="U287" i="2"/>
  <c r="T287" i="2"/>
  <c r="R287" i="2"/>
  <c r="R244" i="2"/>
  <c r="U186" i="2"/>
  <c r="T186" i="2"/>
  <c r="U244" i="2"/>
  <c r="U225" i="2"/>
  <c r="S186" i="2"/>
  <c r="T244" i="2"/>
  <c r="T225" i="2"/>
  <c r="R186" i="2"/>
  <c r="U127" i="2"/>
  <c r="S244" i="2"/>
  <c r="S225" i="2"/>
  <c r="T127" i="2"/>
  <c r="R225" i="2"/>
  <c r="S127" i="2"/>
  <c r="U167" i="2"/>
  <c r="R167" i="2"/>
  <c r="S167" i="2"/>
  <c r="R127" i="2"/>
  <c r="R108" i="2"/>
  <c r="R68" i="2"/>
  <c r="T167" i="2"/>
  <c r="U108" i="2"/>
  <c r="U68" i="2"/>
  <c r="T108" i="2"/>
  <c r="T68" i="2"/>
  <c r="S108" i="2"/>
  <c r="S68" i="2"/>
  <c r="U49" i="2"/>
  <c r="U58" i="2" s="1"/>
  <c r="H7" i="2" s="1"/>
  <c r="S49" i="2"/>
  <c r="S58" i="2" s="1"/>
  <c r="F7" i="2" s="1"/>
  <c r="S48" i="2"/>
  <c r="S57" i="2" s="1"/>
  <c r="AB38" i="2"/>
  <c r="AB56" i="2" s="1"/>
  <c r="D15" i="2" s="1"/>
  <c r="Q46" i="2"/>
  <c r="O65" i="2"/>
  <c r="Q164" i="2"/>
  <c r="N87" i="2"/>
  <c r="N38" i="2"/>
  <c r="N47" i="2" s="1"/>
  <c r="N56" i="2" s="1"/>
  <c r="N66" i="2" s="1"/>
  <c r="A5" i="2" s="1"/>
  <c r="O36" i="2"/>
  <c r="O45" i="2" s="1"/>
  <c r="O54" i="2" s="1"/>
  <c r="O64" i="2" s="1"/>
  <c r="B3" i="2" s="1"/>
  <c r="Y88" i="2"/>
  <c r="AA36" i="2"/>
  <c r="AA45" i="2" s="1"/>
  <c r="AA54" i="2" s="1"/>
  <c r="AA64" i="2" s="1"/>
  <c r="C13" i="2" s="1"/>
  <c r="Y39" i="2"/>
  <c r="Y48" i="2" s="1"/>
  <c r="Y57" i="2" s="1"/>
  <c r="Y67" i="2" s="1"/>
  <c r="A16" i="2" s="1"/>
  <c r="O37" i="2"/>
  <c r="AD38" i="2"/>
  <c r="AD56" i="2" s="1"/>
  <c r="N42" i="2"/>
  <c r="N51" i="2" s="1"/>
  <c r="N60" i="2" s="1"/>
  <c r="N70" i="2" s="1"/>
  <c r="A9" i="2" s="1"/>
  <c r="AB97" i="2"/>
  <c r="AE399" i="2"/>
  <c r="AD399" i="2"/>
  <c r="AC399" i="2"/>
  <c r="AC336" i="2"/>
  <c r="AB399" i="2"/>
  <c r="AF336" i="2"/>
  <c r="AF277" i="2"/>
  <c r="AF215" i="2"/>
  <c r="AE336" i="2"/>
  <c r="AE277" i="2"/>
  <c r="AE215" i="2"/>
  <c r="AD336" i="2"/>
  <c r="AD354" i="2" s="1"/>
  <c r="F121" i="2" s="1"/>
  <c r="AD277" i="2"/>
  <c r="AD215" i="2"/>
  <c r="AB336" i="2"/>
  <c r="AC277" i="2"/>
  <c r="AC215" i="2"/>
  <c r="AB277" i="2"/>
  <c r="AB215" i="2"/>
  <c r="AF399" i="2"/>
  <c r="AE98" i="2"/>
  <c r="AE157" i="2"/>
  <c r="AB157" i="2"/>
  <c r="AD39" i="2"/>
  <c r="AC39" i="2"/>
  <c r="AF157" i="2"/>
  <c r="AD157" i="2"/>
  <c r="AC157" i="2"/>
  <c r="AC98" i="2"/>
  <c r="AF98" i="2"/>
  <c r="AD98" i="2"/>
  <c r="AB98" i="2"/>
  <c r="AF39" i="2"/>
  <c r="Q37" i="2"/>
  <c r="AE38" i="2"/>
  <c r="AE56" i="2" s="1"/>
  <c r="G15" i="2" s="1"/>
  <c r="U42" i="2"/>
  <c r="U60" i="2" s="1"/>
  <c r="H9" i="2" s="1"/>
  <c r="R49" i="2"/>
  <c r="U43" i="2"/>
  <c r="T42" i="2"/>
  <c r="U425" i="2"/>
  <c r="U406" i="2"/>
  <c r="U362" i="2"/>
  <c r="U343" i="2"/>
  <c r="T425" i="2"/>
  <c r="T406" i="2"/>
  <c r="T362" i="2"/>
  <c r="T343" i="2"/>
  <c r="R425" i="2"/>
  <c r="R406" i="2"/>
  <c r="R362" i="2"/>
  <c r="Q425" i="2"/>
  <c r="Q406" i="2"/>
  <c r="Q362" i="2"/>
  <c r="P425" i="2"/>
  <c r="P406" i="2"/>
  <c r="P362" i="2"/>
  <c r="P343" i="2"/>
  <c r="O425" i="2"/>
  <c r="O406" i="2"/>
  <c r="S362" i="2"/>
  <c r="S343" i="2"/>
  <c r="S284" i="2"/>
  <c r="S241" i="2"/>
  <c r="S222" i="2"/>
  <c r="S183" i="2"/>
  <c r="O362" i="2"/>
  <c r="R343" i="2"/>
  <c r="R284" i="2"/>
  <c r="R241" i="2"/>
  <c r="R222" i="2"/>
  <c r="R183" i="2"/>
  <c r="Q343" i="2"/>
  <c r="Q284" i="2"/>
  <c r="Q241" i="2"/>
  <c r="Q222" i="2"/>
  <c r="O343" i="2"/>
  <c r="U303" i="2"/>
  <c r="P284" i="2"/>
  <c r="P241" i="2"/>
  <c r="P222" i="2"/>
  <c r="S425" i="2"/>
  <c r="T303" i="2"/>
  <c r="O284" i="2"/>
  <c r="O241" i="2"/>
  <c r="O222" i="2"/>
  <c r="S303" i="2"/>
  <c r="S406" i="2"/>
  <c r="R303" i="2"/>
  <c r="P303" i="2"/>
  <c r="O303" i="2"/>
  <c r="U284" i="2"/>
  <c r="T222" i="2"/>
  <c r="P183" i="2"/>
  <c r="Q124" i="2"/>
  <c r="O105" i="2"/>
  <c r="O183" i="2"/>
  <c r="P124" i="2"/>
  <c r="O124" i="2"/>
  <c r="T284" i="2"/>
  <c r="Q303" i="2"/>
  <c r="U164" i="2"/>
  <c r="T241" i="2"/>
  <c r="R164" i="2"/>
  <c r="U222" i="2"/>
  <c r="Q183" i="2"/>
  <c r="O164" i="2"/>
  <c r="R124" i="2"/>
  <c r="T183" i="2"/>
  <c r="P164" i="2"/>
  <c r="S105" i="2"/>
  <c r="U46" i="2"/>
  <c r="R105" i="2"/>
  <c r="T46" i="2"/>
  <c r="Q105" i="2"/>
  <c r="P105" i="2"/>
  <c r="U241" i="2"/>
  <c r="U124" i="2"/>
  <c r="S164" i="2"/>
  <c r="U105" i="2"/>
  <c r="P65" i="2"/>
  <c r="U65" i="2"/>
  <c r="T164" i="2"/>
  <c r="T65" i="2"/>
  <c r="S65" i="2"/>
  <c r="T105" i="2"/>
  <c r="R65" i="2"/>
  <c r="Q65" i="2"/>
  <c r="R46" i="2"/>
  <c r="T124" i="2"/>
  <c r="P46" i="2"/>
  <c r="U183" i="2"/>
  <c r="S124" i="2"/>
  <c r="T154" i="2"/>
  <c r="T163" i="2" s="1"/>
  <c r="T172" i="2" s="1"/>
  <c r="T182" i="2" s="1"/>
  <c r="G45" i="2" s="1"/>
  <c r="Y150" i="2"/>
  <c r="Y101" i="2"/>
  <c r="Y110" i="2" s="1"/>
  <c r="Y119" i="2" s="1"/>
  <c r="Y129" i="2" s="1"/>
  <c r="A40" i="2" s="1"/>
  <c r="AD95" i="2"/>
  <c r="AD104" i="2" s="1"/>
  <c r="AD113" i="2" s="1"/>
  <c r="AD123" i="2" s="1"/>
  <c r="F34" i="2" s="1"/>
  <c r="T235" i="2"/>
  <c r="G71" i="2" s="1"/>
  <c r="S37" i="2"/>
  <c r="S55" i="2" s="1"/>
  <c r="F4" i="2" s="1"/>
  <c r="AF46" i="2"/>
  <c r="T49" i="2"/>
  <c r="AD226" i="2"/>
  <c r="T66" i="2"/>
  <c r="AC48" i="2"/>
  <c r="N93" i="2"/>
  <c r="U36" i="2"/>
  <c r="U45" i="2" s="1"/>
  <c r="U54" i="2" s="1"/>
  <c r="U64" i="2" s="1"/>
  <c r="H3" i="2" s="1"/>
  <c r="T37" i="2"/>
  <c r="T177" i="2"/>
  <c r="G50" i="2" s="1"/>
  <c r="T398" i="2"/>
  <c r="T335" i="2"/>
  <c r="S398" i="2"/>
  <c r="S335" i="2"/>
  <c r="R398" i="2"/>
  <c r="R335" i="2"/>
  <c r="Q398" i="2"/>
  <c r="Q335" i="2"/>
  <c r="U398" i="2"/>
  <c r="U335" i="2"/>
  <c r="P398" i="2"/>
  <c r="P335" i="2"/>
  <c r="P276" i="2"/>
  <c r="P214" i="2"/>
  <c r="T276" i="2"/>
  <c r="S276" i="2"/>
  <c r="R276" i="2"/>
  <c r="Q214" i="2"/>
  <c r="U156" i="2"/>
  <c r="T156" i="2"/>
  <c r="U276" i="2"/>
  <c r="S156" i="2"/>
  <c r="Q276" i="2"/>
  <c r="R156" i="2"/>
  <c r="U214" i="2"/>
  <c r="R214" i="2"/>
  <c r="R97" i="2"/>
  <c r="R38" i="2"/>
  <c r="Q97" i="2"/>
  <c r="Q38" i="2"/>
  <c r="P97" i="2"/>
  <c r="T214" i="2"/>
  <c r="P156" i="2"/>
  <c r="T97" i="2"/>
  <c r="S399" i="2"/>
  <c r="S336" i="2"/>
  <c r="R399" i="2"/>
  <c r="R336" i="2"/>
  <c r="Q399" i="2"/>
  <c r="Q336" i="2"/>
  <c r="U399" i="2"/>
  <c r="T399" i="2"/>
  <c r="T336" i="2"/>
  <c r="U336" i="2"/>
  <c r="U277" i="2"/>
  <c r="S277" i="2"/>
  <c r="R277" i="2"/>
  <c r="Q277" i="2"/>
  <c r="U215" i="2"/>
  <c r="U157" i="2"/>
  <c r="T277" i="2"/>
  <c r="T215" i="2"/>
  <c r="T157" i="2"/>
  <c r="S215" i="2"/>
  <c r="S157" i="2"/>
  <c r="R215" i="2"/>
  <c r="R157" i="2"/>
  <c r="Q215" i="2"/>
  <c r="Q157" i="2"/>
  <c r="U98" i="2"/>
  <c r="U116" i="2" s="1"/>
  <c r="T98" i="2"/>
  <c r="S98" i="2"/>
  <c r="R98" i="2"/>
  <c r="Q98" i="2"/>
  <c r="Y159" i="2"/>
  <c r="Y168" i="2" s="1"/>
  <c r="Y177" i="2" s="1"/>
  <c r="Y187" i="2" s="1"/>
  <c r="A60" i="2" s="1"/>
  <c r="AC154" i="2"/>
  <c r="AC163" i="2" s="1"/>
  <c r="AC172" i="2" s="1"/>
  <c r="AC182" i="2" s="1"/>
  <c r="E55" i="2" s="1"/>
  <c r="Y207" i="2"/>
  <c r="AC36" i="2"/>
  <c r="AC45" i="2" s="1"/>
  <c r="AC54" i="2" s="1"/>
  <c r="AC64" i="2" s="1"/>
  <c r="E13" i="2" s="1"/>
  <c r="T39" i="2"/>
  <c r="T57" i="2" s="1"/>
  <c r="AB47" i="2"/>
  <c r="AD65" i="2"/>
  <c r="Y96" i="2"/>
  <c r="Y105" i="2" s="1"/>
  <c r="Y114" i="2" s="1"/>
  <c r="Y124" i="2" s="1"/>
  <c r="A35" i="2" s="1"/>
  <c r="AF106" i="2"/>
  <c r="T169" i="2"/>
  <c r="Y203" i="2"/>
  <c r="Y155" i="2"/>
  <c r="Y164" i="2" s="1"/>
  <c r="Y173" i="2" s="1"/>
  <c r="Y183" i="2" s="1"/>
  <c r="A56" i="2" s="1"/>
  <c r="T426" i="2"/>
  <c r="T407" i="2"/>
  <c r="T363" i="2"/>
  <c r="T344" i="2"/>
  <c r="T304" i="2"/>
  <c r="S426" i="2"/>
  <c r="S407" i="2"/>
  <c r="S363" i="2"/>
  <c r="S344" i="2"/>
  <c r="S304" i="2"/>
  <c r="S285" i="2"/>
  <c r="R426" i="2"/>
  <c r="R407" i="2"/>
  <c r="R363" i="2"/>
  <c r="R344" i="2"/>
  <c r="Q426" i="2"/>
  <c r="Q407" i="2"/>
  <c r="Q363" i="2"/>
  <c r="Q344" i="2"/>
  <c r="U426" i="2"/>
  <c r="U407" i="2"/>
  <c r="U363" i="2"/>
  <c r="U344" i="2"/>
  <c r="U304" i="2"/>
  <c r="P285" i="2"/>
  <c r="P242" i="2"/>
  <c r="P223" i="2"/>
  <c r="P184" i="2"/>
  <c r="P165" i="2"/>
  <c r="P426" i="2"/>
  <c r="P407" i="2"/>
  <c r="R304" i="2"/>
  <c r="P304" i="2"/>
  <c r="U285" i="2"/>
  <c r="P363" i="2"/>
  <c r="T285" i="2"/>
  <c r="R285" i="2"/>
  <c r="T242" i="2"/>
  <c r="Q184" i="2"/>
  <c r="S242" i="2"/>
  <c r="Q285" i="2"/>
  <c r="R242" i="2"/>
  <c r="U223" i="2"/>
  <c r="Q304" i="2"/>
  <c r="Q242" i="2"/>
  <c r="T223" i="2"/>
  <c r="U125" i="2"/>
  <c r="U106" i="2"/>
  <c r="S223" i="2"/>
  <c r="U165" i="2"/>
  <c r="T125" i="2"/>
  <c r="T106" i="2"/>
  <c r="R223" i="2"/>
  <c r="T165" i="2"/>
  <c r="S125" i="2"/>
  <c r="S106" i="2"/>
  <c r="U184" i="2"/>
  <c r="Q165" i="2"/>
  <c r="U242" i="2"/>
  <c r="R184" i="2"/>
  <c r="P125" i="2"/>
  <c r="R106" i="2"/>
  <c r="Q223" i="2"/>
  <c r="Q106" i="2"/>
  <c r="P106" i="2"/>
  <c r="S165" i="2"/>
  <c r="R125" i="2"/>
  <c r="P66" i="2"/>
  <c r="S427" i="2"/>
  <c r="S408" i="2"/>
  <c r="S364" i="2"/>
  <c r="S345" i="2"/>
  <c r="S305" i="2"/>
  <c r="R427" i="2"/>
  <c r="R408" i="2"/>
  <c r="R364" i="2"/>
  <c r="R345" i="2"/>
  <c r="R305" i="2"/>
  <c r="R286" i="2"/>
  <c r="Q427" i="2"/>
  <c r="Q408" i="2"/>
  <c r="Q364" i="2"/>
  <c r="Q345" i="2"/>
  <c r="Q305" i="2"/>
  <c r="U427" i="2"/>
  <c r="U408" i="2"/>
  <c r="U364" i="2"/>
  <c r="U345" i="2"/>
  <c r="T427" i="2"/>
  <c r="T408" i="2"/>
  <c r="T364" i="2"/>
  <c r="T345" i="2"/>
  <c r="T305" i="2"/>
  <c r="T286" i="2"/>
  <c r="U243" i="2"/>
  <c r="U305" i="2"/>
  <c r="U286" i="2"/>
  <c r="S286" i="2"/>
  <c r="Q286" i="2"/>
  <c r="R185" i="2"/>
  <c r="Q185" i="2"/>
  <c r="U126" i="2"/>
  <c r="T126" i="2"/>
  <c r="T107" i="2"/>
  <c r="S126" i="2"/>
  <c r="S107" i="2"/>
  <c r="U166" i="2"/>
  <c r="R126" i="2"/>
  <c r="R107" i="2"/>
  <c r="R243" i="2"/>
  <c r="T224" i="2"/>
  <c r="R166" i="2"/>
  <c r="Q224" i="2"/>
  <c r="S185" i="2"/>
  <c r="S243" i="2"/>
  <c r="U224" i="2"/>
  <c r="Q67" i="2"/>
  <c r="Q243" i="2"/>
  <c r="S224" i="2"/>
  <c r="T166" i="2"/>
  <c r="R224" i="2"/>
  <c r="S166" i="2"/>
  <c r="U185" i="2"/>
  <c r="Q166" i="2"/>
  <c r="T185" i="2"/>
  <c r="Q126" i="2"/>
  <c r="S67" i="2"/>
  <c r="Y89" i="2"/>
  <c r="Y40" i="2"/>
  <c r="Y49" i="2" s="1"/>
  <c r="Y58" i="2" s="1"/>
  <c r="Y68" i="2" s="1"/>
  <c r="A17" i="2" s="1"/>
  <c r="U48" i="2"/>
  <c r="U57" i="2" s="1"/>
  <c r="H6" i="2" s="1"/>
  <c r="R67" i="2"/>
  <c r="Q107" i="2"/>
  <c r="AD125" i="2"/>
  <c r="AF178" i="2"/>
  <c r="H61" i="2" s="1"/>
  <c r="T184" i="2"/>
  <c r="P344" i="2"/>
  <c r="Z425" i="2"/>
  <c r="Z406" i="2"/>
  <c r="Z362" i="2"/>
  <c r="Z343" i="2"/>
  <c r="Z303" i="2"/>
  <c r="AF425" i="2"/>
  <c r="AF406" i="2"/>
  <c r="AF362" i="2"/>
  <c r="AE425" i="2"/>
  <c r="AE406" i="2"/>
  <c r="AE362" i="2"/>
  <c r="AE343" i="2"/>
  <c r="AD425" i="2"/>
  <c r="AD406" i="2"/>
  <c r="AC425" i="2"/>
  <c r="AC406" i="2"/>
  <c r="AB425" i="2"/>
  <c r="AB406" i="2"/>
  <c r="AB362" i="2"/>
  <c r="AA425" i="2"/>
  <c r="AA406" i="2"/>
  <c r="AA362" i="2"/>
  <c r="AA343" i="2"/>
  <c r="AA303" i="2"/>
  <c r="AD303" i="2"/>
  <c r="AC303" i="2"/>
  <c r="AB303" i="2"/>
  <c r="AF284" i="2"/>
  <c r="AF241" i="2"/>
  <c r="AF222" i="2"/>
  <c r="AE284" i="2"/>
  <c r="AE241" i="2"/>
  <c r="AE222" i="2"/>
  <c r="AD284" i="2"/>
  <c r="AD241" i="2"/>
  <c r="AD222" i="2"/>
  <c r="AC284" i="2"/>
  <c r="AC241" i="2"/>
  <c r="AC222" i="2"/>
  <c r="AB284" i="2"/>
  <c r="AB241" i="2"/>
  <c r="AF343" i="2"/>
  <c r="Z284" i="2"/>
  <c r="AD343" i="2"/>
  <c r="AD362" i="2"/>
  <c r="AC343" i="2"/>
  <c r="AF303" i="2"/>
  <c r="AC362" i="2"/>
  <c r="AC164" i="2"/>
  <c r="AF124" i="2"/>
  <c r="AD105" i="2"/>
  <c r="AF183" i="2"/>
  <c r="AB164" i="2"/>
  <c r="AE124" i="2"/>
  <c r="AC105" i="2"/>
  <c r="AE183" i="2"/>
  <c r="AA164" i="2"/>
  <c r="AD124" i="2"/>
  <c r="AA284" i="2"/>
  <c r="AD183" i="2"/>
  <c r="Z164" i="2"/>
  <c r="AC124" i="2"/>
  <c r="AA105" i="2"/>
  <c r="AE303" i="2"/>
  <c r="AA241" i="2"/>
  <c r="AC183" i="2"/>
  <c r="AB124" i="2"/>
  <c r="Z241" i="2"/>
  <c r="AB183" i="2"/>
  <c r="AA124" i="2"/>
  <c r="AB343" i="2"/>
  <c r="AA222" i="2"/>
  <c r="AD164" i="2"/>
  <c r="AA65" i="2"/>
  <c r="Z65" i="2"/>
  <c r="Z124" i="2"/>
  <c r="AB222" i="2"/>
  <c r="Z222" i="2"/>
  <c r="Z183" i="2"/>
  <c r="AC65" i="2"/>
  <c r="AF428" i="2"/>
  <c r="AF409" i="2"/>
  <c r="AF365" i="2"/>
  <c r="AE428" i="2"/>
  <c r="AE409" i="2"/>
  <c r="AE365" i="2"/>
  <c r="AE346" i="2"/>
  <c r="AE306" i="2"/>
  <c r="AD428" i="2"/>
  <c r="AD409" i="2"/>
  <c r="AC428" i="2"/>
  <c r="AC409" i="2"/>
  <c r="AC306" i="2"/>
  <c r="AD365" i="2"/>
  <c r="AC365" i="2"/>
  <c r="AF244" i="2"/>
  <c r="AF225" i="2"/>
  <c r="AE244" i="2"/>
  <c r="AE225" i="2"/>
  <c r="AD244" i="2"/>
  <c r="AD225" i="2"/>
  <c r="AC244" i="2"/>
  <c r="AC225" i="2"/>
  <c r="AD346" i="2"/>
  <c r="AE287" i="2"/>
  <c r="AC346" i="2"/>
  <c r="AD287" i="2"/>
  <c r="AF306" i="2"/>
  <c r="AC287" i="2"/>
  <c r="AD306" i="2"/>
  <c r="AD127" i="2"/>
  <c r="AC127" i="2"/>
  <c r="AF167" i="2"/>
  <c r="AF108" i="2"/>
  <c r="AE167" i="2"/>
  <c r="AE108" i="2"/>
  <c r="AF346" i="2"/>
  <c r="AD167" i="2"/>
  <c r="AD108" i="2"/>
  <c r="AD117" i="2" s="1"/>
  <c r="F38" i="2" s="1"/>
  <c r="AE186" i="2"/>
  <c r="AE127" i="2"/>
  <c r="AC186" i="2"/>
  <c r="AC68" i="2"/>
  <c r="AD49" i="2"/>
  <c r="AC49" i="2"/>
  <c r="AC108" i="2"/>
  <c r="AF186" i="2"/>
  <c r="AE68" i="2"/>
  <c r="U402" i="2"/>
  <c r="U339" i="2"/>
  <c r="T402" i="2"/>
  <c r="T339" i="2"/>
  <c r="U280" i="2"/>
  <c r="U218" i="2"/>
  <c r="T280" i="2"/>
  <c r="T218" i="2"/>
  <c r="T160" i="2"/>
  <c r="T178" i="2" s="1"/>
  <c r="G51" i="2" s="1"/>
  <c r="U101" i="2"/>
  <c r="T101" i="2"/>
  <c r="AF43" i="2"/>
  <c r="R36" i="2"/>
  <c r="R45" i="2" s="1"/>
  <c r="R54" i="2" s="1"/>
  <c r="R64" i="2" s="1"/>
  <c r="E3" i="2" s="1"/>
  <c r="AE42" i="2"/>
  <c r="Z46" i="2"/>
  <c r="AF52" i="2"/>
  <c r="Y100" i="2"/>
  <c r="Y109" i="2" s="1"/>
  <c r="Y118" i="2" s="1"/>
  <c r="Y128" i="2" s="1"/>
  <c r="A39" i="2" s="1"/>
  <c r="AE164" i="2"/>
  <c r="AE426" i="2"/>
  <c r="AE407" i="2"/>
  <c r="AE363" i="2"/>
  <c r="AE344" i="2"/>
  <c r="AD426" i="2"/>
  <c r="AD407" i="2"/>
  <c r="AD363" i="2"/>
  <c r="AC426" i="2"/>
  <c r="AC407" i="2"/>
  <c r="AC363" i="2"/>
  <c r="AC344" i="2"/>
  <c r="AB426" i="2"/>
  <c r="AB407" i="2"/>
  <c r="AA426" i="2"/>
  <c r="AA407" i="2"/>
  <c r="AE304" i="2"/>
  <c r="AF242" i="2"/>
  <c r="AF223" i="2"/>
  <c r="AF184" i="2"/>
  <c r="AF165" i="2"/>
  <c r="AD304" i="2"/>
  <c r="AF285" i="2"/>
  <c r="AE242" i="2"/>
  <c r="AE223" i="2"/>
  <c r="AE184" i="2"/>
  <c r="AE165" i="2"/>
  <c r="AF426" i="2"/>
  <c r="AF344" i="2"/>
  <c r="AC304" i="2"/>
  <c r="AE285" i="2"/>
  <c r="AD242" i="2"/>
  <c r="AD223" i="2"/>
  <c r="AD344" i="2"/>
  <c r="AB304" i="2"/>
  <c r="AD285" i="2"/>
  <c r="AC242" i="2"/>
  <c r="AC223" i="2"/>
  <c r="AF407" i="2"/>
  <c r="AB344" i="2"/>
  <c r="AA304" i="2"/>
  <c r="AC285" i="2"/>
  <c r="AB242" i="2"/>
  <c r="AB223" i="2"/>
  <c r="AA344" i="2"/>
  <c r="AB285" i="2"/>
  <c r="AA242" i="2"/>
  <c r="AA223" i="2"/>
  <c r="AF363" i="2"/>
  <c r="AA285" i="2"/>
  <c r="AA363" i="2"/>
  <c r="AC165" i="2"/>
  <c r="AB125" i="2"/>
  <c r="AB106" i="2"/>
  <c r="AB165" i="2"/>
  <c r="AA125" i="2"/>
  <c r="AA106" i="2"/>
  <c r="AF304" i="2"/>
  <c r="AA165" i="2"/>
  <c r="AD184" i="2"/>
  <c r="AC184" i="2"/>
  <c r="AB184" i="2"/>
  <c r="AB363" i="2"/>
  <c r="AD165" i="2"/>
  <c r="AC125" i="2"/>
  <c r="AC106" i="2"/>
  <c r="AD66" i="2"/>
  <c r="AA47" i="2"/>
  <c r="AC66" i="2"/>
  <c r="AA184" i="2"/>
  <c r="AE106" i="2"/>
  <c r="AF66" i="2"/>
  <c r="AE427" i="2"/>
  <c r="AE408" i="2"/>
  <c r="AE364" i="2"/>
  <c r="AE345" i="2"/>
  <c r="AD427" i="2"/>
  <c r="AD408" i="2"/>
  <c r="AD364" i="2"/>
  <c r="AC427" i="2"/>
  <c r="AC408" i="2"/>
  <c r="AC364" i="2"/>
  <c r="AC345" i="2"/>
  <c r="AB427" i="2"/>
  <c r="AB408" i="2"/>
  <c r="AB345" i="2"/>
  <c r="AF243" i="2"/>
  <c r="AF224" i="2"/>
  <c r="AF185" i="2"/>
  <c r="AF166" i="2"/>
  <c r="AF427" i="2"/>
  <c r="AE243" i="2"/>
  <c r="AE224" i="2"/>
  <c r="AE185" i="2"/>
  <c r="AE166" i="2"/>
  <c r="AD243" i="2"/>
  <c r="AD224" i="2"/>
  <c r="AF408" i="2"/>
  <c r="AF364" i="2"/>
  <c r="AF305" i="2"/>
  <c r="AF286" i="2"/>
  <c r="AC243" i="2"/>
  <c r="AC224" i="2"/>
  <c r="AB364" i="2"/>
  <c r="AE305" i="2"/>
  <c r="AE286" i="2"/>
  <c r="AB243" i="2"/>
  <c r="AB224" i="2"/>
  <c r="AD305" i="2"/>
  <c r="AD286" i="2"/>
  <c r="AC305" i="2"/>
  <c r="AC286" i="2"/>
  <c r="AF345" i="2"/>
  <c r="AB126" i="2"/>
  <c r="AB107" i="2"/>
  <c r="AB305" i="2"/>
  <c r="AD166" i="2"/>
  <c r="AC166" i="2"/>
  <c r="AB166" i="2"/>
  <c r="AD185" i="2"/>
  <c r="AB286" i="2"/>
  <c r="AC126" i="2"/>
  <c r="AC185" i="2"/>
  <c r="AF48" i="2"/>
  <c r="AB185" i="2"/>
  <c r="AF126" i="2"/>
  <c r="AF107" i="2"/>
  <c r="AE126" i="2"/>
  <c r="AE107" i="2"/>
  <c r="AD126" i="2"/>
  <c r="AD107" i="2"/>
  <c r="AC107" i="2"/>
  <c r="Y37" i="2"/>
  <c r="Y46" i="2" s="1"/>
  <c r="Y55" i="2" s="1"/>
  <c r="Y65" i="2" s="1"/>
  <c r="A14" i="2" s="1"/>
  <c r="P47" i="2"/>
  <c r="P56" i="2" s="1"/>
  <c r="C5" i="2" s="1"/>
  <c r="AD48" i="2"/>
  <c r="AB67" i="2"/>
  <c r="AC95" i="2"/>
  <c r="AC104" i="2" s="1"/>
  <c r="AC113" i="2" s="1"/>
  <c r="AC123" i="2" s="1"/>
  <c r="E34" i="2" s="1"/>
  <c r="AF127" i="2"/>
  <c r="Q156" i="2"/>
  <c r="AF164" i="2"/>
  <c r="S214" i="2"/>
  <c r="U430" i="2"/>
  <c r="U411" i="2"/>
  <c r="U367" i="2"/>
  <c r="U348" i="2"/>
  <c r="U308" i="2"/>
  <c r="T430" i="2"/>
  <c r="T411" i="2"/>
  <c r="U246" i="2"/>
  <c r="U227" i="2"/>
  <c r="T348" i="2"/>
  <c r="T308" i="2"/>
  <c r="T246" i="2"/>
  <c r="T227" i="2"/>
  <c r="T367" i="2"/>
  <c r="U289" i="2"/>
  <c r="U110" i="2"/>
  <c r="U129" i="2"/>
  <c r="T129" i="2"/>
  <c r="T289" i="2"/>
  <c r="T188" i="2"/>
  <c r="T70" i="2"/>
  <c r="T110" i="2"/>
  <c r="U169" i="2"/>
  <c r="U178" i="2" s="1"/>
  <c r="H51" i="2" s="1"/>
  <c r="Y152" i="2"/>
  <c r="AF95" i="2"/>
  <c r="AF104" i="2" s="1"/>
  <c r="AF113" i="2" s="1"/>
  <c r="AF123" i="2" s="1"/>
  <c r="H34" i="2" s="1"/>
  <c r="N41" i="2"/>
  <c r="N50" i="2" s="1"/>
  <c r="N59" i="2" s="1"/>
  <c r="N69" i="2" s="1"/>
  <c r="A8" i="2" s="1"/>
  <c r="Q47" i="2"/>
  <c r="AE48" i="2"/>
  <c r="AE57" i="2" s="1"/>
  <c r="G16" i="2" s="1"/>
  <c r="AC67" i="2"/>
  <c r="S97" i="2"/>
  <c r="S115" i="2" s="1"/>
  <c r="F26" i="2" s="1"/>
  <c r="Z105" i="2"/>
  <c r="R165" i="2"/>
  <c r="N100" i="2"/>
  <c r="N109" i="2" s="1"/>
  <c r="N118" i="2" s="1"/>
  <c r="N128" i="2" s="1"/>
  <c r="A29" i="2" s="1"/>
  <c r="R95" i="2"/>
  <c r="R104" i="2" s="1"/>
  <c r="R113" i="2" s="1"/>
  <c r="R123" i="2" s="1"/>
  <c r="E24" i="2" s="1"/>
  <c r="N149" i="2"/>
  <c r="R47" i="2"/>
  <c r="AD67" i="2"/>
  <c r="AD68" i="2"/>
  <c r="U97" i="2"/>
  <c r="AB105" i="2"/>
  <c r="AF237" i="2"/>
  <c r="H83" i="2" s="1"/>
  <c r="AF111" i="2"/>
  <c r="AF120" i="2" s="1"/>
  <c r="H41" i="2" s="1"/>
  <c r="AF130" i="2"/>
  <c r="U401" i="2"/>
  <c r="U419" i="2" s="1"/>
  <c r="H134" i="2" s="1"/>
  <c r="U338" i="2"/>
  <c r="T401" i="2"/>
  <c r="T419" i="2" s="1"/>
  <c r="G134" i="2" s="1"/>
  <c r="T338" i="2"/>
  <c r="T356" i="2" s="1"/>
  <c r="G113" i="2" s="1"/>
  <c r="S279" i="2"/>
  <c r="S297" i="2" s="1"/>
  <c r="F92" i="2" s="1"/>
  <c r="S217" i="2"/>
  <c r="S235" i="2" s="1"/>
  <c r="F71" i="2" s="1"/>
  <c r="S338" i="2"/>
  <c r="S356" i="2" s="1"/>
  <c r="F113" i="2" s="1"/>
  <c r="S401" i="2"/>
  <c r="U279" i="2"/>
  <c r="U297" i="2" s="1"/>
  <c r="H92" i="2" s="1"/>
  <c r="U217" i="2"/>
  <c r="U235" i="2" s="1"/>
  <c r="H71" i="2" s="1"/>
  <c r="U159" i="2"/>
  <c r="U177" i="2" s="1"/>
  <c r="H50" i="2" s="1"/>
  <c r="T279" i="2"/>
  <c r="T297" i="2" s="1"/>
  <c r="G92" i="2" s="1"/>
  <c r="S159" i="2"/>
  <c r="T100" i="2"/>
  <c r="AE402" i="2"/>
  <c r="AE420" i="2" s="1"/>
  <c r="G145" i="2" s="1"/>
  <c r="AF339" i="2"/>
  <c r="AF357" i="2" s="1"/>
  <c r="H124" i="2" s="1"/>
  <c r="AF280" i="2"/>
  <c r="AF298" i="2" s="1"/>
  <c r="H103" i="2" s="1"/>
  <c r="AF218" i="2"/>
  <c r="AF236" i="2" s="1"/>
  <c r="H82" i="2" s="1"/>
  <c r="AE339" i="2"/>
  <c r="AE357" i="2" s="1"/>
  <c r="G124" i="2" s="1"/>
  <c r="AE280" i="2"/>
  <c r="AE298" i="2" s="1"/>
  <c r="G103" i="2" s="1"/>
  <c r="AE218" i="2"/>
  <c r="AE236" i="2" s="1"/>
  <c r="G82" i="2" s="1"/>
  <c r="AF402" i="2"/>
  <c r="AF420" i="2" s="1"/>
  <c r="H145" i="2" s="1"/>
  <c r="AF101" i="2"/>
  <c r="AE160" i="2"/>
  <c r="AE178" i="2" s="1"/>
  <c r="G61" i="2" s="1"/>
  <c r="AE101" i="2"/>
  <c r="AE119" i="2" s="1"/>
  <c r="G40" i="2" s="1"/>
  <c r="T38" i="2"/>
  <c r="Q39" i="2"/>
  <c r="N40" i="2"/>
  <c r="N49" i="2" s="1"/>
  <c r="N58" i="2" s="1"/>
  <c r="N68" i="2" s="1"/>
  <c r="A7" i="2" s="1"/>
  <c r="T41" i="2"/>
  <c r="AD46" i="2"/>
  <c r="S47" i="2"/>
  <c r="S56" i="2" s="1"/>
  <c r="F5" i="2" s="1"/>
  <c r="Q66" i="2"/>
  <c r="AE67" i="2"/>
  <c r="AF68" i="2"/>
  <c r="AE105" i="2"/>
  <c r="AC167" i="2"/>
  <c r="N99" i="2"/>
  <c r="N108" i="2" s="1"/>
  <c r="N117" i="2" s="1"/>
  <c r="N127" i="2" s="1"/>
  <c r="A28" i="2" s="1"/>
  <c r="Q95" i="2"/>
  <c r="Q104" i="2" s="1"/>
  <c r="Q113" i="2" s="1"/>
  <c r="Q123" i="2" s="1"/>
  <c r="D24" i="2" s="1"/>
  <c r="N37" i="2"/>
  <c r="N46" i="2" s="1"/>
  <c r="N55" i="2" s="1"/>
  <c r="N65" i="2" s="1"/>
  <c r="A4" i="2" s="1"/>
  <c r="U38" i="2"/>
  <c r="U56" i="2" s="1"/>
  <c r="H5" i="2" s="1"/>
  <c r="R39" i="2"/>
  <c r="R57" i="2" s="1"/>
  <c r="E6" i="2" s="1"/>
  <c r="U41" i="2"/>
  <c r="AE46" i="2"/>
  <c r="AE55" i="2" s="1"/>
  <c r="G14" i="2" s="1"/>
  <c r="T47" i="2"/>
  <c r="Q48" i="2"/>
  <c r="T51" i="2"/>
  <c r="R66" i="2"/>
  <c r="AF67" i="2"/>
  <c r="AF105" i="2"/>
  <c r="N145" i="2"/>
  <c r="T243" i="2"/>
  <c r="U130" i="2"/>
  <c r="U111" i="2"/>
  <c r="U120" i="2" s="1"/>
  <c r="H31" i="2" s="1"/>
  <c r="U179" i="2"/>
  <c r="H52" i="2" s="1"/>
  <c r="AF189" i="2"/>
  <c r="U228" i="2"/>
  <c r="U237" i="2" s="1"/>
  <c r="H73" i="2" s="1"/>
  <c r="U309" i="2"/>
  <c r="U290" i="2"/>
  <c r="U299" i="2" s="1"/>
  <c r="H94" i="2" s="1"/>
  <c r="U340" i="2"/>
  <c r="AF309" i="2"/>
  <c r="AF290" i="2"/>
  <c r="AF299" i="2" s="1"/>
  <c r="U368" i="2"/>
  <c r="AF368" i="2"/>
  <c r="AF349" i="2"/>
  <c r="AF358" i="2" s="1"/>
  <c r="H125" i="2" s="1"/>
  <c r="U431" i="2"/>
  <c r="U349" i="2"/>
  <c r="U412" i="2"/>
  <c r="U421" i="2" s="1"/>
  <c r="H136" i="2" s="1"/>
  <c r="AF412" i="2"/>
  <c r="AF421" i="2" s="1"/>
  <c r="H146" i="2" s="1"/>
  <c r="T246" i="1"/>
  <c r="AB241" i="1"/>
  <c r="U212" i="1"/>
  <c r="U221" i="1" s="1"/>
  <c r="U230" i="1" s="1"/>
  <c r="U240" i="1" s="1"/>
  <c r="H66" i="1" s="1"/>
  <c r="P96" i="1"/>
  <c r="O213" i="1"/>
  <c r="AE217" i="1"/>
  <c r="R244" i="1"/>
  <c r="P275" i="1"/>
  <c r="AF284" i="1"/>
  <c r="U214" i="1"/>
  <c r="U276" i="1"/>
  <c r="AF246" i="1"/>
  <c r="T212" i="1"/>
  <c r="T221" i="1" s="1"/>
  <c r="T230" i="1" s="1"/>
  <c r="T240" i="1" s="1"/>
  <c r="G66" i="1" s="1"/>
  <c r="T277" i="1"/>
  <c r="R213" i="1"/>
  <c r="R304" i="1"/>
  <c r="S307" i="1"/>
  <c r="S100" i="1"/>
  <c r="U290" i="1"/>
  <c r="U299" i="1" s="1"/>
  <c r="H94" i="1" s="1"/>
  <c r="U244" i="1"/>
  <c r="S244" i="1"/>
  <c r="AC276" i="1"/>
  <c r="AA213" i="1"/>
  <c r="AF222" i="1"/>
  <c r="S245" i="1"/>
  <c r="AA275" i="1"/>
  <c r="AF245" i="1"/>
  <c r="T274" i="1"/>
  <c r="T283" i="1" s="1"/>
  <c r="T292" i="1" s="1"/>
  <c r="T302" i="1" s="1"/>
  <c r="G87" i="1" s="1"/>
  <c r="T307" i="1"/>
  <c r="U274" i="1"/>
  <c r="U283" i="1" s="1"/>
  <c r="U292" i="1" s="1"/>
  <c r="U302" i="1" s="1"/>
  <c r="H87" i="1" s="1"/>
  <c r="U237" i="1"/>
  <c r="H73" i="1" s="1"/>
  <c r="O275" i="1"/>
  <c r="O293" i="1" s="1"/>
  <c r="B88" i="1" s="1"/>
  <c r="U160" i="1"/>
  <c r="U307" i="1"/>
  <c r="Q213" i="1"/>
  <c r="AF217" i="1"/>
  <c r="AF235" i="1" s="1"/>
  <c r="T244" i="1"/>
  <c r="R275" i="1"/>
  <c r="U99" i="1"/>
  <c r="S275" i="1"/>
  <c r="Q275" i="1"/>
  <c r="U228" i="1"/>
  <c r="AB213" i="1"/>
  <c r="T245" i="1"/>
  <c r="AB275" i="1"/>
  <c r="R287" i="1"/>
  <c r="AF308" i="1"/>
  <c r="P213" i="1"/>
  <c r="AE308" i="1"/>
  <c r="S98" i="1"/>
  <c r="S213" i="1"/>
  <c r="AD307" i="1"/>
  <c r="AC213" i="1"/>
  <c r="R225" i="1"/>
  <c r="U245" i="1"/>
  <c r="S287" i="1"/>
  <c r="Y267" i="1"/>
  <c r="AA212" i="1"/>
  <c r="AA221" i="1" s="1"/>
  <c r="AA230" i="1" s="1"/>
  <c r="AA240" i="1" s="1"/>
  <c r="C76" i="1" s="1"/>
  <c r="AF99" i="1"/>
  <c r="AE216" i="1"/>
  <c r="AD216" i="1"/>
  <c r="AF216" i="1"/>
  <c r="AD278" i="1"/>
  <c r="AF278" i="1"/>
  <c r="AE278" i="1"/>
  <c r="AF244" i="1"/>
  <c r="AF225" i="1"/>
  <c r="AE287" i="1"/>
  <c r="AE225" i="1"/>
  <c r="AD225" i="1"/>
  <c r="AC225" i="1"/>
  <c r="AC234" i="1" s="1"/>
  <c r="AE244" i="1"/>
  <c r="AF287" i="1"/>
  <c r="AD244" i="1"/>
  <c r="AD287" i="1"/>
  <c r="AC244" i="1"/>
  <c r="AC287" i="1"/>
  <c r="AF306" i="1"/>
  <c r="AE306" i="1"/>
  <c r="Y266" i="1"/>
  <c r="Z212" i="1"/>
  <c r="Z221" i="1" s="1"/>
  <c r="Z230" i="1" s="1"/>
  <c r="Z240" i="1" s="1"/>
  <c r="B76" i="1" s="1"/>
  <c r="AE289" i="1"/>
  <c r="AE227" i="1"/>
  <c r="AF289" i="1"/>
  <c r="AF227" i="1"/>
  <c r="AF286" i="1"/>
  <c r="AB243" i="1"/>
  <c r="AF224" i="1"/>
  <c r="AE286" i="1"/>
  <c r="AE224" i="1"/>
  <c r="AF305" i="1"/>
  <c r="AB286" i="1"/>
  <c r="AB224" i="1"/>
  <c r="AB305" i="1"/>
  <c r="AD286" i="1"/>
  <c r="AD224" i="1"/>
  <c r="AE305" i="1"/>
  <c r="AC305" i="1"/>
  <c r="AF243" i="1"/>
  <c r="AC286" i="1"/>
  <c r="AC224" i="1"/>
  <c r="AD305" i="1"/>
  <c r="AF247" i="1"/>
  <c r="AE245" i="1"/>
  <c r="AF228" i="1"/>
  <c r="AC278" i="1"/>
  <c r="R105" i="1"/>
  <c r="R303" i="1"/>
  <c r="R241" i="1"/>
  <c r="U284" i="1"/>
  <c r="S284" i="1"/>
  <c r="S222" i="1"/>
  <c r="U303" i="1"/>
  <c r="Q303" i="1"/>
  <c r="U241" i="1"/>
  <c r="Q241" i="1"/>
  <c r="U222" i="1"/>
  <c r="R284" i="1"/>
  <c r="P303" i="1"/>
  <c r="T241" i="1"/>
  <c r="P241" i="1"/>
  <c r="T222" i="1"/>
  <c r="O303" i="1"/>
  <c r="S241" i="1"/>
  <c r="T284" i="1"/>
  <c r="O241" i="1"/>
  <c r="R222" i="1"/>
  <c r="R231" i="1" s="1"/>
  <c r="Q284" i="1"/>
  <c r="AF281" i="1"/>
  <c r="AE280" i="1"/>
  <c r="AE275" i="1"/>
  <c r="AE157" i="1"/>
  <c r="AF277" i="1"/>
  <c r="AC215" i="1"/>
  <c r="AB277" i="1"/>
  <c r="AB215" i="1"/>
  <c r="AE215" i="1"/>
  <c r="AE233" i="1" s="1"/>
  <c r="AD215" i="1"/>
  <c r="AC277" i="1"/>
  <c r="AF215" i="1"/>
  <c r="AD277" i="1"/>
  <c r="AD295" i="1" s="1"/>
  <c r="AE277" i="1"/>
  <c r="AE184" i="1"/>
  <c r="AD285" i="1"/>
  <c r="AD223" i="1"/>
  <c r="AA304" i="1"/>
  <c r="AE242" i="1"/>
  <c r="AD242" i="1"/>
  <c r="AC285" i="1"/>
  <c r="AC223" i="1"/>
  <c r="AC304" i="1"/>
  <c r="AF304" i="1"/>
  <c r="AB285" i="1"/>
  <c r="AB294" i="1" s="1"/>
  <c r="AB223" i="1"/>
  <c r="AB232" i="1" s="1"/>
  <c r="D78" i="1" s="1"/>
  <c r="AD304" i="1"/>
  <c r="AB304" i="1"/>
  <c r="AF242" i="1"/>
  <c r="AE304" i="1"/>
  <c r="AA285" i="1"/>
  <c r="AA294" i="1" s="1"/>
  <c r="AA223" i="1"/>
  <c r="Y214" i="1"/>
  <c r="Y223" i="1" s="1"/>
  <c r="Y232" i="1" s="1"/>
  <c r="Y242" i="1" s="1"/>
  <c r="A78" i="1" s="1"/>
  <c r="AE226" i="1"/>
  <c r="AC243" i="1"/>
  <c r="AE279" i="1"/>
  <c r="Q222" i="1"/>
  <c r="AE243" i="1"/>
  <c r="S303" i="1"/>
  <c r="T215" i="1"/>
  <c r="AE222" i="1"/>
  <c r="O284" i="1"/>
  <c r="T303" i="1"/>
  <c r="S231" i="1"/>
  <c r="F67" i="1" s="1"/>
  <c r="Z275" i="1"/>
  <c r="P284" i="1"/>
  <c r="U227" i="1"/>
  <c r="U289" i="1"/>
  <c r="T289" i="1"/>
  <c r="T227" i="1"/>
  <c r="AF275" i="1"/>
  <c r="AF293" i="1" s="1"/>
  <c r="H98" i="1" s="1"/>
  <c r="AF280" i="1"/>
  <c r="AF290" i="1"/>
  <c r="AF309" i="1"/>
  <c r="R305" i="1"/>
  <c r="Q243" i="1"/>
  <c r="Q286" i="1"/>
  <c r="Q305" i="1"/>
  <c r="U243" i="1"/>
  <c r="R243" i="1"/>
  <c r="U224" i="1"/>
  <c r="U233" i="1" s="1"/>
  <c r="H69" i="1" s="1"/>
  <c r="T286" i="1"/>
  <c r="T295" i="1" s="1"/>
  <c r="S286" i="1"/>
  <c r="S224" i="1"/>
  <c r="T243" i="1"/>
  <c r="U286" i="1"/>
  <c r="U295" i="1" s="1"/>
  <c r="T224" i="1"/>
  <c r="R286" i="1"/>
  <c r="R224" i="1"/>
  <c r="U305" i="1"/>
  <c r="S243" i="1"/>
  <c r="Q125" i="1"/>
  <c r="Q304" i="1"/>
  <c r="U242" i="1"/>
  <c r="U285" i="1"/>
  <c r="P242" i="1"/>
  <c r="T223" i="1"/>
  <c r="U304" i="1"/>
  <c r="Q223" i="1"/>
  <c r="T304" i="1"/>
  <c r="P304" i="1"/>
  <c r="T242" i="1"/>
  <c r="Q242" i="1"/>
  <c r="S223" i="1"/>
  <c r="S242" i="1"/>
  <c r="S285" i="1"/>
  <c r="R285" i="1"/>
  <c r="Q285" i="1"/>
  <c r="R242" i="1"/>
  <c r="U223" i="1"/>
  <c r="T285" i="1"/>
  <c r="R223" i="1"/>
  <c r="AF218" i="1"/>
  <c r="AF213" i="1"/>
  <c r="AF231" i="1" s="1"/>
  <c r="U225" i="1"/>
  <c r="U234" i="1" s="1"/>
  <c r="H70" i="1" s="1"/>
  <c r="U287" i="1"/>
  <c r="U296" i="1" s="1"/>
  <c r="H91" i="1" s="1"/>
  <c r="T287" i="1"/>
  <c r="Y265" i="1"/>
  <c r="Y213" i="1"/>
  <c r="Y222" i="1" s="1"/>
  <c r="Y231" i="1" s="1"/>
  <c r="Y241" i="1" s="1"/>
  <c r="A77" i="1" s="1"/>
  <c r="O222" i="1"/>
  <c r="AE288" i="1"/>
  <c r="AF219" i="1"/>
  <c r="AA232" i="1"/>
  <c r="C78" i="1" s="1"/>
  <c r="P222" i="1"/>
  <c r="P231" i="1" s="1"/>
  <c r="C67" i="1" s="1"/>
  <c r="AD243" i="1"/>
  <c r="AF279" i="1"/>
  <c r="AF297" i="1" s="1"/>
  <c r="H102" i="1" s="1"/>
  <c r="T294" i="1"/>
  <c r="G89" i="1" s="1"/>
  <c r="Y215" i="1"/>
  <c r="Y224" i="1" s="1"/>
  <c r="Y233" i="1" s="1"/>
  <c r="Y243" i="1" s="1"/>
  <c r="A79" i="1" s="1"/>
  <c r="P223" i="1"/>
  <c r="AE284" i="1"/>
  <c r="S304" i="1"/>
  <c r="AE223" i="1"/>
  <c r="S305" i="1"/>
  <c r="AF223" i="1"/>
  <c r="P285" i="1"/>
  <c r="T305" i="1"/>
  <c r="T280" i="1"/>
  <c r="T298" i="1" s="1"/>
  <c r="G93" i="1" s="1"/>
  <c r="AC214" i="1"/>
  <c r="AE218" i="1"/>
  <c r="P214" i="1"/>
  <c r="T213" i="1"/>
  <c r="Q214" i="1"/>
  <c r="T217" i="1"/>
  <c r="N219" i="1"/>
  <c r="N228" i="1" s="1"/>
  <c r="N237" i="1" s="1"/>
  <c r="N247" i="1" s="1"/>
  <c r="A73" i="1" s="1"/>
  <c r="AA222" i="1"/>
  <c r="S226" i="1"/>
  <c r="AE246" i="1"/>
  <c r="T275" i="1"/>
  <c r="Q276" i="1"/>
  <c r="T279" i="1"/>
  <c r="N281" i="1"/>
  <c r="N290" i="1" s="1"/>
  <c r="N299" i="1" s="1"/>
  <c r="N309" i="1" s="1"/>
  <c r="A94" i="1" s="1"/>
  <c r="AA284" i="1"/>
  <c r="AA293" i="1" s="1"/>
  <c r="C98" i="1" s="1"/>
  <c r="S288" i="1"/>
  <c r="AE303" i="1"/>
  <c r="R306" i="1"/>
  <c r="AE307" i="1"/>
  <c r="T218" i="1"/>
  <c r="AD241" i="1"/>
  <c r="Z303" i="1"/>
  <c r="AE213" i="1"/>
  <c r="U218" i="1"/>
  <c r="U280" i="1"/>
  <c r="AA303" i="1"/>
  <c r="AD214" i="1"/>
  <c r="AB303" i="1"/>
  <c r="AE276" i="1"/>
  <c r="AE294" i="1" s="1"/>
  <c r="Z222" i="1"/>
  <c r="U246" i="1"/>
  <c r="AD127" i="1"/>
  <c r="AB126" i="1"/>
  <c r="Z124" i="1"/>
  <c r="U213" i="1"/>
  <c r="R214" i="1"/>
  <c r="Q215" i="1"/>
  <c r="Q233" i="1" s="1"/>
  <c r="R216" i="1"/>
  <c r="U217" i="1"/>
  <c r="AB222" i="1"/>
  <c r="T226" i="1"/>
  <c r="U275" i="1"/>
  <c r="R276" i="1"/>
  <c r="Q277" i="1"/>
  <c r="R278" i="1"/>
  <c r="U279" i="1"/>
  <c r="U297" i="1" s="1"/>
  <c r="AB284" i="1"/>
  <c r="T288" i="1"/>
  <c r="AF303" i="1"/>
  <c r="S306" i="1"/>
  <c r="AE241" i="1"/>
  <c r="AF241" i="1"/>
  <c r="AD276" i="1"/>
  <c r="AE214" i="1"/>
  <c r="AE232" i="1" s="1"/>
  <c r="G78" i="1" s="1"/>
  <c r="AF214" i="1"/>
  <c r="AF232" i="1" s="1"/>
  <c r="H78" i="1" s="1"/>
  <c r="S217" i="1"/>
  <c r="S235" i="1" s="1"/>
  <c r="F71" i="1" s="1"/>
  <c r="P276" i="1"/>
  <c r="AF276" i="1"/>
  <c r="AF294" i="1" s="1"/>
  <c r="S279" i="1"/>
  <c r="Z284" i="1"/>
  <c r="AD303" i="1"/>
  <c r="S214" i="1"/>
  <c r="R215" i="1"/>
  <c r="S216" i="1"/>
  <c r="S234" i="1" s="1"/>
  <c r="AC222" i="1"/>
  <c r="U226" i="1"/>
  <c r="S276" i="1"/>
  <c r="S294" i="1" s="1"/>
  <c r="F89" i="1" s="1"/>
  <c r="R277" i="1"/>
  <c r="R295" i="1" s="1"/>
  <c r="E90" i="1" s="1"/>
  <c r="S278" i="1"/>
  <c r="AC284" i="1"/>
  <c r="AC293" i="1" s="1"/>
  <c r="E98" i="1" s="1"/>
  <c r="T306" i="1"/>
  <c r="T308" i="1"/>
  <c r="AC303" i="1"/>
  <c r="AE187" i="1"/>
  <c r="Z213" i="1"/>
  <c r="T214" i="1"/>
  <c r="S215" i="1"/>
  <c r="T216" i="1"/>
  <c r="AD217" i="1"/>
  <c r="AD222" i="1"/>
  <c r="AD231" i="1" s="1"/>
  <c r="AD226" i="1"/>
  <c r="Z241" i="1"/>
  <c r="S277" i="1"/>
  <c r="T278" i="1"/>
  <c r="AD284" i="1"/>
  <c r="AD293" i="1" s="1"/>
  <c r="F98" i="1" s="1"/>
  <c r="AD288" i="1"/>
  <c r="AD297" i="1" s="1"/>
  <c r="F102" i="1" s="1"/>
  <c r="AF169" i="1"/>
  <c r="AD108" i="1"/>
  <c r="AF185" i="1"/>
  <c r="Q98" i="1"/>
  <c r="S97" i="1"/>
  <c r="AF170" i="1"/>
  <c r="R155" i="1"/>
  <c r="AA125" i="1"/>
  <c r="R158" i="1"/>
  <c r="R125" i="1"/>
  <c r="S127" i="1"/>
  <c r="S158" i="1"/>
  <c r="AE128" i="1"/>
  <c r="U164" i="1"/>
  <c r="AC167" i="1"/>
  <c r="S96" i="1"/>
  <c r="AB107" i="1"/>
  <c r="T155" i="1"/>
  <c r="AA165" i="1"/>
  <c r="AE127" i="1"/>
  <c r="U101" i="1"/>
  <c r="AF161" i="1"/>
  <c r="R96" i="1"/>
  <c r="AD156" i="1"/>
  <c r="AA105" i="1"/>
  <c r="AF96" i="1"/>
  <c r="U96" i="1"/>
  <c r="AC108" i="1"/>
  <c r="U155" i="1"/>
  <c r="AB183" i="1"/>
  <c r="S159" i="1"/>
  <c r="AE129" i="1"/>
  <c r="T129" i="1"/>
  <c r="U187" i="1"/>
  <c r="AD97" i="1"/>
  <c r="Y96" i="1"/>
  <c r="Y105" i="1" s="1"/>
  <c r="Y114" i="1" s="1"/>
  <c r="Y124" i="1" s="1"/>
  <c r="A35" i="1" s="1"/>
  <c r="Y155" i="1"/>
  <c r="Y164" i="1" s="1"/>
  <c r="Y173" i="1" s="1"/>
  <c r="Y183" i="1" s="1"/>
  <c r="A56" i="1" s="1"/>
  <c r="AC183" i="1"/>
  <c r="AF156" i="1"/>
  <c r="AF110" i="1"/>
  <c r="AE160" i="1"/>
  <c r="AC157" i="1"/>
  <c r="U97" i="1"/>
  <c r="U111" i="1"/>
  <c r="Q156" i="1"/>
  <c r="AE183" i="1"/>
  <c r="AE158" i="1"/>
  <c r="AF158" i="1"/>
  <c r="U107" i="1"/>
  <c r="AE169" i="1"/>
  <c r="AC97" i="1"/>
  <c r="AA106" i="1"/>
  <c r="AE97" i="1"/>
  <c r="AF124" i="1"/>
  <c r="S156" i="1"/>
  <c r="AA184" i="1"/>
  <c r="T100" i="1"/>
  <c r="U100" i="1"/>
  <c r="T164" i="1"/>
  <c r="S165" i="1"/>
  <c r="R157" i="1"/>
  <c r="P156" i="1"/>
  <c r="U189" i="1"/>
  <c r="AE110" i="1"/>
  <c r="AD187" i="1"/>
  <c r="AB184" i="1"/>
  <c r="AF97" i="1"/>
  <c r="P125" i="1"/>
  <c r="AF157" i="1"/>
  <c r="AC184" i="1"/>
  <c r="S166" i="1"/>
  <c r="AE98" i="1"/>
  <c r="U105" i="1"/>
  <c r="O124" i="1"/>
  <c r="AE125" i="1"/>
  <c r="U154" i="1"/>
  <c r="U163" i="1" s="1"/>
  <c r="U172" i="1" s="1"/>
  <c r="U182" i="1" s="1"/>
  <c r="H45" i="1" s="1"/>
  <c r="AC156" i="1"/>
  <c r="U159" i="1"/>
  <c r="AF167" i="1"/>
  <c r="S125" i="1"/>
  <c r="T166" i="1"/>
  <c r="T105" i="1"/>
  <c r="AD184" i="1"/>
  <c r="AF98" i="1"/>
  <c r="Z105" i="1"/>
  <c r="P124" i="1"/>
  <c r="T126" i="1"/>
  <c r="Z154" i="1"/>
  <c r="Z163" i="1" s="1"/>
  <c r="Z172" i="1" s="1"/>
  <c r="Z182" i="1" s="1"/>
  <c r="B55" i="1" s="1"/>
  <c r="AE156" i="1"/>
  <c r="AC185" i="1"/>
  <c r="U129" i="1"/>
  <c r="Z164" i="1"/>
  <c r="AC98" i="1"/>
  <c r="AF111" i="1"/>
  <c r="AF120" i="1" s="1"/>
  <c r="U156" i="1"/>
  <c r="U166" i="1"/>
  <c r="AB66" i="1"/>
  <c r="U95" i="1"/>
  <c r="U104" i="1" s="1"/>
  <c r="U113" i="1" s="1"/>
  <c r="U123" i="1" s="1"/>
  <c r="H24" i="1" s="1"/>
  <c r="P97" i="1"/>
  <c r="S99" i="1"/>
  <c r="Q106" i="1"/>
  <c r="Q124" i="1"/>
  <c r="AC126" i="1"/>
  <c r="AA154" i="1"/>
  <c r="AA163" i="1" s="1"/>
  <c r="AA172" i="1" s="1"/>
  <c r="AA182" i="1" s="1"/>
  <c r="C55" i="1" s="1"/>
  <c r="AF160" i="1"/>
  <c r="U170" i="1"/>
  <c r="AD185" i="1"/>
  <c r="U157" i="1"/>
  <c r="Z95" i="1"/>
  <c r="Z104" i="1" s="1"/>
  <c r="Z113" i="1" s="1"/>
  <c r="Z123" i="1" s="1"/>
  <c r="B34" i="1" s="1"/>
  <c r="Q97" i="1"/>
  <c r="AE99" i="1"/>
  <c r="R106" i="1"/>
  <c r="AA124" i="1"/>
  <c r="AE126" i="1"/>
  <c r="Q155" i="1"/>
  <c r="Q157" i="1"/>
  <c r="N161" i="1"/>
  <c r="N170" i="1" s="1"/>
  <c r="N179" i="1" s="1"/>
  <c r="N189" i="1" s="1"/>
  <c r="A52" i="1" s="1"/>
  <c r="AE185" i="1"/>
  <c r="AB156" i="1"/>
  <c r="AD125" i="1"/>
  <c r="AF189" i="1"/>
  <c r="AA95" i="1"/>
  <c r="AA104" i="1" s="1"/>
  <c r="AA113" i="1" s="1"/>
  <c r="AA123" i="1" s="1"/>
  <c r="C34" i="1" s="1"/>
  <c r="R97" i="1"/>
  <c r="T107" i="1"/>
  <c r="R127" i="1"/>
  <c r="S157" i="1"/>
  <c r="O183" i="1"/>
  <c r="O155" i="1"/>
  <c r="Z183" i="1"/>
  <c r="AE124" i="1"/>
  <c r="AC127" i="1"/>
  <c r="S155" i="1"/>
  <c r="S164" i="1"/>
  <c r="AA183" i="1"/>
  <c r="N150" i="1"/>
  <c r="N101" i="1"/>
  <c r="N110" i="1" s="1"/>
  <c r="N119" i="1" s="1"/>
  <c r="N129" i="1" s="1"/>
  <c r="A30" i="1" s="1"/>
  <c r="Y152" i="1"/>
  <c r="AF95" i="1"/>
  <c r="AF104" i="1" s="1"/>
  <c r="AF113" i="1" s="1"/>
  <c r="AF123" i="1" s="1"/>
  <c r="H34" i="1" s="1"/>
  <c r="AE166" i="1"/>
  <c r="AD107" i="1"/>
  <c r="AF107" i="1"/>
  <c r="AE107" i="1"/>
  <c r="AF166" i="1"/>
  <c r="AF175" i="1" s="1"/>
  <c r="AD166" i="1"/>
  <c r="U108" i="1"/>
  <c r="U117" i="1" s="1"/>
  <c r="AB166" i="1"/>
  <c r="N148" i="1"/>
  <c r="Q95" i="1"/>
  <c r="Q104" i="1" s="1"/>
  <c r="Q113" i="1" s="1"/>
  <c r="Q123" i="1" s="1"/>
  <c r="D24" i="1" s="1"/>
  <c r="R166" i="1"/>
  <c r="Q107" i="1"/>
  <c r="R185" i="1"/>
  <c r="U126" i="1"/>
  <c r="U185" i="1"/>
  <c r="Q166" i="1"/>
  <c r="Q185" i="1"/>
  <c r="T185" i="1"/>
  <c r="S185" i="1"/>
  <c r="AC166" i="1"/>
  <c r="N147" i="1"/>
  <c r="P95" i="1"/>
  <c r="P104" i="1" s="1"/>
  <c r="P113" i="1" s="1"/>
  <c r="P123" i="1" s="1"/>
  <c r="C24" i="1" s="1"/>
  <c r="T157" i="1"/>
  <c r="T158" i="1"/>
  <c r="U161" i="1"/>
  <c r="T156" i="1"/>
  <c r="Y149" i="1"/>
  <c r="Y100" i="1"/>
  <c r="Y109" i="1" s="1"/>
  <c r="Y118" i="1" s="1"/>
  <c r="Y128" i="1" s="1"/>
  <c r="A39" i="1" s="1"/>
  <c r="AC95" i="1"/>
  <c r="AC104" i="1" s="1"/>
  <c r="AC113" i="1" s="1"/>
  <c r="AC123" i="1" s="1"/>
  <c r="E34" i="1" s="1"/>
  <c r="N99" i="1"/>
  <c r="N108" i="1" s="1"/>
  <c r="N117" i="1" s="1"/>
  <c r="N127" i="1" s="1"/>
  <c r="A28" i="1" s="1"/>
  <c r="S106" i="1"/>
  <c r="U127" i="1"/>
  <c r="N146" i="1"/>
  <c r="O95" i="1"/>
  <c r="O104" i="1" s="1"/>
  <c r="O113" i="1" s="1"/>
  <c r="O123" i="1" s="1"/>
  <c r="B24" i="1" s="1"/>
  <c r="T99" i="1"/>
  <c r="T97" i="1"/>
  <c r="T98" i="1"/>
  <c r="AD167" i="1"/>
  <c r="AD183" i="1"/>
  <c r="S187" i="1"/>
  <c r="T160" i="1"/>
  <c r="T96" i="1"/>
  <c r="U102" i="1"/>
  <c r="U106" i="1"/>
  <c r="S124" i="1"/>
  <c r="AE167" i="1"/>
  <c r="S109" i="1"/>
  <c r="S118" i="1" s="1"/>
  <c r="T124" i="1"/>
  <c r="Q126" i="1"/>
  <c r="AD157" i="1"/>
  <c r="U169" i="1"/>
  <c r="T110" i="1"/>
  <c r="U188" i="1"/>
  <c r="T188" i="1"/>
  <c r="T169" i="1"/>
  <c r="AD155" i="1"/>
  <c r="AD96" i="1"/>
  <c r="AA155" i="1"/>
  <c r="AA96" i="1"/>
  <c r="Z96" i="1"/>
  <c r="AC155" i="1"/>
  <c r="AC96" i="1"/>
  <c r="Z155" i="1"/>
  <c r="AB155" i="1"/>
  <c r="AB96" i="1"/>
  <c r="S128" i="1"/>
  <c r="U168" i="1"/>
  <c r="T109" i="1"/>
  <c r="T168" i="1"/>
  <c r="U128" i="1"/>
  <c r="T128" i="1"/>
  <c r="U109" i="1"/>
  <c r="N149" i="1"/>
  <c r="R95" i="1"/>
  <c r="R104" i="1" s="1"/>
  <c r="R113" i="1" s="1"/>
  <c r="R123" i="1" s="1"/>
  <c r="E24" i="1" s="1"/>
  <c r="Y151" i="1"/>
  <c r="AE95" i="1"/>
  <c r="AE104" i="1" s="1"/>
  <c r="AE113" i="1" s="1"/>
  <c r="AE123" i="1" s="1"/>
  <c r="G34" i="1" s="1"/>
  <c r="Y102" i="1"/>
  <c r="Y111" i="1" s="1"/>
  <c r="Y120" i="1" s="1"/>
  <c r="Y130" i="1" s="1"/>
  <c r="A41" i="1" s="1"/>
  <c r="Y150" i="1"/>
  <c r="AD95" i="1"/>
  <c r="AD104" i="1" s="1"/>
  <c r="AD113" i="1" s="1"/>
  <c r="AD123" i="1" s="1"/>
  <c r="F34" i="1" s="1"/>
  <c r="AC106" i="1"/>
  <c r="AC165" i="1"/>
  <c r="AB165" i="1"/>
  <c r="AD165" i="1"/>
  <c r="AE165" i="1"/>
  <c r="AD106" i="1"/>
  <c r="AB106" i="1"/>
  <c r="AE101" i="1"/>
  <c r="U184" i="1"/>
  <c r="Q165" i="1"/>
  <c r="P106" i="1"/>
  <c r="Q184" i="1"/>
  <c r="P184" i="1"/>
  <c r="T184" i="1"/>
  <c r="P165" i="1"/>
  <c r="S184" i="1"/>
  <c r="R184" i="1"/>
  <c r="U125" i="1"/>
  <c r="T125" i="1"/>
  <c r="AD159" i="1"/>
  <c r="AF159" i="1"/>
  <c r="AF100" i="1"/>
  <c r="AE159" i="1"/>
  <c r="AE100" i="1"/>
  <c r="AD100" i="1"/>
  <c r="AF155" i="1"/>
  <c r="Y148" i="1"/>
  <c r="Y99" i="1"/>
  <c r="Y108" i="1" s="1"/>
  <c r="Y117" i="1" s="1"/>
  <c r="Y127" i="1" s="1"/>
  <c r="A38" i="1" s="1"/>
  <c r="AD105" i="1"/>
  <c r="AD164" i="1"/>
  <c r="AB105" i="1"/>
  <c r="AF105" i="1"/>
  <c r="AE164" i="1"/>
  <c r="AC105" i="1"/>
  <c r="AC164" i="1"/>
  <c r="AB164" i="1"/>
  <c r="N102" i="1"/>
  <c r="N111" i="1" s="1"/>
  <c r="N120" i="1" s="1"/>
  <c r="N130" i="1" s="1"/>
  <c r="A31" i="1" s="1"/>
  <c r="T106" i="1"/>
  <c r="R124" i="1"/>
  <c r="AA164" i="1"/>
  <c r="T187" i="1"/>
  <c r="AD128" i="1"/>
  <c r="S95" i="1"/>
  <c r="S104" i="1" s="1"/>
  <c r="S113" i="1" s="1"/>
  <c r="S123" i="1" s="1"/>
  <c r="F24" i="1" s="1"/>
  <c r="R107" i="1"/>
  <c r="R116" i="1" s="1"/>
  <c r="U110" i="1"/>
  <c r="R126" i="1"/>
  <c r="P155" i="1"/>
  <c r="R156" i="1"/>
  <c r="T165" i="1"/>
  <c r="S168" i="1"/>
  <c r="AD98" i="1"/>
  <c r="AC107" i="1"/>
  <c r="U167" i="1"/>
  <c r="T108" i="1"/>
  <c r="T167" i="1"/>
  <c r="S108" i="1"/>
  <c r="U186" i="1"/>
  <c r="S167" i="1"/>
  <c r="R108" i="1"/>
  <c r="R167" i="1"/>
  <c r="T186" i="1"/>
  <c r="S186" i="1"/>
  <c r="T127" i="1"/>
  <c r="T154" i="1"/>
  <c r="T163" i="1" s="1"/>
  <c r="T172" i="1" s="1"/>
  <c r="T182" i="1" s="1"/>
  <c r="G45" i="1" s="1"/>
  <c r="AE155" i="1"/>
  <c r="AF187" i="1"/>
  <c r="AF184" i="1"/>
  <c r="AF183" i="1"/>
  <c r="AF101" i="1"/>
  <c r="R186" i="1"/>
  <c r="R164" i="1"/>
  <c r="Q105" i="1"/>
  <c r="Q114" i="1" s="1"/>
  <c r="O164" i="1"/>
  <c r="R183" i="1"/>
  <c r="Q183" i="1"/>
  <c r="U124" i="1"/>
  <c r="U183" i="1"/>
  <c r="Q164" i="1"/>
  <c r="P105" i="1"/>
  <c r="S183" i="1"/>
  <c r="T183" i="1"/>
  <c r="P164" i="1"/>
  <c r="O105" i="1"/>
  <c r="P183" i="1"/>
  <c r="AF127" i="1"/>
  <c r="AF130" i="1"/>
  <c r="R99" i="1"/>
  <c r="AE108" i="1"/>
  <c r="T159" i="1"/>
  <c r="AD158" i="1"/>
  <c r="AF188" i="1"/>
  <c r="AF108" i="1"/>
  <c r="AF117" i="1" s="1"/>
  <c r="AF125" i="1"/>
  <c r="R165" i="1"/>
  <c r="U175" i="1"/>
  <c r="AB185" i="1"/>
  <c r="T95" i="1"/>
  <c r="T104" i="1" s="1"/>
  <c r="T113" i="1" s="1"/>
  <c r="T123" i="1" s="1"/>
  <c r="G24" i="1" s="1"/>
  <c r="AE96" i="1"/>
  <c r="N98" i="1"/>
  <c r="N107" i="1" s="1"/>
  <c r="N116" i="1" s="1"/>
  <c r="N126" i="1" s="1"/>
  <c r="A27" i="1" s="1"/>
  <c r="N100" i="1"/>
  <c r="N109" i="1" s="1"/>
  <c r="N118" i="1" s="1"/>
  <c r="N128" i="1" s="1"/>
  <c r="A29" i="1" s="1"/>
  <c r="S105" i="1"/>
  <c r="S107" i="1"/>
  <c r="S126" i="1"/>
  <c r="AF128" i="1"/>
  <c r="U165" i="1"/>
  <c r="AD109" i="1"/>
  <c r="U158" i="1"/>
  <c r="AE168" i="1"/>
  <c r="AE188" i="1"/>
  <c r="Y97" i="1"/>
  <c r="Y106" i="1" s="1"/>
  <c r="Y115" i="1" s="1"/>
  <c r="Y125" i="1" s="1"/>
  <c r="A36" i="1" s="1"/>
  <c r="U98" i="1"/>
  <c r="AE105" i="1"/>
  <c r="AE106" i="1"/>
  <c r="AE109" i="1"/>
  <c r="AB124" i="1"/>
  <c r="AB125" i="1"/>
  <c r="AD126" i="1"/>
  <c r="Y156" i="1"/>
  <c r="Y165" i="1" s="1"/>
  <c r="Y174" i="1" s="1"/>
  <c r="Y184" i="1" s="1"/>
  <c r="A57" i="1" s="1"/>
  <c r="AF164" i="1"/>
  <c r="AF165" i="1"/>
  <c r="AF168" i="1"/>
  <c r="AD186" i="1"/>
  <c r="N96" i="1"/>
  <c r="N105" i="1" s="1"/>
  <c r="N114" i="1" s="1"/>
  <c r="N124" i="1" s="1"/>
  <c r="A25" i="1" s="1"/>
  <c r="AA97" i="1"/>
  <c r="Y98" i="1"/>
  <c r="Y107" i="1" s="1"/>
  <c r="Y116" i="1" s="1"/>
  <c r="Y126" i="1" s="1"/>
  <c r="A37" i="1" s="1"/>
  <c r="AC99" i="1"/>
  <c r="AF106" i="1"/>
  <c r="AF109" i="1"/>
  <c r="AC125" i="1"/>
  <c r="N155" i="1"/>
  <c r="N164" i="1" s="1"/>
  <c r="N173" i="1" s="1"/>
  <c r="N183" i="1" s="1"/>
  <c r="A46" i="1" s="1"/>
  <c r="AA156" i="1"/>
  <c r="Y157" i="1"/>
  <c r="Y166" i="1" s="1"/>
  <c r="Y175" i="1" s="1"/>
  <c r="Y185" i="1" s="1"/>
  <c r="A58" i="1" s="1"/>
  <c r="AC158" i="1"/>
  <c r="AE186" i="1"/>
  <c r="AD168" i="1"/>
  <c r="AE39" i="1"/>
  <c r="AC186" i="1"/>
  <c r="O96" i="1"/>
  <c r="AB97" i="1"/>
  <c r="AB98" i="1"/>
  <c r="AD99" i="1"/>
  <c r="T101" i="1"/>
  <c r="AD124" i="1"/>
  <c r="AF126" i="1"/>
  <c r="AB157" i="1"/>
  <c r="AF186" i="1"/>
  <c r="AE38" i="1"/>
  <c r="AC48" i="1"/>
  <c r="AA66" i="1"/>
  <c r="AF43" i="1"/>
  <c r="AD66" i="1"/>
  <c r="AD50" i="1"/>
  <c r="AA38" i="1"/>
  <c r="AF39" i="1"/>
  <c r="Y38" i="1"/>
  <c r="Y47" i="1" s="1"/>
  <c r="Y56" i="1" s="1"/>
  <c r="Y66" i="1" s="1"/>
  <c r="A15" i="1" s="1"/>
  <c r="AE42" i="1"/>
  <c r="AB48" i="1"/>
  <c r="U67" i="1"/>
  <c r="AB47" i="1"/>
  <c r="U41" i="1"/>
  <c r="AE41" i="1"/>
  <c r="AF38" i="1"/>
  <c r="U70" i="1"/>
  <c r="AF48" i="1"/>
  <c r="AE46" i="1"/>
  <c r="AD65" i="1"/>
  <c r="Z36" i="1"/>
  <c r="Z45" i="1" s="1"/>
  <c r="Z54" i="1" s="1"/>
  <c r="Z64" i="1" s="1"/>
  <c r="B13" i="1" s="1"/>
  <c r="AD67" i="1"/>
  <c r="AA36" i="1"/>
  <c r="AA45" i="1" s="1"/>
  <c r="AA54" i="1" s="1"/>
  <c r="AA64" i="1" s="1"/>
  <c r="C13" i="1" s="1"/>
  <c r="AD47" i="1"/>
  <c r="AB36" i="1"/>
  <c r="AB45" i="1" s="1"/>
  <c r="AB54" i="1" s="1"/>
  <c r="AB64" i="1" s="1"/>
  <c r="D13" i="1" s="1"/>
  <c r="Z46" i="1"/>
  <c r="AE67" i="1"/>
  <c r="AF71" i="1"/>
  <c r="AC39" i="1"/>
  <c r="AE65" i="1"/>
  <c r="AB39" i="1"/>
  <c r="AC65" i="1"/>
  <c r="AF36" i="1"/>
  <c r="AF45" i="1" s="1"/>
  <c r="AF54" i="1" s="1"/>
  <c r="AF64" i="1" s="1"/>
  <c r="H13" i="1" s="1"/>
  <c r="AA46" i="1"/>
  <c r="AF67" i="1"/>
  <c r="AD40" i="1"/>
  <c r="AD69" i="1"/>
  <c r="AF49" i="1"/>
  <c r="AF41" i="1"/>
  <c r="AC37" i="1"/>
  <c r="AE37" i="1"/>
  <c r="AB46" i="1"/>
  <c r="AC68" i="1"/>
  <c r="AE50" i="1"/>
  <c r="AF37" i="1"/>
  <c r="AE47" i="1"/>
  <c r="AD68" i="1"/>
  <c r="AD39" i="1"/>
  <c r="Y42" i="1"/>
  <c r="Y51" i="1" s="1"/>
  <c r="Y60" i="1" s="1"/>
  <c r="Y70" i="1" s="1"/>
  <c r="A19" i="1" s="1"/>
  <c r="AF47" i="1"/>
  <c r="AC36" i="1"/>
  <c r="AC45" i="1" s="1"/>
  <c r="AC54" i="1" s="1"/>
  <c r="AC64" i="1" s="1"/>
  <c r="E13" i="1" s="1"/>
  <c r="AF42" i="1"/>
  <c r="AC46" i="1"/>
  <c r="AD36" i="1"/>
  <c r="AD45" i="1" s="1"/>
  <c r="AD54" i="1" s="1"/>
  <c r="AD64" i="1" s="1"/>
  <c r="F13" i="1" s="1"/>
  <c r="Y37" i="1"/>
  <c r="Y46" i="1" s="1"/>
  <c r="Y55" i="1" s="1"/>
  <c r="Y65" i="1" s="1"/>
  <c r="A14" i="1" s="1"/>
  <c r="AD38" i="1"/>
  <c r="AE40" i="1"/>
  <c r="AF52" i="1"/>
  <c r="AE66" i="1"/>
  <c r="AE69" i="1"/>
  <c r="Z37" i="1"/>
  <c r="AF40" i="1"/>
  <c r="AA47" i="1"/>
  <c r="AC49" i="1"/>
  <c r="Z65" i="1"/>
  <c r="AF66" i="1"/>
  <c r="AF69" i="1"/>
  <c r="Y40" i="1"/>
  <c r="Y49" i="1" s="1"/>
  <c r="Y58" i="1" s="1"/>
  <c r="Y68" i="1" s="1"/>
  <c r="A17" i="1" s="1"/>
  <c r="Y43" i="1"/>
  <c r="Y52" i="1" s="1"/>
  <c r="Y61" i="1" s="1"/>
  <c r="Y71" i="1" s="1"/>
  <c r="A20" i="1" s="1"/>
  <c r="AD46" i="1"/>
  <c r="AD48" i="1"/>
  <c r="AE68" i="1"/>
  <c r="AC66" i="1"/>
  <c r="AF46" i="1"/>
  <c r="AA37" i="1"/>
  <c r="AA65" i="1"/>
  <c r="AE70" i="1"/>
  <c r="AB37" i="1"/>
  <c r="AB55" i="1" s="1"/>
  <c r="Y39" i="1"/>
  <c r="Y48" i="1" s="1"/>
  <c r="Y57" i="1" s="1"/>
  <c r="Y67" i="1" s="1"/>
  <c r="A16" i="1" s="1"/>
  <c r="AD41" i="1"/>
  <c r="AC47" i="1"/>
  <c r="AE49" i="1"/>
  <c r="AB65" i="1"/>
  <c r="AC67" i="1"/>
  <c r="AF70" i="1"/>
  <c r="AD37" i="1"/>
  <c r="AF50" i="1"/>
  <c r="AF65" i="1"/>
  <c r="AE51" i="1"/>
  <c r="AE36" i="1"/>
  <c r="AE45" i="1" s="1"/>
  <c r="AE54" i="1" s="1"/>
  <c r="AE64" i="1" s="1"/>
  <c r="G13" i="1" s="1"/>
  <c r="AB38" i="1"/>
  <c r="AC40" i="1"/>
  <c r="AE48" i="1"/>
  <c r="AF51" i="1"/>
  <c r="AF68" i="1"/>
  <c r="AC38" i="1"/>
  <c r="Y41" i="1"/>
  <c r="Y50" i="1" s="1"/>
  <c r="Y59" i="1" s="1"/>
  <c r="Y69" i="1" s="1"/>
  <c r="A18" i="1" s="1"/>
  <c r="AD49" i="1"/>
  <c r="AB67" i="1"/>
  <c r="Q66" i="1"/>
  <c r="R68" i="1"/>
  <c r="T65" i="1"/>
  <c r="S65" i="1"/>
  <c r="R65" i="1"/>
  <c r="T69" i="1"/>
  <c r="U69" i="1"/>
  <c r="T67" i="1"/>
  <c r="T68" i="1"/>
  <c r="S66" i="1"/>
  <c r="U68" i="1"/>
  <c r="R66" i="1"/>
  <c r="S69" i="1"/>
  <c r="Q65" i="1"/>
  <c r="P65" i="1"/>
  <c r="S68" i="1"/>
  <c r="U71" i="1"/>
  <c r="O65" i="1"/>
  <c r="U66" i="1"/>
  <c r="S67" i="1"/>
  <c r="P66" i="1"/>
  <c r="U65" i="1"/>
  <c r="Q67" i="1"/>
  <c r="T70" i="1"/>
  <c r="R67" i="1"/>
  <c r="T66" i="1"/>
  <c r="S46" i="1"/>
  <c r="R47" i="1"/>
  <c r="U51" i="1"/>
  <c r="U48" i="1"/>
  <c r="T39" i="1"/>
  <c r="T49" i="1"/>
  <c r="T46" i="1"/>
  <c r="U52" i="1"/>
  <c r="T50" i="1"/>
  <c r="U50" i="1"/>
  <c r="P46" i="1"/>
  <c r="T41" i="1"/>
  <c r="U47" i="1"/>
  <c r="T47" i="1"/>
  <c r="U49" i="1"/>
  <c r="S47" i="1"/>
  <c r="S50" i="1"/>
  <c r="R46" i="1"/>
  <c r="S49" i="1"/>
  <c r="S39" i="1"/>
  <c r="O46" i="1"/>
  <c r="Q47" i="1"/>
  <c r="R48" i="1"/>
  <c r="R49" i="1"/>
  <c r="P47" i="1"/>
  <c r="S40" i="1"/>
  <c r="U46" i="1"/>
  <c r="Q48" i="1"/>
  <c r="T51" i="1"/>
  <c r="T48" i="1"/>
  <c r="S48" i="1"/>
  <c r="Q46" i="1"/>
  <c r="U42" i="1"/>
  <c r="R39" i="1"/>
  <c r="R40" i="1"/>
  <c r="U39" i="1"/>
  <c r="U40" i="1"/>
  <c r="T40" i="1"/>
  <c r="S41" i="1"/>
  <c r="Q39" i="1"/>
  <c r="T42" i="1"/>
  <c r="N43" i="1"/>
  <c r="N52" i="1" s="1"/>
  <c r="N61" i="1" s="1"/>
  <c r="N71" i="1" s="1"/>
  <c r="A10" i="1" s="1"/>
  <c r="U43" i="1"/>
  <c r="N42" i="1"/>
  <c r="N51" i="1" s="1"/>
  <c r="N60" i="1" s="1"/>
  <c r="N70" i="1" s="1"/>
  <c r="A9" i="1" s="1"/>
  <c r="N41" i="1"/>
  <c r="N50" i="1" s="1"/>
  <c r="N59" i="1" s="1"/>
  <c r="N69" i="1" s="1"/>
  <c r="A8" i="1" s="1"/>
  <c r="N40" i="1"/>
  <c r="N49" i="1" s="1"/>
  <c r="N58" i="1" s="1"/>
  <c r="N68" i="1" s="1"/>
  <c r="A7" i="1" s="1"/>
  <c r="Q38" i="1"/>
  <c r="R37" i="1"/>
  <c r="O36" i="1"/>
  <c r="O45" i="1" s="1"/>
  <c r="O54" i="1" s="1"/>
  <c r="O64" i="1" s="1"/>
  <c r="B3" i="1" s="1"/>
  <c r="U37" i="1"/>
  <c r="Q36" i="1"/>
  <c r="Q45" i="1" s="1"/>
  <c r="Q54" i="1" s="1"/>
  <c r="Q64" i="1" s="1"/>
  <c r="D3" i="1" s="1"/>
  <c r="R36" i="1"/>
  <c r="R45" i="1" s="1"/>
  <c r="R54" i="1" s="1"/>
  <c r="R64" i="1" s="1"/>
  <c r="E3" i="1" s="1"/>
  <c r="T36" i="1"/>
  <c r="T45" i="1" s="1"/>
  <c r="T54" i="1" s="1"/>
  <c r="T64" i="1" s="1"/>
  <c r="G3" i="1" s="1"/>
  <c r="N37" i="1"/>
  <c r="N46" i="1" s="1"/>
  <c r="N55" i="1" s="1"/>
  <c r="N65" i="1" s="1"/>
  <c r="A4" i="1" s="1"/>
  <c r="O37" i="1"/>
  <c r="S36" i="1"/>
  <c r="S45" i="1" s="1"/>
  <c r="S54" i="1" s="1"/>
  <c r="S64" i="1" s="1"/>
  <c r="F3" i="1" s="1"/>
  <c r="T38" i="1"/>
  <c r="N39" i="1"/>
  <c r="N48" i="1" s="1"/>
  <c r="N57" i="1" s="1"/>
  <c r="N67" i="1" s="1"/>
  <c r="A6" i="1" s="1"/>
  <c r="Q37" i="1"/>
  <c r="S38" i="1"/>
  <c r="P38" i="1"/>
  <c r="P56" i="1" s="1"/>
  <c r="N38" i="1"/>
  <c r="N47" i="1" s="1"/>
  <c r="N56" i="1" s="1"/>
  <c r="N66" i="1" s="1"/>
  <c r="A5" i="1" s="1"/>
  <c r="P37" i="1"/>
  <c r="R38" i="1"/>
  <c r="P36" i="1"/>
  <c r="P45" i="1" s="1"/>
  <c r="P54" i="1" s="1"/>
  <c r="P64" i="1" s="1"/>
  <c r="C3" i="1" s="1"/>
  <c r="T37" i="1"/>
  <c r="S37" i="1"/>
  <c r="U38" i="1"/>
  <c r="U36" i="1"/>
  <c r="U45" i="1" s="1"/>
  <c r="U54" i="1" s="1"/>
  <c r="U64" i="1" s="1"/>
  <c r="H3" i="1" s="1"/>
  <c r="AC233" i="7" l="1"/>
  <c r="E79" i="7" s="1"/>
  <c r="AD417" i="7"/>
  <c r="F142" i="7" s="1"/>
  <c r="AC231" i="7"/>
  <c r="AC352" i="7"/>
  <c r="E119" i="7" s="1"/>
  <c r="T354" i="7"/>
  <c r="G111" i="7" s="1"/>
  <c r="S294" i="7"/>
  <c r="F89" i="7" s="1"/>
  <c r="T295" i="7"/>
  <c r="G90" i="7" s="1"/>
  <c r="U116" i="7"/>
  <c r="U233" i="7"/>
  <c r="H69" i="7" s="1"/>
  <c r="R115" i="7"/>
  <c r="U232" i="7"/>
  <c r="H68" i="7" s="1"/>
  <c r="S353" i="7"/>
  <c r="F110" i="7" s="1"/>
  <c r="S116" i="7"/>
  <c r="F27" i="7" s="1"/>
  <c r="R296" i="7"/>
  <c r="E91" i="7" s="1"/>
  <c r="U294" i="7"/>
  <c r="S117" i="7"/>
  <c r="U354" i="7"/>
  <c r="H111" i="7" s="1"/>
  <c r="R116" i="7"/>
  <c r="E27" i="7" s="1"/>
  <c r="T419" i="7"/>
  <c r="G134" i="7" s="1"/>
  <c r="T56" i="7"/>
  <c r="G5" i="7" s="1"/>
  <c r="T175" i="7"/>
  <c r="G48" i="7" s="1"/>
  <c r="S174" i="7"/>
  <c r="F47" i="7" s="1"/>
  <c r="Q417" i="7"/>
  <c r="D132" i="7" s="1"/>
  <c r="T177" i="7"/>
  <c r="AE117" i="7"/>
  <c r="G38" i="7" s="1"/>
  <c r="AD353" i="7"/>
  <c r="F120" i="7" s="1"/>
  <c r="AD416" i="7"/>
  <c r="F141" i="7" s="1"/>
  <c r="AD118" i="7"/>
  <c r="AF116" i="7"/>
  <c r="H37" i="7" s="1"/>
  <c r="AE294" i="7"/>
  <c r="G99" i="7" s="1"/>
  <c r="AC114" i="7"/>
  <c r="E35" i="7" s="1"/>
  <c r="AA416" i="7"/>
  <c r="C141" i="7" s="1"/>
  <c r="AF416" i="7"/>
  <c r="AF231" i="7"/>
  <c r="H77" i="7" s="1"/>
  <c r="AE354" i="7"/>
  <c r="AD233" i="7"/>
  <c r="F79" i="7" s="1"/>
  <c r="AE115" i="7"/>
  <c r="G36" i="7" s="1"/>
  <c r="AE175" i="7"/>
  <c r="AC116" i="7"/>
  <c r="E37" i="7" s="1"/>
  <c r="AE297" i="6"/>
  <c r="G102" i="6" s="1"/>
  <c r="AF60" i="6"/>
  <c r="H19" i="6" s="1"/>
  <c r="AD177" i="6"/>
  <c r="F60" i="6" s="1"/>
  <c r="AF235" i="6"/>
  <c r="H81" i="6" s="1"/>
  <c r="S418" i="6"/>
  <c r="Q116" i="6"/>
  <c r="D27" i="6" s="1"/>
  <c r="AC416" i="5"/>
  <c r="E141" i="5" s="1"/>
  <c r="AE118" i="5"/>
  <c r="AB354" i="5"/>
  <c r="D121" i="5" s="1"/>
  <c r="AE232" i="5"/>
  <c r="G78" i="5" s="1"/>
  <c r="AC233" i="5"/>
  <c r="E79" i="5" s="1"/>
  <c r="U56" i="5"/>
  <c r="U178" i="5"/>
  <c r="U356" i="5"/>
  <c r="AF294" i="4"/>
  <c r="AF232" i="4"/>
  <c r="H78" i="4" s="1"/>
  <c r="AE235" i="4"/>
  <c r="G81" i="4" s="1"/>
  <c r="AC295" i="4"/>
  <c r="E100" i="4" s="1"/>
  <c r="AC294" i="4"/>
  <c r="E99" i="4" s="1"/>
  <c r="AA115" i="4"/>
  <c r="C36" i="4" s="1"/>
  <c r="AE174" i="4"/>
  <c r="G57" i="4" s="1"/>
  <c r="AB175" i="4"/>
  <c r="D58" i="4" s="1"/>
  <c r="AD353" i="4"/>
  <c r="F120" i="4" s="1"/>
  <c r="AD356" i="4"/>
  <c r="F123" i="4" s="1"/>
  <c r="O114" i="4"/>
  <c r="T355" i="4"/>
  <c r="G112" i="4" s="1"/>
  <c r="AF61" i="3"/>
  <c r="H20" i="3" s="1"/>
  <c r="AD417" i="3"/>
  <c r="AB295" i="3"/>
  <c r="D100" i="3" s="1"/>
  <c r="AF115" i="3"/>
  <c r="H36" i="3" s="1"/>
  <c r="AC56" i="3"/>
  <c r="AB417" i="3"/>
  <c r="D142" i="3" s="1"/>
  <c r="U234" i="3"/>
  <c r="H70" i="3" s="1"/>
  <c r="T420" i="3"/>
  <c r="Q295" i="3"/>
  <c r="D90" i="3" s="1"/>
  <c r="U115" i="3"/>
  <c r="T178" i="3"/>
  <c r="G51" i="3" s="1"/>
  <c r="U355" i="3"/>
  <c r="H112" i="3" s="1"/>
  <c r="T57" i="3"/>
  <c r="AF119" i="2"/>
  <c r="H40" i="2" s="1"/>
  <c r="AD115" i="2"/>
  <c r="F36" i="2" s="1"/>
  <c r="AE60" i="2"/>
  <c r="G19" i="2" s="1"/>
  <c r="AF116" i="2"/>
  <c r="AB295" i="2"/>
  <c r="AC56" i="2"/>
  <c r="U175" i="2"/>
  <c r="T116" i="2"/>
  <c r="G27" i="2" s="1"/>
  <c r="U233" i="2"/>
  <c r="H69" i="2" s="1"/>
  <c r="T298" i="2"/>
  <c r="Q294" i="2"/>
  <c r="T232" i="2"/>
  <c r="G68" i="2" s="1"/>
  <c r="T174" i="2"/>
  <c r="T420" i="2"/>
  <c r="G135" i="2" s="1"/>
  <c r="S175" i="2"/>
  <c r="F48" i="2" s="1"/>
  <c r="T354" i="2"/>
  <c r="G111" i="2" s="1"/>
  <c r="P115" i="2"/>
  <c r="U174" i="2"/>
  <c r="H47" i="2" s="1"/>
  <c r="Q416" i="2"/>
  <c r="AF296" i="1"/>
  <c r="AA353" i="1"/>
  <c r="C120" i="1" s="1"/>
  <c r="AE419" i="1"/>
  <c r="G144" i="1" s="1"/>
  <c r="AE115" i="1"/>
  <c r="AD355" i="1"/>
  <c r="F122" i="1" s="1"/>
  <c r="AF421" i="1"/>
  <c r="H146" i="1" s="1"/>
  <c r="AC294" i="1"/>
  <c r="E99" i="1" s="1"/>
  <c r="AF420" i="1"/>
  <c r="H145" i="1" s="1"/>
  <c r="AA416" i="1"/>
  <c r="C141" i="1" s="1"/>
  <c r="AE417" i="1"/>
  <c r="G142" i="1" s="1"/>
  <c r="AF419" i="1"/>
  <c r="H144" i="1" s="1"/>
  <c r="Q415" i="1"/>
  <c r="D130" i="1" s="1"/>
  <c r="T417" i="1"/>
  <c r="G132" i="1" s="1"/>
  <c r="S297" i="1"/>
  <c r="R353" i="1"/>
  <c r="E110" i="1" s="1"/>
  <c r="S419" i="1"/>
  <c r="F134" i="1" s="1"/>
  <c r="S296" i="1"/>
  <c r="R296" i="1"/>
  <c r="E91" i="1" s="1"/>
  <c r="S293" i="1"/>
  <c r="T420" i="1"/>
  <c r="G135" i="1" s="1"/>
  <c r="Q295" i="1"/>
  <c r="D90" i="1" s="1"/>
  <c r="U232" i="1"/>
  <c r="O415" i="1"/>
  <c r="B130" i="1" s="1"/>
  <c r="U357" i="1"/>
  <c r="H114" i="1" s="1"/>
  <c r="T234" i="1"/>
  <c r="G70" i="1" s="1"/>
  <c r="O231" i="1"/>
  <c r="P415" i="1"/>
  <c r="C130" i="1" s="1"/>
  <c r="S356" i="1"/>
  <c r="F113" i="1" s="1"/>
  <c r="P352" i="1"/>
  <c r="C109" i="1" s="1"/>
  <c r="R354" i="1"/>
  <c r="E111" i="1" s="1"/>
  <c r="U114" i="1"/>
  <c r="T233" i="1"/>
  <c r="R355" i="1"/>
  <c r="E112" i="1" s="1"/>
  <c r="R415" i="1"/>
  <c r="E130" i="1" s="1"/>
  <c r="U415" i="1"/>
  <c r="H130" i="1" s="1"/>
  <c r="AB294" i="7"/>
  <c r="D99" i="7" s="1"/>
  <c r="AC55" i="7"/>
  <c r="E14" i="7" s="1"/>
  <c r="T178" i="7"/>
  <c r="G51" i="7" s="1"/>
  <c r="T118" i="7"/>
  <c r="G29" i="7" s="1"/>
  <c r="Q416" i="7"/>
  <c r="D131" i="7" s="1"/>
  <c r="S59" i="7"/>
  <c r="S235" i="7"/>
  <c r="F71" i="7" s="1"/>
  <c r="Q56" i="7"/>
  <c r="P115" i="7"/>
  <c r="C26" i="7" s="1"/>
  <c r="R174" i="7"/>
  <c r="E47" i="7" s="1"/>
  <c r="P174" i="7"/>
  <c r="C47" i="7" s="1"/>
  <c r="AF119" i="6"/>
  <c r="H40" i="6" s="1"/>
  <c r="AF174" i="6"/>
  <c r="H57" i="6" s="1"/>
  <c r="AF173" i="6"/>
  <c r="H56" i="6" s="1"/>
  <c r="AE231" i="6"/>
  <c r="G77" i="6" s="1"/>
  <c r="Z352" i="6"/>
  <c r="B119" i="6" s="1"/>
  <c r="AC234" i="6"/>
  <c r="E80" i="6" s="1"/>
  <c r="AF355" i="6"/>
  <c r="R56" i="6"/>
  <c r="AF356" i="5"/>
  <c r="H123" i="5" s="1"/>
  <c r="AD419" i="5"/>
  <c r="F144" i="5" s="1"/>
  <c r="AD354" i="5"/>
  <c r="F121" i="5" s="1"/>
  <c r="AF232" i="5"/>
  <c r="H78" i="5" s="1"/>
  <c r="AB353" i="5"/>
  <c r="D120" i="5" s="1"/>
  <c r="AC55" i="5"/>
  <c r="E14" i="5" s="1"/>
  <c r="AA114" i="5"/>
  <c r="AE295" i="5"/>
  <c r="AB233" i="5"/>
  <c r="D79" i="5" s="1"/>
  <c r="AD356" i="5"/>
  <c r="F123" i="5" s="1"/>
  <c r="P56" i="5"/>
  <c r="S59" i="5"/>
  <c r="F8" i="5" s="1"/>
  <c r="U236" i="5"/>
  <c r="H72" i="5" s="1"/>
  <c r="S176" i="5"/>
  <c r="F49" i="5" s="1"/>
  <c r="U296" i="5"/>
  <c r="H91" i="5" s="1"/>
  <c r="R116" i="5"/>
  <c r="E27" i="5" s="1"/>
  <c r="S175" i="5"/>
  <c r="F48" i="5" s="1"/>
  <c r="U417" i="5"/>
  <c r="H132" i="5" s="1"/>
  <c r="U116" i="5"/>
  <c r="T175" i="5"/>
  <c r="G48" i="5" s="1"/>
  <c r="Q295" i="5"/>
  <c r="D90" i="5" s="1"/>
  <c r="AA416" i="4"/>
  <c r="C141" i="4" s="1"/>
  <c r="AE419" i="4"/>
  <c r="G144" i="4" s="1"/>
  <c r="AE116" i="4"/>
  <c r="G37" i="4" s="1"/>
  <c r="AF58" i="4"/>
  <c r="AD294" i="4"/>
  <c r="AD56" i="4"/>
  <c r="F15" i="4" s="1"/>
  <c r="AC296" i="4"/>
  <c r="E101" i="4" s="1"/>
  <c r="AB231" i="4"/>
  <c r="D77" i="4" s="1"/>
  <c r="AE352" i="4"/>
  <c r="G119" i="4" s="1"/>
  <c r="AE297" i="4"/>
  <c r="G102" i="4" s="1"/>
  <c r="AB233" i="4"/>
  <c r="D79" i="4" s="1"/>
  <c r="AE57" i="4"/>
  <c r="G16" i="4" s="1"/>
  <c r="AE295" i="4"/>
  <c r="G100" i="4" s="1"/>
  <c r="AE353" i="4"/>
  <c r="G120" i="4" s="1"/>
  <c r="Z114" i="4"/>
  <c r="AA55" i="4"/>
  <c r="C14" i="4" s="1"/>
  <c r="AD419" i="4"/>
  <c r="F144" i="4" s="1"/>
  <c r="AB174" i="4"/>
  <c r="D57" i="4" s="1"/>
  <c r="AC233" i="4"/>
  <c r="E79" i="4" s="1"/>
  <c r="Q175" i="4"/>
  <c r="D48" i="4" s="1"/>
  <c r="R232" i="4"/>
  <c r="E68" i="4" s="1"/>
  <c r="R416" i="4"/>
  <c r="E131" i="4" s="1"/>
  <c r="S232" i="4"/>
  <c r="F68" i="4" s="1"/>
  <c r="S354" i="4"/>
  <c r="F111" i="4" s="1"/>
  <c r="S116" i="4"/>
  <c r="F27" i="4" s="1"/>
  <c r="U55" i="4"/>
  <c r="U298" i="4"/>
  <c r="H4" i="4"/>
  <c r="S174" i="4"/>
  <c r="F47" i="4" s="1"/>
  <c r="T58" i="4"/>
  <c r="U115" i="4"/>
  <c r="H26" i="4" s="1"/>
  <c r="U119" i="4"/>
  <c r="H30" i="4" s="1"/>
  <c r="F38" i="3"/>
  <c r="S117" i="3"/>
  <c r="S296" i="3"/>
  <c r="F91" i="3" s="1"/>
  <c r="P173" i="3"/>
  <c r="C46" i="3" s="1"/>
  <c r="O114" i="3"/>
  <c r="B25" i="3" s="1"/>
  <c r="R415" i="3"/>
  <c r="E130" i="3" s="1"/>
  <c r="U120" i="3"/>
  <c r="H31" i="3" s="1"/>
  <c r="U420" i="3"/>
  <c r="H135" i="3" s="1"/>
  <c r="R418" i="3"/>
  <c r="E133" i="3" s="1"/>
  <c r="R296" i="3"/>
  <c r="E91" i="3" s="1"/>
  <c r="Q55" i="3"/>
  <c r="D4" i="3" s="1"/>
  <c r="U173" i="3"/>
  <c r="H46" i="3" s="1"/>
  <c r="U118" i="3"/>
  <c r="H29" i="3" s="1"/>
  <c r="R416" i="3"/>
  <c r="E131" i="3" s="1"/>
  <c r="U352" i="3"/>
  <c r="H109" i="3" s="1"/>
  <c r="AC175" i="2"/>
  <c r="Q233" i="2"/>
  <c r="S295" i="2"/>
  <c r="U353" i="2"/>
  <c r="U61" i="2"/>
  <c r="H10" i="2" s="1"/>
  <c r="U417" i="2"/>
  <c r="H132" i="2" s="1"/>
  <c r="O55" i="2"/>
  <c r="B4" i="2" s="1"/>
  <c r="Q354" i="2"/>
  <c r="S294" i="2"/>
  <c r="F89" i="2" s="1"/>
  <c r="S177" i="2"/>
  <c r="F50" i="2" s="1"/>
  <c r="R354" i="2"/>
  <c r="R232" i="2"/>
  <c r="E68" i="2" s="1"/>
  <c r="T416" i="2"/>
  <c r="AB293" i="1"/>
  <c r="AE297" i="1"/>
  <c r="AE353" i="1"/>
  <c r="G120" i="1" s="1"/>
  <c r="AB231" i="1"/>
  <c r="D77" i="1" s="1"/>
  <c r="AF353" i="1"/>
  <c r="H120" i="1" s="1"/>
  <c r="Z352" i="1"/>
  <c r="B119" i="1" s="1"/>
  <c r="AE235" i="1"/>
  <c r="G81" i="1" s="1"/>
  <c r="AC231" i="1"/>
  <c r="E77" i="1" s="1"/>
  <c r="AA352" i="1"/>
  <c r="C119" i="1" s="1"/>
  <c r="AD354" i="1"/>
  <c r="F121" i="1" s="1"/>
  <c r="AC354" i="1"/>
  <c r="E121" i="1" s="1"/>
  <c r="AB354" i="1"/>
  <c r="D121" i="1" s="1"/>
  <c r="AF415" i="1"/>
  <c r="H140" i="1" s="1"/>
  <c r="AF352" i="1"/>
  <c r="H119" i="1" s="1"/>
  <c r="AE352" i="1"/>
  <c r="G119" i="1" s="1"/>
  <c r="AD352" i="1"/>
  <c r="F119" i="1" s="1"/>
  <c r="AC418" i="1"/>
  <c r="E143" i="1" s="1"/>
  <c r="AE354" i="1"/>
  <c r="G121" i="1" s="1"/>
  <c r="AD353" i="1"/>
  <c r="F120" i="1" s="1"/>
  <c r="AC353" i="1"/>
  <c r="E120" i="1" s="1"/>
  <c r="AE357" i="1"/>
  <c r="G124" i="1" s="1"/>
  <c r="AC416" i="1"/>
  <c r="E141" i="1" s="1"/>
  <c r="AD419" i="1"/>
  <c r="F144" i="1" s="1"/>
  <c r="S353" i="1"/>
  <c r="F110" i="1" s="1"/>
  <c r="S417" i="1"/>
  <c r="F132" i="1" s="1"/>
  <c r="P416" i="1"/>
  <c r="C131" i="1" s="1"/>
  <c r="R293" i="1"/>
  <c r="U294" i="1"/>
  <c r="H89" i="1" s="1"/>
  <c r="U419" i="1"/>
  <c r="H134" i="1" s="1"/>
  <c r="T419" i="1"/>
  <c r="G134" i="1" s="1"/>
  <c r="T355" i="1"/>
  <c r="G112" i="1" s="1"/>
  <c r="T293" i="1"/>
  <c r="G88" i="1" s="1"/>
  <c r="Q293" i="1"/>
  <c r="D88" i="1" s="1"/>
  <c r="S418" i="1"/>
  <c r="F133" i="1" s="1"/>
  <c r="R418" i="1"/>
  <c r="E133" i="1" s="1"/>
  <c r="Q416" i="1"/>
  <c r="D131" i="1" s="1"/>
  <c r="S354" i="1"/>
  <c r="F111" i="1" s="1"/>
  <c r="S116" i="1"/>
  <c r="O352" i="1"/>
  <c r="B109" i="1" s="1"/>
  <c r="R417" i="1"/>
  <c r="E132" i="1" s="1"/>
  <c r="Q417" i="1"/>
  <c r="D132" i="1" s="1"/>
  <c r="T353" i="1"/>
  <c r="G110" i="1" s="1"/>
  <c r="T177" i="1"/>
  <c r="P293" i="1"/>
  <c r="C88" i="1" s="1"/>
  <c r="P353" i="1"/>
  <c r="C110" i="1" s="1"/>
  <c r="R416" i="1"/>
  <c r="E131" i="1" s="1"/>
  <c r="R294" i="1"/>
  <c r="E89" i="1" s="1"/>
  <c r="T236" i="1"/>
  <c r="G72" i="1" s="1"/>
  <c r="T418" i="1"/>
  <c r="G133" i="1" s="1"/>
  <c r="S233" i="1"/>
  <c r="T357" i="1"/>
  <c r="G114" i="1" s="1"/>
  <c r="T354" i="1"/>
  <c r="G111" i="1" s="1"/>
  <c r="AF235" i="7"/>
  <c r="H81" i="7" s="1"/>
  <c r="AB233" i="7"/>
  <c r="D79" i="7" s="1"/>
  <c r="AD354" i="7"/>
  <c r="F121" i="7" s="1"/>
  <c r="AE178" i="7"/>
  <c r="G61" i="7" s="1"/>
  <c r="AB174" i="7"/>
  <c r="D57" i="7" s="1"/>
  <c r="AC117" i="7"/>
  <c r="AC353" i="7"/>
  <c r="E120" i="7" s="1"/>
  <c r="AB415" i="7"/>
  <c r="D140" i="7" s="1"/>
  <c r="AF236" i="7"/>
  <c r="H82" i="7" s="1"/>
  <c r="AF118" i="7"/>
  <c r="AD232" i="7"/>
  <c r="F78" i="7" s="1"/>
  <c r="AE355" i="7"/>
  <c r="G122" i="7" s="1"/>
  <c r="AD174" i="7"/>
  <c r="F57" i="7" s="1"/>
  <c r="AC175" i="7"/>
  <c r="E58" i="7" s="1"/>
  <c r="AD355" i="7"/>
  <c r="F122" i="7" s="1"/>
  <c r="N101" i="7"/>
  <c r="N110" i="7" s="1"/>
  <c r="N119" i="7" s="1"/>
  <c r="N129" i="7" s="1"/>
  <c r="A30" i="7" s="1"/>
  <c r="T114" i="7"/>
  <c r="U236" i="7"/>
  <c r="S95" i="7"/>
  <c r="S104" i="7" s="1"/>
  <c r="S113" i="7" s="1"/>
  <c r="S123" i="7" s="1"/>
  <c r="F24" i="7" s="1"/>
  <c r="T357" i="7"/>
  <c r="T420" i="7"/>
  <c r="G135" i="7" s="1"/>
  <c r="R56" i="7"/>
  <c r="E5" i="7" s="1"/>
  <c r="U177" i="7"/>
  <c r="H50" i="7" s="1"/>
  <c r="Q55" i="7"/>
  <c r="D4" i="7" s="1"/>
  <c r="T234" i="7"/>
  <c r="G70" i="7" s="1"/>
  <c r="P55" i="7"/>
  <c r="C4" i="7" s="1"/>
  <c r="U293" i="7"/>
  <c r="H88" i="7" s="1"/>
  <c r="Q293" i="7"/>
  <c r="D88" i="7" s="1"/>
  <c r="S415" i="7"/>
  <c r="F130" i="7" s="1"/>
  <c r="R57" i="7"/>
  <c r="E6" i="7" s="1"/>
  <c r="U353" i="7"/>
  <c r="H110" i="7" s="1"/>
  <c r="T176" i="7"/>
  <c r="G49" i="7" s="1"/>
  <c r="R114" i="7"/>
  <c r="E25" i="7" s="1"/>
  <c r="R231" i="7"/>
  <c r="E67" i="7" s="1"/>
  <c r="T417" i="7"/>
  <c r="G132" i="7" s="1"/>
  <c r="Q115" i="7"/>
  <c r="D26" i="7" s="1"/>
  <c r="T297" i="7"/>
  <c r="G92" i="7" s="1"/>
  <c r="T115" i="7"/>
  <c r="G26" i="7" s="1"/>
  <c r="R58" i="7"/>
  <c r="E7" i="7" s="1"/>
  <c r="S114" i="7"/>
  <c r="F25" i="7" s="1"/>
  <c r="U231" i="7"/>
  <c r="H67" i="7" s="1"/>
  <c r="S293" i="7"/>
  <c r="F88" i="7" s="1"/>
  <c r="U415" i="7"/>
  <c r="H130" i="7" s="1"/>
  <c r="R354" i="7"/>
  <c r="E111" i="7" s="1"/>
  <c r="U178" i="7"/>
  <c r="H51" i="7" s="1"/>
  <c r="Q57" i="7"/>
  <c r="D6" i="7" s="1"/>
  <c r="O352" i="7"/>
  <c r="AF175" i="7"/>
  <c r="H58" i="7" s="1"/>
  <c r="U174" i="7"/>
  <c r="H47" i="7" s="1"/>
  <c r="Y209" i="7"/>
  <c r="Y161" i="7"/>
  <c r="Y170" i="7" s="1"/>
  <c r="Y179" i="7" s="1"/>
  <c r="Y189" i="7" s="1"/>
  <c r="A62" i="7" s="1"/>
  <c r="AE154" i="7"/>
  <c r="AE163" i="7" s="1"/>
  <c r="AE172" i="7" s="1"/>
  <c r="AE182" i="7" s="1"/>
  <c r="G55" i="7" s="1"/>
  <c r="AD297" i="7"/>
  <c r="F102" i="7" s="1"/>
  <c r="U118" i="7"/>
  <c r="H29" i="7" s="1"/>
  <c r="S419" i="7"/>
  <c r="F134" i="7" s="1"/>
  <c r="D5" i="7"/>
  <c r="S355" i="7"/>
  <c r="F112" i="7" s="1"/>
  <c r="T352" i="7"/>
  <c r="G109" i="7" s="1"/>
  <c r="N155" i="7"/>
  <c r="N164" i="7" s="1"/>
  <c r="N173" i="7" s="1"/>
  <c r="N183" i="7" s="1"/>
  <c r="A46" i="7" s="1"/>
  <c r="N203" i="7"/>
  <c r="H39" i="7"/>
  <c r="R418" i="7"/>
  <c r="E133" i="7" s="1"/>
  <c r="H125" i="7"/>
  <c r="AA174" i="7"/>
  <c r="C57" i="7" s="1"/>
  <c r="AE353" i="7"/>
  <c r="G120" i="7" s="1"/>
  <c r="H122" i="7"/>
  <c r="H140" i="7"/>
  <c r="D27" i="7"/>
  <c r="AE116" i="7"/>
  <c r="G37" i="7" s="1"/>
  <c r="Y152" i="7"/>
  <c r="AF95" i="7"/>
  <c r="AF104" i="7" s="1"/>
  <c r="AF113" i="7" s="1"/>
  <c r="AF123" i="7" s="1"/>
  <c r="H34" i="7" s="1"/>
  <c r="T236" i="7"/>
  <c r="G72" i="7" s="1"/>
  <c r="D121" i="7"/>
  <c r="AF61" i="7"/>
  <c r="H20" i="7" s="1"/>
  <c r="AD58" i="7"/>
  <c r="F17" i="7" s="1"/>
  <c r="AE235" i="7"/>
  <c r="G81" i="7" s="1"/>
  <c r="R55" i="7"/>
  <c r="E4" i="7" s="1"/>
  <c r="S296" i="7"/>
  <c r="F91" i="7" s="1"/>
  <c r="S418" i="7"/>
  <c r="F133" i="7" s="1"/>
  <c r="O114" i="7"/>
  <c r="B25" i="7" s="1"/>
  <c r="T231" i="7"/>
  <c r="G67" i="7" s="1"/>
  <c r="R293" i="7"/>
  <c r="E88" i="7" s="1"/>
  <c r="T415" i="7"/>
  <c r="G130" i="7" s="1"/>
  <c r="Y207" i="7"/>
  <c r="AC154" i="7"/>
  <c r="AC163" i="7" s="1"/>
  <c r="AC172" i="7" s="1"/>
  <c r="AC182" i="7" s="1"/>
  <c r="E55" i="7" s="1"/>
  <c r="Y159" i="7"/>
  <c r="Y168" i="7" s="1"/>
  <c r="Y177" i="7" s="1"/>
  <c r="Y187" i="7" s="1"/>
  <c r="A60" i="7" s="1"/>
  <c r="F58" i="7"/>
  <c r="D36" i="7"/>
  <c r="G141" i="7"/>
  <c r="AF418" i="7"/>
  <c r="H143" i="7" s="1"/>
  <c r="C77" i="7"/>
  <c r="G77" i="7"/>
  <c r="R295" i="7"/>
  <c r="E90" i="7" s="1"/>
  <c r="S295" i="7"/>
  <c r="F90" i="7" s="1"/>
  <c r="S417" i="7"/>
  <c r="F132" i="7" s="1"/>
  <c r="R294" i="7"/>
  <c r="E89" i="7" s="1"/>
  <c r="D35" i="7"/>
  <c r="AF60" i="7"/>
  <c r="H19" i="7" s="1"/>
  <c r="H124" i="7"/>
  <c r="T298" i="7"/>
  <c r="G93" i="7" s="1"/>
  <c r="Y205" i="7"/>
  <c r="Y157" i="7"/>
  <c r="Y166" i="7" s="1"/>
  <c r="Y175" i="7" s="1"/>
  <c r="Y185" i="7" s="1"/>
  <c r="A58" i="7" s="1"/>
  <c r="AA154" i="7"/>
  <c r="AA163" i="7" s="1"/>
  <c r="AA172" i="7" s="1"/>
  <c r="AA182" i="7" s="1"/>
  <c r="C55" i="7" s="1"/>
  <c r="AF58" i="7"/>
  <c r="H17" i="7" s="1"/>
  <c r="AE297" i="7"/>
  <c r="G102" i="7" s="1"/>
  <c r="U176" i="7"/>
  <c r="H49" i="7" s="1"/>
  <c r="T355" i="7"/>
  <c r="G112" i="7" s="1"/>
  <c r="G4" i="7"/>
  <c r="O173" i="7"/>
  <c r="B46" i="7" s="1"/>
  <c r="S231" i="7"/>
  <c r="F67" i="7" s="1"/>
  <c r="U352" i="7"/>
  <c r="H109" i="7" s="1"/>
  <c r="H72" i="7"/>
  <c r="Y203" i="7"/>
  <c r="Y155" i="7"/>
  <c r="Y164" i="7" s="1"/>
  <c r="Y173" i="7" s="1"/>
  <c r="Y183" i="7" s="1"/>
  <c r="A56" i="7" s="1"/>
  <c r="U356" i="7"/>
  <c r="H113" i="7" s="1"/>
  <c r="U117" i="7"/>
  <c r="H28" i="7" s="1"/>
  <c r="T418" i="7"/>
  <c r="G133" i="7" s="1"/>
  <c r="H141" i="7"/>
  <c r="F59" i="7"/>
  <c r="AD352" i="7"/>
  <c r="F119" i="7" s="1"/>
  <c r="G58" i="7"/>
  <c r="R416" i="7"/>
  <c r="E131" i="7" s="1"/>
  <c r="N210" i="7"/>
  <c r="U154" i="7"/>
  <c r="U163" i="7" s="1"/>
  <c r="U172" i="7" s="1"/>
  <c r="U182" i="7" s="1"/>
  <c r="H45" i="7" s="1"/>
  <c r="H93" i="7"/>
  <c r="AF297" i="7"/>
  <c r="H102" i="7" s="1"/>
  <c r="T117" i="7"/>
  <c r="G28" i="7" s="1"/>
  <c r="R234" i="7"/>
  <c r="E70" i="7" s="1"/>
  <c r="N147" i="7"/>
  <c r="N98" i="7"/>
  <c r="N107" i="7" s="1"/>
  <c r="N116" i="7" s="1"/>
  <c r="N126" i="7" s="1"/>
  <c r="A27" i="7" s="1"/>
  <c r="P95" i="7"/>
  <c r="P104" i="7" s="1"/>
  <c r="P113" i="7" s="1"/>
  <c r="P123" i="7" s="1"/>
  <c r="C24" i="7" s="1"/>
  <c r="P173" i="7"/>
  <c r="C46" i="7" s="1"/>
  <c r="B109" i="7"/>
  <c r="P352" i="7"/>
  <c r="C109" i="7" s="1"/>
  <c r="AD95" i="7"/>
  <c r="AD104" i="7" s="1"/>
  <c r="AD113" i="7" s="1"/>
  <c r="AD123" i="7" s="1"/>
  <c r="F34" i="7" s="1"/>
  <c r="Y101" i="7"/>
  <c r="Y110" i="7" s="1"/>
  <c r="Y119" i="7" s="1"/>
  <c r="Y129" i="7" s="1"/>
  <c r="A40" i="7" s="1"/>
  <c r="Y150" i="7"/>
  <c r="N204" i="7"/>
  <c r="O154" i="7"/>
  <c r="O163" i="7" s="1"/>
  <c r="O172" i="7" s="1"/>
  <c r="O182" i="7" s="1"/>
  <c r="B45" i="7" s="1"/>
  <c r="N156" i="7"/>
  <c r="N165" i="7" s="1"/>
  <c r="N174" i="7" s="1"/>
  <c r="N184" i="7" s="1"/>
  <c r="A47" i="7" s="1"/>
  <c r="AA294" i="7"/>
  <c r="C99" i="7" s="1"/>
  <c r="AD234" i="7"/>
  <c r="F80" i="7" s="1"/>
  <c r="AD415" i="7"/>
  <c r="F140" i="7" s="1"/>
  <c r="H27" i="7"/>
  <c r="E26" i="7"/>
  <c r="AF119" i="7"/>
  <c r="H40" i="7" s="1"/>
  <c r="G114" i="7"/>
  <c r="H41" i="7"/>
  <c r="AD177" i="7"/>
  <c r="F60" i="7" s="1"/>
  <c r="AE356" i="7"/>
  <c r="G123" i="7" s="1"/>
  <c r="S58" i="7"/>
  <c r="F7" i="7" s="1"/>
  <c r="T296" i="7"/>
  <c r="G91" i="7" s="1"/>
  <c r="Q173" i="7"/>
  <c r="D46" i="7" s="1"/>
  <c r="O415" i="7"/>
  <c r="B130" i="7" s="1"/>
  <c r="P415" i="7"/>
  <c r="C130" i="7" s="1"/>
  <c r="AF294" i="7"/>
  <c r="H99" i="7" s="1"/>
  <c r="E38" i="7"/>
  <c r="E77" i="7"/>
  <c r="R232" i="7"/>
  <c r="E68" i="7" s="1"/>
  <c r="R175" i="7"/>
  <c r="E48" i="7" s="1"/>
  <c r="H89" i="7"/>
  <c r="Z212" i="7"/>
  <c r="Z221" i="7" s="1"/>
  <c r="Z230" i="7" s="1"/>
  <c r="Z240" i="7" s="1"/>
  <c r="B76" i="7" s="1"/>
  <c r="Y214" i="7"/>
  <c r="Y223" i="7" s="1"/>
  <c r="Y232" i="7" s="1"/>
  <c r="Y242" i="7" s="1"/>
  <c r="A78" i="7" s="1"/>
  <c r="Y266" i="7"/>
  <c r="N100" i="7"/>
  <c r="N109" i="7" s="1"/>
  <c r="N118" i="7" s="1"/>
  <c r="N128" i="7" s="1"/>
  <c r="A29" i="7" s="1"/>
  <c r="N149" i="7"/>
  <c r="R95" i="7"/>
  <c r="R104" i="7" s="1"/>
  <c r="R113" i="7" s="1"/>
  <c r="R123" i="7" s="1"/>
  <c r="E24" i="7" s="1"/>
  <c r="AE177" i="7"/>
  <c r="G60" i="7" s="1"/>
  <c r="AE419" i="7"/>
  <c r="G144" i="7" s="1"/>
  <c r="S234" i="7"/>
  <c r="F70" i="7" s="1"/>
  <c r="U355" i="7"/>
  <c r="H112" i="7" s="1"/>
  <c r="U55" i="7"/>
  <c r="H4" i="7" s="1"/>
  <c r="T173" i="7"/>
  <c r="G46" i="7" s="1"/>
  <c r="O231" i="7"/>
  <c r="B67" i="7" s="1"/>
  <c r="Q352" i="7"/>
  <c r="D109" i="7" s="1"/>
  <c r="G121" i="7"/>
  <c r="AB232" i="7"/>
  <c r="D78" i="7" s="1"/>
  <c r="D120" i="7"/>
  <c r="AC176" i="7"/>
  <c r="E59" i="7" s="1"/>
  <c r="H35" i="7"/>
  <c r="AC293" i="7"/>
  <c r="E98" i="7" s="1"/>
  <c r="AF293" i="7"/>
  <c r="H98" i="7" s="1"/>
  <c r="S175" i="7"/>
  <c r="F48" i="7" s="1"/>
  <c r="T232" i="7"/>
  <c r="G68" i="7" s="1"/>
  <c r="T353" i="7"/>
  <c r="G110" i="7" s="1"/>
  <c r="AF55" i="7"/>
  <c r="H14" i="7" s="1"/>
  <c r="F16" i="7"/>
  <c r="U357" i="7"/>
  <c r="H114" i="7" s="1"/>
  <c r="U59" i="7"/>
  <c r="H8" i="7" s="1"/>
  <c r="N208" i="7"/>
  <c r="N160" i="7"/>
  <c r="N169" i="7" s="1"/>
  <c r="N178" i="7" s="1"/>
  <c r="N188" i="7" s="1"/>
  <c r="A51" i="7" s="1"/>
  <c r="S154" i="7"/>
  <c r="S163" i="7" s="1"/>
  <c r="S172" i="7" s="1"/>
  <c r="S182" i="7" s="1"/>
  <c r="F45" i="7" s="1"/>
  <c r="F39" i="7"/>
  <c r="AF356" i="7"/>
  <c r="H123" i="7" s="1"/>
  <c r="G50" i="7"/>
  <c r="R176" i="7"/>
  <c r="E49" i="7" s="1"/>
  <c r="U418" i="7"/>
  <c r="H133" i="7" s="1"/>
  <c r="G25" i="7"/>
  <c r="P114" i="7"/>
  <c r="C25" i="7" s="1"/>
  <c r="O293" i="7"/>
  <c r="B88" i="7" s="1"/>
  <c r="Q415" i="7"/>
  <c r="D130" i="7" s="1"/>
  <c r="T233" i="7"/>
  <c r="G69" i="7" s="1"/>
  <c r="AE417" i="7"/>
  <c r="G142" i="7" s="1"/>
  <c r="AB416" i="7"/>
  <c r="D141" i="7" s="1"/>
  <c r="AE176" i="7"/>
  <c r="G59" i="7" s="1"/>
  <c r="G101" i="7"/>
  <c r="AA352" i="7"/>
  <c r="C119" i="7" s="1"/>
  <c r="D119" i="7"/>
  <c r="U417" i="7"/>
  <c r="H132" i="7" s="1"/>
  <c r="F26" i="7"/>
  <c r="G103" i="7"/>
  <c r="U420" i="7"/>
  <c r="H135" i="7" s="1"/>
  <c r="AC57" i="7"/>
  <c r="E16" i="7" s="1"/>
  <c r="AF177" i="7"/>
  <c r="H60" i="7" s="1"/>
  <c r="AF419" i="7"/>
  <c r="H144" i="7" s="1"/>
  <c r="R117" i="7"/>
  <c r="E28" i="7" s="1"/>
  <c r="U234" i="7"/>
  <c r="H70" i="7" s="1"/>
  <c r="R173" i="7"/>
  <c r="E46" i="7" s="1"/>
  <c r="U173" i="7"/>
  <c r="H46" i="7" s="1"/>
  <c r="P231" i="7"/>
  <c r="C67" i="7" s="1"/>
  <c r="R352" i="7"/>
  <c r="E109" i="7" s="1"/>
  <c r="AC354" i="7"/>
  <c r="E121" i="7" s="1"/>
  <c r="AB56" i="7"/>
  <c r="D15" i="7" s="1"/>
  <c r="AD295" i="7"/>
  <c r="F100" i="7" s="1"/>
  <c r="AF354" i="7"/>
  <c r="H121" i="7" s="1"/>
  <c r="AC232" i="7"/>
  <c r="E78" i="7" s="1"/>
  <c r="H59" i="7"/>
  <c r="AF234" i="7"/>
  <c r="H80" i="7" s="1"/>
  <c r="AA173" i="7"/>
  <c r="C56" i="7" s="1"/>
  <c r="AA415" i="7"/>
  <c r="C140" i="7" s="1"/>
  <c r="D111" i="7"/>
  <c r="P232" i="7"/>
  <c r="C68" i="7" s="1"/>
  <c r="AF174" i="7"/>
  <c r="H57" i="7" s="1"/>
  <c r="T57" i="7"/>
  <c r="G6" i="7" s="1"/>
  <c r="AF178" i="7"/>
  <c r="H61" i="7" s="1"/>
  <c r="C15" i="7"/>
  <c r="B4" i="7"/>
  <c r="D14" i="7"/>
  <c r="AE118" i="7"/>
  <c r="G39" i="7" s="1"/>
  <c r="AD356" i="7"/>
  <c r="F123" i="7" s="1"/>
  <c r="F8" i="7"/>
  <c r="N161" i="7"/>
  <c r="N170" i="7" s="1"/>
  <c r="N179" i="7" s="1"/>
  <c r="N189" i="7" s="1"/>
  <c r="A52" i="7" s="1"/>
  <c r="N209" i="7"/>
  <c r="T154" i="7"/>
  <c r="T163" i="7" s="1"/>
  <c r="T172" i="7" s="1"/>
  <c r="T182" i="7" s="1"/>
  <c r="G45" i="7" s="1"/>
  <c r="S176" i="7"/>
  <c r="F49" i="7" s="1"/>
  <c r="U296" i="7"/>
  <c r="H91" i="7" s="1"/>
  <c r="U114" i="7"/>
  <c r="H25" i="7" s="1"/>
  <c r="T293" i="7"/>
  <c r="G88" i="7" s="1"/>
  <c r="P293" i="7"/>
  <c r="C88" i="7" s="1"/>
  <c r="R415" i="7"/>
  <c r="E130" i="7" s="1"/>
  <c r="E122" i="7"/>
  <c r="Q233" i="7"/>
  <c r="D69" i="7" s="1"/>
  <c r="H36" i="7"/>
  <c r="AC56" i="7"/>
  <c r="E15" i="7" s="1"/>
  <c r="AD59" i="7"/>
  <c r="F18" i="7" s="1"/>
  <c r="T119" i="7"/>
  <c r="G30" i="7" s="1"/>
  <c r="B35" i="7"/>
  <c r="N99" i="7"/>
  <c r="N108" i="7" s="1"/>
  <c r="N117" i="7" s="1"/>
  <c r="N127" i="7" s="1"/>
  <c r="A28" i="7" s="1"/>
  <c r="N148" i="7"/>
  <c r="Q95" i="7"/>
  <c r="Q104" i="7" s="1"/>
  <c r="Q113" i="7" s="1"/>
  <c r="Q123" i="7" s="1"/>
  <c r="D24" i="7" s="1"/>
  <c r="Y206" i="7"/>
  <c r="Y158" i="7"/>
  <c r="Y167" i="7" s="1"/>
  <c r="Y176" i="7" s="1"/>
  <c r="Y186" i="7" s="1"/>
  <c r="A59" i="7" s="1"/>
  <c r="AB154" i="7"/>
  <c r="AB163" i="7" s="1"/>
  <c r="AB172" i="7" s="1"/>
  <c r="AB182" i="7" s="1"/>
  <c r="D55" i="7" s="1"/>
  <c r="AD235" i="7"/>
  <c r="F81" i="7" s="1"/>
  <c r="AD419" i="7"/>
  <c r="F144" i="7" s="1"/>
  <c r="T59" i="7"/>
  <c r="G8" i="7" s="1"/>
  <c r="S297" i="7"/>
  <c r="F92" i="7" s="1"/>
  <c r="F28" i="7"/>
  <c r="R355" i="7"/>
  <c r="E112" i="7" s="1"/>
  <c r="S173" i="7"/>
  <c r="F46" i="7" s="1"/>
  <c r="Q114" i="7"/>
  <c r="D25" i="7" s="1"/>
  <c r="Q231" i="7"/>
  <c r="D67" i="7" s="1"/>
  <c r="S352" i="7"/>
  <c r="F109" i="7" s="1"/>
  <c r="AF419" i="6"/>
  <c r="AE232" i="6"/>
  <c r="G78" i="6" s="1"/>
  <c r="AB295" i="6"/>
  <c r="D100" i="6" s="1"/>
  <c r="AC417" i="6"/>
  <c r="E142" i="6" s="1"/>
  <c r="AB174" i="6"/>
  <c r="D57" i="6" s="1"/>
  <c r="AE294" i="6"/>
  <c r="G99" i="6" s="1"/>
  <c r="AE416" i="6"/>
  <c r="G141" i="6" s="1"/>
  <c r="AF353" i="6"/>
  <c r="Z55" i="6"/>
  <c r="B14" i="6" s="1"/>
  <c r="AD114" i="6"/>
  <c r="AF358" i="6"/>
  <c r="H125" i="6" s="1"/>
  <c r="AF178" i="6"/>
  <c r="H61" i="6" s="1"/>
  <c r="AE236" i="6"/>
  <c r="AD231" i="6"/>
  <c r="F77" i="6" s="1"/>
  <c r="AE352" i="6"/>
  <c r="G119" i="6" s="1"/>
  <c r="AE176" i="6"/>
  <c r="G59" i="6" s="1"/>
  <c r="AF61" i="6"/>
  <c r="H20" i="6" s="1"/>
  <c r="AE298" i="6"/>
  <c r="G103" i="6" s="1"/>
  <c r="AB175" i="6"/>
  <c r="D58" i="6" s="1"/>
  <c r="AF295" i="6"/>
  <c r="H100" i="6" s="1"/>
  <c r="AC294" i="6"/>
  <c r="E99" i="6" s="1"/>
  <c r="AC416" i="6"/>
  <c r="E141" i="6" s="1"/>
  <c r="AE173" i="6"/>
  <c r="G56" i="6" s="1"/>
  <c r="AB352" i="6"/>
  <c r="D119" i="6" s="1"/>
  <c r="AF352" i="6"/>
  <c r="H119" i="6" s="1"/>
  <c r="AC355" i="6"/>
  <c r="E122" i="6" s="1"/>
  <c r="AE355" i="6"/>
  <c r="G122" i="6" s="1"/>
  <c r="Z114" i="6"/>
  <c r="B35" i="6" s="1"/>
  <c r="AD117" i="6"/>
  <c r="F38" i="6" s="1"/>
  <c r="AC114" i="6"/>
  <c r="E35" i="6" s="1"/>
  <c r="AB415" i="6"/>
  <c r="D140" i="6" s="1"/>
  <c r="AF415" i="6"/>
  <c r="AC418" i="6"/>
  <c r="E143" i="6" s="1"/>
  <c r="AE418" i="6"/>
  <c r="G143" i="6" s="1"/>
  <c r="T235" i="6"/>
  <c r="G71" i="6" s="1"/>
  <c r="U419" i="6"/>
  <c r="H134" i="6" s="1"/>
  <c r="U57" i="6"/>
  <c r="Q175" i="6"/>
  <c r="D48" i="6" s="1"/>
  <c r="T354" i="6"/>
  <c r="G111" i="6" s="1"/>
  <c r="Q232" i="6"/>
  <c r="D68" i="6" s="1"/>
  <c r="U294" i="6"/>
  <c r="H89" i="6" s="1"/>
  <c r="Q353" i="6"/>
  <c r="D110" i="6" s="1"/>
  <c r="U234" i="6"/>
  <c r="H70" i="6" s="1"/>
  <c r="R355" i="6"/>
  <c r="E112" i="6" s="1"/>
  <c r="P352" i="6"/>
  <c r="C109" i="6" s="1"/>
  <c r="S177" i="6"/>
  <c r="F50" i="6" s="1"/>
  <c r="T297" i="6"/>
  <c r="G92" i="6" s="1"/>
  <c r="U354" i="6"/>
  <c r="H111" i="6" s="1"/>
  <c r="R174" i="6"/>
  <c r="E47" i="6" s="1"/>
  <c r="R353" i="6"/>
  <c r="E110" i="6" s="1"/>
  <c r="S117" i="6"/>
  <c r="F28" i="6" s="1"/>
  <c r="S355" i="6"/>
  <c r="T114" i="6"/>
  <c r="G25" i="6" s="1"/>
  <c r="P231" i="6"/>
  <c r="C67" i="6" s="1"/>
  <c r="Q352" i="6"/>
  <c r="D109" i="6" s="1"/>
  <c r="S295" i="6"/>
  <c r="F90" i="6" s="1"/>
  <c r="Q115" i="6"/>
  <c r="D26" i="6" s="1"/>
  <c r="R416" i="6"/>
  <c r="E131" i="6" s="1"/>
  <c r="T234" i="6"/>
  <c r="G70" i="6" s="1"/>
  <c r="P293" i="6"/>
  <c r="C88" i="6" s="1"/>
  <c r="Q415" i="6"/>
  <c r="D130" i="6" s="1"/>
  <c r="T357" i="6"/>
  <c r="G114" i="6" s="1"/>
  <c r="H6" i="6"/>
  <c r="S175" i="6"/>
  <c r="U233" i="6"/>
  <c r="H69" i="6" s="1"/>
  <c r="S294" i="6"/>
  <c r="F89" i="6" s="1"/>
  <c r="S353" i="6"/>
  <c r="F110" i="6" s="1"/>
  <c r="U355" i="6"/>
  <c r="H112" i="6" s="1"/>
  <c r="S173" i="6"/>
  <c r="Q231" i="6"/>
  <c r="D67" i="6" s="1"/>
  <c r="R352" i="6"/>
  <c r="E109" i="6" s="1"/>
  <c r="T55" i="6"/>
  <c r="G4" i="6" s="1"/>
  <c r="U357" i="6"/>
  <c r="O231" i="6"/>
  <c r="B67" i="6" s="1"/>
  <c r="AF115" i="6"/>
  <c r="H36" i="6" s="1"/>
  <c r="AD173" i="6"/>
  <c r="F56" i="6" s="1"/>
  <c r="AD355" i="6"/>
  <c r="F122" i="6" s="1"/>
  <c r="Q154" i="6"/>
  <c r="Q163" i="6" s="1"/>
  <c r="Q172" i="6" s="1"/>
  <c r="Q182" i="6" s="1"/>
  <c r="D45" i="6" s="1"/>
  <c r="N158" i="6"/>
  <c r="N167" i="6" s="1"/>
  <c r="N176" i="6" s="1"/>
  <c r="N186" i="6" s="1"/>
  <c r="A49" i="6" s="1"/>
  <c r="N206" i="6"/>
  <c r="F29" i="6"/>
  <c r="F39" i="6"/>
  <c r="AE55" i="6"/>
  <c r="G14" i="6" s="1"/>
  <c r="R295" i="6"/>
  <c r="E90" i="6" s="1"/>
  <c r="Q295" i="6"/>
  <c r="D90" i="6" s="1"/>
  <c r="C26" i="6"/>
  <c r="T174" i="6"/>
  <c r="G47" i="6" s="1"/>
  <c r="Q416" i="6"/>
  <c r="D131" i="6" s="1"/>
  <c r="R117" i="6"/>
  <c r="E28" i="6" s="1"/>
  <c r="R418" i="6"/>
  <c r="E133" i="6" s="1"/>
  <c r="F25" i="6"/>
  <c r="O293" i="6"/>
  <c r="B88" i="6" s="1"/>
  <c r="P415" i="6"/>
  <c r="C130" i="6" s="1"/>
  <c r="AE178" i="6"/>
  <c r="G61" i="6" s="1"/>
  <c r="U235" i="6"/>
  <c r="H71" i="6" s="1"/>
  <c r="AC175" i="6"/>
  <c r="E58" i="6" s="1"/>
  <c r="AB354" i="6"/>
  <c r="D121" i="6" s="1"/>
  <c r="AE174" i="6"/>
  <c r="G57" i="6" s="1"/>
  <c r="AD232" i="6"/>
  <c r="F78" i="6" s="1"/>
  <c r="AD353" i="6"/>
  <c r="F120" i="6" s="1"/>
  <c r="AA293" i="6"/>
  <c r="C98" i="6" s="1"/>
  <c r="AD293" i="6"/>
  <c r="F98" i="6" s="1"/>
  <c r="AE415" i="6"/>
  <c r="G140" i="6" s="1"/>
  <c r="T420" i="6"/>
  <c r="G135" i="6" s="1"/>
  <c r="AF176" i="6"/>
  <c r="H59" i="6" s="1"/>
  <c r="AD418" i="6"/>
  <c r="F143" i="6" s="1"/>
  <c r="Y330" i="6"/>
  <c r="AE274" i="6"/>
  <c r="AE283" i="6" s="1"/>
  <c r="AE292" i="6" s="1"/>
  <c r="AE302" i="6" s="1"/>
  <c r="G97" i="6" s="1"/>
  <c r="Y281" i="6"/>
  <c r="Y290" i="6" s="1"/>
  <c r="Y299" i="6" s="1"/>
  <c r="Y309" i="6" s="1"/>
  <c r="A104" i="6" s="1"/>
  <c r="N207" i="6"/>
  <c r="R154" i="6"/>
  <c r="R163" i="6" s="1"/>
  <c r="R172" i="6" s="1"/>
  <c r="R182" i="6" s="1"/>
  <c r="E45" i="6" s="1"/>
  <c r="N159" i="6"/>
  <c r="N168" i="6" s="1"/>
  <c r="N177" i="6" s="1"/>
  <c r="N187" i="6" s="1"/>
  <c r="A50" i="6" s="1"/>
  <c r="AD175" i="6"/>
  <c r="F58" i="6" s="1"/>
  <c r="AB417" i="6"/>
  <c r="D142" i="6" s="1"/>
  <c r="AD294" i="6"/>
  <c r="F99" i="6" s="1"/>
  <c r="AD416" i="6"/>
  <c r="F141" i="6" s="1"/>
  <c r="N210" i="6"/>
  <c r="U154" i="6"/>
  <c r="U163" i="6" s="1"/>
  <c r="U172" i="6" s="1"/>
  <c r="U182" i="6" s="1"/>
  <c r="H45" i="6" s="1"/>
  <c r="H114" i="6"/>
  <c r="Y327" i="6"/>
  <c r="Y278" i="6"/>
  <c r="Y287" i="6" s="1"/>
  <c r="Y296" i="6" s="1"/>
  <c r="Y306" i="6" s="1"/>
  <c r="A101" i="6" s="1"/>
  <c r="AB274" i="6"/>
  <c r="AB283" i="6" s="1"/>
  <c r="AB292" i="6" s="1"/>
  <c r="AB302" i="6" s="1"/>
  <c r="D97" i="6" s="1"/>
  <c r="U174" i="6"/>
  <c r="H47" i="6" s="1"/>
  <c r="F112" i="6"/>
  <c r="AA114" i="6"/>
  <c r="C35" i="6" s="1"/>
  <c r="AF118" i="6"/>
  <c r="H39" i="6" s="1"/>
  <c r="AF356" i="6"/>
  <c r="H123" i="6" s="1"/>
  <c r="Q174" i="6"/>
  <c r="D47" i="6" s="1"/>
  <c r="U417" i="6"/>
  <c r="H132" i="6" s="1"/>
  <c r="F133" i="6"/>
  <c r="G82" i="6"/>
  <c r="AE116" i="6"/>
  <c r="G37" i="6" s="1"/>
  <c r="AB233" i="6"/>
  <c r="D79" i="6" s="1"/>
  <c r="AC354" i="6"/>
  <c r="E121" i="6" s="1"/>
  <c r="AA174" i="6"/>
  <c r="C57" i="6" s="1"/>
  <c r="AE353" i="6"/>
  <c r="G120" i="6" s="1"/>
  <c r="Z231" i="6"/>
  <c r="B77" i="6" s="1"/>
  <c r="H140" i="6"/>
  <c r="U420" i="6"/>
  <c r="H135" i="6" s="1"/>
  <c r="H144" i="6"/>
  <c r="S174" i="6"/>
  <c r="F47" i="6" s="1"/>
  <c r="N147" i="6"/>
  <c r="N98" i="6"/>
  <c r="N107" i="6" s="1"/>
  <c r="N116" i="6" s="1"/>
  <c r="N126" i="6" s="1"/>
  <c r="A27" i="6" s="1"/>
  <c r="P95" i="6"/>
  <c r="P104" i="6" s="1"/>
  <c r="P113" i="6" s="1"/>
  <c r="P123" i="6" s="1"/>
  <c r="C24" i="6" s="1"/>
  <c r="T355" i="6"/>
  <c r="G112" i="6" s="1"/>
  <c r="AD356" i="6"/>
  <c r="F123" i="6" s="1"/>
  <c r="N213" i="6"/>
  <c r="N222" i="6" s="1"/>
  <c r="N231" i="6" s="1"/>
  <c r="N241" i="6" s="1"/>
  <c r="A67" i="6" s="1"/>
  <c r="N265" i="6"/>
  <c r="T295" i="6"/>
  <c r="G90" i="6" s="1"/>
  <c r="U295" i="6"/>
  <c r="H90" i="6" s="1"/>
  <c r="R115" i="6"/>
  <c r="E26" i="6" s="1"/>
  <c r="R294" i="6"/>
  <c r="E89" i="6" s="1"/>
  <c r="S416" i="6"/>
  <c r="F131" i="6" s="1"/>
  <c r="T176" i="6"/>
  <c r="G49" i="6" s="1"/>
  <c r="T418" i="6"/>
  <c r="G133" i="6" s="1"/>
  <c r="T293" i="6"/>
  <c r="G88" i="6" s="1"/>
  <c r="Q293" i="6"/>
  <c r="D88" i="6" s="1"/>
  <c r="R415" i="6"/>
  <c r="E130" i="6" s="1"/>
  <c r="AD59" i="6"/>
  <c r="F18" i="6" s="1"/>
  <c r="AF236" i="6"/>
  <c r="H82" i="6" s="1"/>
  <c r="S235" i="6"/>
  <c r="F71" i="6" s="1"/>
  <c r="G30" i="6"/>
  <c r="S154" i="6"/>
  <c r="S163" i="6" s="1"/>
  <c r="S172" i="6" s="1"/>
  <c r="S182" i="6" s="1"/>
  <c r="F45" i="6" s="1"/>
  <c r="N160" i="6"/>
  <c r="N169" i="6" s="1"/>
  <c r="N178" i="6" s="1"/>
  <c r="N188" i="6" s="1"/>
  <c r="A51" i="6" s="1"/>
  <c r="N208" i="6"/>
  <c r="AC233" i="6"/>
  <c r="E79" i="6" s="1"/>
  <c r="AD354" i="6"/>
  <c r="F121" i="6" s="1"/>
  <c r="AC174" i="6"/>
  <c r="E57" i="6" s="1"/>
  <c r="AF232" i="6"/>
  <c r="H78" i="6" s="1"/>
  <c r="H120" i="6"/>
  <c r="AE114" i="6"/>
  <c r="G35" i="6" s="1"/>
  <c r="AA231" i="6"/>
  <c r="C77" i="6" s="1"/>
  <c r="AE293" i="6"/>
  <c r="G98" i="6" s="1"/>
  <c r="Z415" i="6"/>
  <c r="B140" i="6" s="1"/>
  <c r="AC296" i="6"/>
  <c r="E101" i="6" s="1"/>
  <c r="AF418" i="6"/>
  <c r="H143" i="6" s="1"/>
  <c r="U114" i="6"/>
  <c r="H25" i="6" s="1"/>
  <c r="T175" i="6"/>
  <c r="G48" i="6" s="1"/>
  <c r="Q354" i="6"/>
  <c r="D111" i="6" s="1"/>
  <c r="T294" i="6"/>
  <c r="G89" i="6" s="1"/>
  <c r="U353" i="6"/>
  <c r="H110" i="6" s="1"/>
  <c r="T353" i="6"/>
  <c r="G110" i="6" s="1"/>
  <c r="U176" i="6"/>
  <c r="H49" i="6" s="1"/>
  <c r="T231" i="6"/>
  <c r="G67" i="6" s="1"/>
  <c r="R231" i="6"/>
  <c r="E67" i="6" s="1"/>
  <c r="S352" i="6"/>
  <c r="F109" i="6" s="1"/>
  <c r="G18" i="6"/>
  <c r="AF298" i="6"/>
  <c r="H103" i="6" s="1"/>
  <c r="S297" i="6"/>
  <c r="F92" i="6" s="1"/>
  <c r="AB57" i="6"/>
  <c r="D16" i="6" s="1"/>
  <c r="AF116" i="6"/>
  <c r="H37" i="6" s="1"/>
  <c r="AC295" i="6"/>
  <c r="E100" i="6" s="1"/>
  <c r="AD417" i="6"/>
  <c r="F142" i="6" s="1"/>
  <c r="AD174" i="6"/>
  <c r="F57" i="6" s="1"/>
  <c r="AF294" i="6"/>
  <c r="H99" i="6" s="1"/>
  <c r="AF416" i="6"/>
  <c r="H141" i="6" s="1"/>
  <c r="AF114" i="6"/>
  <c r="H35" i="6" s="1"/>
  <c r="AB231" i="6"/>
  <c r="D77" i="6" s="1"/>
  <c r="AC352" i="6"/>
  <c r="E119" i="6" s="1"/>
  <c r="T178" i="6"/>
  <c r="G51" i="6" s="1"/>
  <c r="AD234" i="6"/>
  <c r="F80" i="6" s="1"/>
  <c r="Y146" i="6"/>
  <c r="Y97" i="6"/>
  <c r="Y106" i="6" s="1"/>
  <c r="Y115" i="6" s="1"/>
  <c r="Y125" i="6" s="1"/>
  <c r="A36" i="6" s="1"/>
  <c r="Z95" i="6"/>
  <c r="Z104" i="6" s="1"/>
  <c r="Z113" i="6" s="1"/>
  <c r="Z123" i="6" s="1"/>
  <c r="B34" i="6" s="1"/>
  <c r="G60" i="6"/>
  <c r="Q233" i="6"/>
  <c r="D69" i="6" s="1"/>
  <c r="Q417" i="6"/>
  <c r="D132" i="6" s="1"/>
  <c r="S115" i="6"/>
  <c r="F26" i="6" s="1"/>
  <c r="U416" i="6"/>
  <c r="H131" i="6" s="1"/>
  <c r="T416" i="6"/>
  <c r="G131" i="6" s="1"/>
  <c r="S296" i="6"/>
  <c r="F91" i="6" s="1"/>
  <c r="N214" i="6"/>
  <c r="N223" i="6" s="1"/>
  <c r="N232" i="6" s="1"/>
  <c r="N242" i="6" s="1"/>
  <c r="A68" i="6" s="1"/>
  <c r="N266" i="6"/>
  <c r="O212" i="6"/>
  <c r="O221" i="6" s="1"/>
  <c r="O230" i="6" s="1"/>
  <c r="O240" i="6" s="1"/>
  <c r="B66" i="6" s="1"/>
  <c r="U231" i="6"/>
  <c r="H67" i="6" s="1"/>
  <c r="R293" i="6"/>
  <c r="E88" i="6" s="1"/>
  <c r="S415" i="6"/>
  <c r="F130" i="6" s="1"/>
  <c r="AC58" i="6"/>
  <c r="E17" i="6" s="1"/>
  <c r="AC57" i="6"/>
  <c r="E16" i="6" s="1"/>
  <c r="AE357" i="6"/>
  <c r="G124" i="6" s="1"/>
  <c r="S356" i="6"/>
  <c r="F113" i="6" s="1"/>
  <c r="AB116" i="6"/>
  <c r="D37" i="6" s="1"/>
  <c r="AD233" i="6"/>
  <c r="F79" i="6" s="1"/>
  <c r="AE354" i="6"/>
  <c r="G121" i="6" s="1"/>
  <c r="AA232" i="6"/>
  <c r="C78" i="6" s="1"/>
  <c r="AA353" i="6"/>
  <c r="C120" i="6" s="1"/>
  <c r="Z173" i="6"/>
  <c r="B56" i="6" s="1"/>
  <c r="AB293" i="6"/>
  <c r="D98" i="6" s="1"/>
  <c r="AC415" i="6"/>
  <c r="E140" i="6" s="1"/>
  <c r="U178" i="6"/>
  <c r="H51" i="6" s="1"/>
  <c r="AD296" i="6"/>
  <c r="F101" i="6" s="1"/>
  <c r="T154" i="6"/>
  <c r="T163" i="6" s="1"/>
  <c r="T172" i="6" s="1"/>
  <c r="T182" i="6" s="1"/>
  <c r="G45" i="6" s="1"/>
  <c r="N209" i="6"/>
  <c r="N161" i="6"/>
  <c r="N170" i="6" s="1"/>
  <c r="N179" i="6" s="1"/>
  <c r="N189" i="6" s="1"/>
  <c r="A52" i="6" s="1"/>
  <c r="AF58" i="6"/>
  <c r="H17" i="6" s="1"/>
  <c r="Y207" i="6"/>
  <c r="AC154" i="6"/>
  <c r="AC163" i="6" s="1"/>
  <c r="AC172" i="6" s="1"/>
  <c r="AC182" i="6" s="1"/>
  <c r="E55" i="6" s="1"/>
  <c r="Y159" i="6"/>
  <c r="Y168" i="6" s="1"/>
  <c r="Y177" i="6" s="1"/>
  <c r="Y187" i="6" s="1"/>
  <c r="A60" i="6" s="1"/>
  <c r="U175" i="6"/>
  <c r="H48" i="6" s="1"/>
  <c r="R354" i="6"/>
  <c r="E111" i="6" s="1"/>
  <c r="T115" i="6"/>
  <c r="G26" i="6" s="1"/>
  <c r="P232" i="6"/>
  <c r="C68" i="6" s="1"/>
  <c r="F17" i="6"/>
  <c r="U117" i="6"/>
  <c r="H28" i="6" s="1"/>
  <c r="T296" i="6"/>
  <c r="G91" i="6" s="1"/>
  <c r="U173" i="6"/>
  <c r="H46" i="6" s="1"/>
  <c r="O173" i="6"/>
  <c r="B46" i="6" s="1"/>
  <c r="S231" i="6"/>
  <c r="F67" i="6" s="1"/>
  <c r="T352" i="6"/>
  <c r="G109" i="6" s="1"/>
  <c r="Y203" i="6"/>
  <c r="Y155" i="6"/>
  <c r="Y164" i="6" s="1"/>
  <c r="Y173" i="6" s="1"/>
  <c r="Y183" i="6" s="1"/>
  <c r="A56" i="6" s="1"/>
  <c r="AD57" i="6"/>
  <c r="F16" i="6" s="1"/>
  <c r="Q56" i="6"/>
  <c r="D5" i="6" s="1"/>
  <c r="AE420" i="6"/>
  <c r="G145" i="6" s="1"/>
  <c r="S419" i="6"/>
  <c r="F134" i="6" s="1"/>
  <c r="AA55" i="6"/>
  <c r="C14" i="6" s="1"/>
  <c r="AC116" i="6"/>
  <c r="E37" i="6" s="1"/>
  <c r="AD295" i="6"/>
  <c r="F100" i="6" s="1"/>
  <c r="AE417" i="6"/>
  <c r="G142" i="6" s="1"/>
  <c r="AA294" i="6"/>
  <c r="C99" i="6" s="1"/>
  <c r="AA416" i="6"/>
  <c r="C141" i="6" s="1"/>
  <c r="AB114" i="6"/>
  <c r="D35" i="6" s="1"/>
  <c r="AA173" i="6"/>
  <c r="C56" i="6" s="1"/>
  <c r="AC231" i="6"/>
  <c r="E77" i="6" s="1"/>
  <c r="AF231" i="6"/>
  <c r="H77" i="6" s="1"/>
  <c r="T236" i="6"/>
  <c r="G72" i="6" s="1"/>
  <c r="AE117" i="6"/>
  <c r="G38" i="6" s="1"/>
  <c r="AE234" i="6"/>
  <c r="G80" i="6" s="1"/>
  <c r="F48" i="6"/>
  <c r="U297" i="6"/>
  <c r="H92" i="6" s="1"/>
  <c r="H122" i="6"/>
  <c r="U60" i="6"/>
  <c r="H9" i="6" s="1"/>
  <c r="U56" i="6"/>
  <c r="H5" i="6" s="1"/>
  <c r="S116" i="6"/>
  <c r="F27" i="6" s="1"/>
  <c r="R233" i="6"/>
  <c r="E69" i="6" s="1"/>
  <c r="R417" i="6"/>
  <c r="E132" i="6" s="1"/>
  <c r="U115" i="6"/>
  <c r="H26" i="6" s="1"/>
  <c r="P294" i="6"/>
  <c r="C89" i="6" s="1"/>
  <c r="AF212" i="6"/>
  <c r="AF221" i="6" s="1"/>
  <c r="AF230" i="6" s="1"/>
  <c r="AF240" i="6" s="1"/>
  <c r="H76" i="6" s="1"/>
  <c r="Y272" i="6"/>
  <c r="AE57" i="6"/>
  <c r="G16" i="6" s="1"/>
  <c r="R176" i="6"/>
  <c r="E49" i="6" s="1"/>
  <c r="U296" i="6"/>
  <c r="H91" i="6" s="1"/>
  <c r="O114" i="6"/>
  <c r="B25" i="6" s="1"/>
  <c r="P173" i="6"/>
  <c r="C46" i="6" s="1"/>
  <c r="S293" i="6"/>
  <c r="F88" i="6" s="1"/>
  <c r="T415" i="6"/>
  <c r="G130" i="6" s="1"/>
  <c r="E5" i="6"/>
  <c r="AC115" i="6"/>
  <c r="E36" i="6" s="1"/>
  <c r="AB55" i="6"/>
  <c r="D14" i="6" s="1"/>
  <c r="AF357" i="6"/>
  <c r="H124" i="6" s="1"/>
  <c r="T356" i="6"/>
  <c r="G113" i="6" s="1"/>
  <c r="AD116" i="6"/>
  <c r="F37" i="6" s="1"/>
  <c r="AE233" i="6"/>
  <c r="G79" i="6" s="1"/>
  <c r="AF354" i="6"/>
  <c r="H121" i="6" s="1"/>
  <c r="AB232" i="6"/>
  <c r="D78" i="6" s="1"/>
  <c r="AB353" i="6"/>
  <c r="D120" i="6" s="1"/>
  <c r="Y147" i="6"/>
  <c r="AA95" i="6"/>
  <c r="AA104" i="6" s="1"/>
  <c r="AA113" i="6" s="1"/>
  <c r="AA123" i="6" s="1"/>
  <c r="C34" i="6" s="1"/>
  <c r="Y98" i="6"/>
  <c r="Y107" i="6" s="1"/>
  <c r="Y116" i="6" s="1"/>
  <c r="Y126" i="6" s="1"/>
  <c r="A37" i="6" s="1"/>
  <c r="AB173" i="6"/>
  <c r="D56" i="6" s="1"/>
  <c r="AC293" i="6"/>
  <c r="E98" i="6" s="1"/>
  <c r="AF293" i="6"/>
  <c r="H98" i="6" s="1"/>
  <c r="T298" i="6"/>
  <c r="G93" i="6" s="1"/>
  <c r="AF117" i="6"/>
  <c r="H38" i="6" s="1"/>
  <c r="AE296" i="6"/>
  <c r="G101" i="6" s="1"/>
  <c r="T417" i="6"/>
  <c r="G132" i="6" s="1"/>
  <c r="D6" i="6"/>
  <c r="S59" i="6"/>
  <c r="F8" i="6" s="1"/>
  <c r="AE58" i="6"/>
  <c r="G17" i="6" s="1"/>
  <c r="T116" i="6"/>
  <c r="G27" i="6" s="1"/>
  <c r="S233" i="6"/>
  <c r="F69" i="6" s="1"/>
  <c r="S354" i="6"/>
  <c r="F111" i="6" s="1"/>
  <c r="P174" i="6"/>
  <c r="C47" i="6" s="1"/>
  <c r="P353" i="6"/>
  <c r="C110" i="6" s="1"/>
  <c r="F14" i="6"/>
  <c r="S234" i="6"/>
  <c r="F70" i="6" s="1"/>
  <c r="R234" i="6"/>
  <c r="E70" i="6" s="1"/>
  <c r="P114" i="6"/>
  <c r="C25" i="6" s="1"/>
  <c r="Q173" i="6"/>
  <c r="D46" i="6" s="1"/>
  <c r="O352" i="6"/>
  <c r="B109" i="6" s="1"/>
  <c r="U352" i="6"/>
  <c r="H109" i="6" s="1"/>
  <c r="E14" i="6"/>
  <c r="AF420" i="6"/>
  <c r="H145" i="6" s="1"/>
  <c r="T419" i="6"/>
  <c r="G134" i="6" s="1"/>
  <c r="AE175" i="6"/>
  <c r="G58" i="6" s="1"/>
  <c r="AE295" i="6"/>
  <c r="G100" i="6" s="1"/>
  <c r="AF417" i="6"/>
  <c r="H142" i="6" s="1"/>
  <c r="AB294" i="6"/>
  <c r="D99" i="6" s="1"/>
  <c r="AB416" i="6"/>
  <c r="D141" i="6" s="1"/>
  <c r="AC173" i="6"/>
  <c r="E56" i="6" s="1"/>
  <c r="AA352" i="6"/>
  <c r="C119" i="6" s="1"/>
  <c r="AD352" i="6"/>
  <c r="F119" i="6" s="1"/>
  <c r="U236" i="6"/>
  <c r="H72" i="6" s="1"/>
  <c r="AC176" i="6"/>
  <c r="E59" i="6" s="1"/>
  <c r="AF234" i="6"/>
  <c r="H80" i="6" s="1"/>
  <c r="F46" i="6"/>
  <c r="F35" i="6"/>
  <c r="AF57" i="6"/>
  <c r="H16" i="6" s="1"/>
  <c r="U116" i="6"/>
  <c r="H27" i="6" s="1"/>
  <c r="T233" i="6"/>
  <c r="G69" i="6" s="1"/>
  <c r="S417" i="6"/>
  <c r="F132" i="6" s="1"/>
  <c r="R232" i="6"/>
  <c r="E68" i="6" s="1"/>
  <c r="P416" i="6"/>
  <c r="C131" i="6" s="1"/>
  <c r="B4" i="6"/>
  <c r="U418" i="6"/>
  <c r="H133" i="6" s="1"/>
  <c r="R296" i="6"/>
  <c r="E91" i="6" s="1"/>
  <c r="D25" i="6"/>
  <c r="U293" i="6"/>
  <c r="H88" i="6" s="1"/>
  <c r="O415" i="6"/>
  <c r="B130" i="6" s="1"/>
  <c r="U415" i="6"/>
  <c r="H130" i="6" s="1"/>
  <c r="AC117" i="6"/>
  <c r="E38" i="6" s="1"/>
  <c r="AE119" i="6"/>
  <c r="G40" i="6" s="1"/>
  <c r="U177" i="6"/>
  <c r="H50" i="6" s="1"/>
  <c r="U356" i="6"/>
  <c r="H113" i="6" s="1"/>
  <c r="AA115" i="6"/>
  <c r="C36" i="6" s="1"/>
  <c r="Y208" i="6"/>
  <c r="Y160" i="6"/>
  <c r="Y169" i="6" s="1"/>
  <c r="Y178" i="6" s="1"/>
  <c r="Y188" i="6" s="1"/>
  <c r="A61" i="6" s="1"/>
  <c r="AD154" i="6"/>
  <c r="AD163" i="6" s="1"/>
  <c r="AD172" i="6" s="1"/>
  <c r="AD182" i="6" s="1"/>
  <c r="F55" i="6" s="1"/>
  <c r="AB56" i="6"/>
  <c r="D15" i="6" s="1"/>
  <c r="AF175" i="6"/>
  <c r="H58" i="6" s="1"/>
  <c r="AF233" i="6"/>
  <c r="H79" i="6" s="1"/>
  <c r="AB115" i="6"/>
  <c r="D36" i="6" s="1"/>
  <c r="AC232" i="6"/>
  <c r="E78" i="6" s="1"/>
  <c r="AC353" i="6"/>
  <c r="E120" i="6" s="1"/>
  <c r="Z293" i="6"/>
  <c r="B98" i="6" s="1"/>
  <c r="AA415" i="6"/>
  <c r="C140" i="6" s="1"/>
  <c r="AD415" i="6"/>
  <c r="F140" i="6" s="1"/>
  <c r="U298" i="6"/>
  <c r="H93" i="6" s="1"/>
  <c r="AD176" i="6"/>
  <c r="F59" i="6" s="1"/>
  <c r="AF296" i="6"/>
  <c r="H101" i="6" s="1"/>
  <c r="AF297" i="5"/>
  <c r="H102" i="5" s="1"/>
  <c r="AE176" i="5"/>
  <c r="G59" i="5" s="1"/>
  <c r="AF355" i="5"/>
  <c r="H122" i="5" s="1"/>
  <c r="AD233" i="5"/>
  <c r="AC234" i="5"/>
  <c r="E80" i="5" s="1"/>
  <c r="AC57" i="5"/>
  <c r="E16" i="5" s="1"/>
  <c r="AF119" i="5"/>
  <c r="AB114" i="5"/>
  <c r="D35" i="5" s="1"/>
  <c r="AF231" i="5"/>
  <c r="H77" i="5" s="1"/>
  <c r="Z293" i="5"/>
  <c r="B98" i="5" s="1"/>
  <c r="AC173" i="5"/>
  <c r="E56" i="5" s="1"/>
  <c r="AC231" i="5"/>
  <c r="E77" i="5" s="1"/>
  <c r="AD235" i="5"/>
  <c r="F81" i="5" s="1"/>
  <c r="AA115" i="5"/>
  <c r="C36" i="5" s="1"/>
  <c r="AD118" i="5"/>
  <c r="F39" i="5" s="1"/>
  <c r="AF178" i="5"/>
  <c r="H61" i="5" s="1"/>
  <c r="AE119" i="5"/>
  <c r="G40" i="5" s="1"/>
  <c r="AF233" i="5"/>
  <c r="H79" i="5" s="1"/>
  <c r="AC232" i="5"/>
  <c r="E78" i="5" s="1"/>
  <c r="T356" i="5"/>
  <c r="G113" i="5" s="1"/>
  <c r="T176" i="5"/>
  <c r="G49" i="5" s="1"/>
  <c r="R296" i="5"/>
  <c r="E91" i="5" s="1"/>
  <c r="T419" i="5"/>
  <c r="G134" i="5" s="1"/>
  <c r="T298" i="5"/>
  <c r="G93" i="5" s="1"/>
  <c r="Q354" i="5"/>
  <c r="S57" i="5"/>
  <c r="F6" i="5" s="1"/>
  <c r="U57" i="5"/>
  <c r="H6" i="5" s="1"/>
  <c r="U237" i="5"/>
  <c r="T420" i="5"/>
  <c r="G135" i="5" s="1"/>
  <c r="T417" i="5"/>
  <c r="S354" i="5"/>
  <c r="F111" i="5" s="1"/>
  <c r="S115" i="5"/>
  <c r="F26" i="5" s="1"/>
  <c r="Q174" i="5"/>
  <c r="D47" i="5" s="1"/>
  <c r="U294" i="5"/>
  <c r="H89" i="5" s="1"/>
  <c r="S294" i="5"/>
  <c r="F89" i="5" s="1"/>
  <c r="U55" i="5"/>
  <c r="H4" i="5" s="1"/>
  <c r="P352" i="5"/>
  <c r="C109" i="5" s="1"/>
  <c r="U117" i="5"/>
  <c r="R174" i="5"/>
  <c r="U232" i="5"/>
  <c r="S353" i="5"/>
  <c r="F110" i="5" s="1"/>
  <c r="Q173" i="5"/>
  <c r="D46" i="5" s="1"/>
  <c r="S231" i="5"/>
  <c r="F67" i="5" s="1"/>
  <c r="O352" i="5"/>
  <c r="B109" i="5" s="1"/>
  <c r="U59" i="5"/>
  <c r="H8" i="5" s="1"/>
  <c r="AB115" i="5"/>
  <c r="D36" i="5" s="1"/>
  <c r="AD55" i="5"/>
  <c r="F14" i="5" s="1"/>
  <c r="R175" i="5"/>
  <c r="E48" i="5" s="1"/>
  <c r="U233" i="5"/>
  <c r="H69" i="5" s="1"/>
  <c r="R58" i="5"/>
  <c r="E7" i="5" s="1"/>
  <c r="U234" i="5"/>
  <c r="H70" i="5" s="1"/>
  <c r="AF60" i="5"/>
  <c r="H19" i="5" s="1"/>
  <c r="S356" i="5"/>
  <c r="F113" i="5" s="1"/>
  <c r="R56" i="5"/>
  <c r="E5" i="5" s="1"/>
  <c r="Z114" i="5"/>
  <c r="B35" i="5" s="1"/>
  <c r="AD231" i="5"/>
  <c r="F77" i="5" s="1"/>
  <c r="AF415" i="5"/>
  <c r="H140" i="5" s="1"/>
  <c r="AD415" i="5"/>
  <c r="F140" i="5" s="1"/>
  <c r="Y155" i="5"/>
  <c r="Y164" i="5" s="1"/>
  <c r="Y173" i="5" s="1"/>
  <c r="Y183" i="5" s="1"/>
  <c r="A56" i="5" s="1"/>
  <c r="Y203" i="5"/>
  <c r="AF58" i="5"/>
  <c r="H17" i="5" s="1"/>
  <c r="AF418" i="5"/>
  <c r="H143" i="5" s="1"/>
  <c r="T294" i="5"/>
  <c r="G89" i="5" s="1"/>
  <c r="R353" i="5"/>
  <c r="E110" i="5" s="1"/>
  <c r="T55" i="5"/>
  <c r="G4" i="5" s="1"/>
  <c r="U114" i="5"/>
  <c r="H25" i="5" s="1"/>
  <c r="S293" i="5"/>
  <c r="F88" i="5" s="1"/>
  <c r="U352" i="5"/>
  <c r="H109" i="5" s="1"/>
  <c r="N155" i="5"/>
  <c r="N164" i="5" s="1"/>
  <c r="N173" i="5" s="1"/>
  <c r="N183" i="5" s="1"/>
  <c r="A46" i="5" s="1"/>
  <c r="N203" i="5"/>
  <c r="AC116" i="5"/>
  <c r="E37" i="5" s="1"/>
  <c r="H27" i="5"/>
  <c r="S118" i="5"/>
  <c r="F29" i="5" s="1"/>
  <c r="AA174" i="5"/>
  <c r="C57" i="5" s="1"/>
  <c r="S295" i="5"/>
  <c r="F90" i="5" s="1"/>
  <c r="U354" i="5"/>
  <c r="H111" i="5" s="1"/>
  <c r="F18" i="5"/>
  <c r="R176" i="5"/>
  <c r="E49" i="5" s="1"/>
  <c r="T296" i="5"/>
  <c r="G91" i="5" s="1"/>
  <c r="AE178" i="5"/>
  <c r="G61" i="5" s="1"/>
  <c r="U118" i="5"/>
  <c r="H29" i="5" s="1"/>
  <c r="S419" i="5"/>
  <c r="F134" i="5" s="1"/>
  <c r="P55" i="5"/>
  <c r="C4" i="5" s="1"/>
  <c r="C35" i="5"/>
  <c r="AB173" i="5"/>
  <c r="D56" i="5" s="1"/>
  <c r="AA231" i="5"/>
  <c r="C77" i="5" s="1"/>
  <c r="Z415" i="5"/>
  <c r="B140" i="5" s="1"/>
  <c r="O114" i="5"/>
  <c r="B25" i="5" s="1"/>
  <c r="AF176" i="5"/>
  <c r="H59" i="5" s="1"/>
  <c r="AE355" i="5"/>
  <c r="G122" i="5" s="1"/>
  <c r="P174" i="5"/>
  <c r="C47" i="5" s="1"/>
  <c r="S232" i="5"/>
  <c r="F68" i="5" s="1"/>
  <c r="R416" i="5"/>
  <c r="E131" i="5" s="1"/>
  <c r="O173" i="5"/>
  <c r="B46" i="5" s="1"/>
  <c r="P231" i="5"/>
  <c r="C67" i="5" s="1"/>
  <c r="T293" i="5"/>
  <c r="G88" i="5" s="1"/>
  <c r="U415" i="5"/>
  <c r="H130" i="5" s="1"/>
  <c r="H68" i="5"/>
  <c r="U421" i="5"/>
  <c r="H136" i="5" s="1"/>
  <c r="F142" i="5"/>
  <c r="AC295" i="5"/>
  <c r="E100" i="5" s="1"/>
  <c r="U175" i="5"/>
  <c r="H48" i="5" s="1"/>
  <c r="D111" i="5"/>
  <c r="Y147" i="5"/>
  <c r="AA95" i="5"/>
  <c r="AA104" i="5" s="1"/>
  <c r="AA113" i="5" s="1"/>
  <c r="AA123" i="5" s="1"/>
  <c r="C34" i="5" s="1"/>
  <c r="Y98" i="5"/>
  <c r="Y107" i="5" s="1"/>
  <c r="Y116" i="5" s="1"/>
  <c r="Y126" i="5" s="1"/>
  <c r="A37" i="5" s="1"/>
  <c r="AB55" i="5"/>
  <c r="D14" i="5" s="1"/>
  <c r="U176" i="5"/>
  <c r="H49" i="5" s="1"/>
  <c r="R355" i="5"/>
  <c r="E112" i="5" s="1"/>
  <c r="AA55" i="5"/>
  <c r="C14" i="5" s="1"/>
  <c r="N148" i="5"/>
  <c r="Q95" i="5"/>
  <c r="Q104" i="5" s="1"/>
  <c r="Q113" i="5" s="1"/>
  <c r="Q123" i="5" s="1"/>
  <c r="D24" i="5" s="1"/>
  <c r="N99" i="5"/>
  <c r="N108" i="5" s="1"/>
  <c r="N117" i="5" s="1"/>
  <c r="N127" i="5" s="1"/>
  <c r="A28" i="5" s="1"/>
  <c r="AF298" i="5"/>
  <c r="H103" i="5" s="1"/>
  <c r="S177" i="5"/>
  <c r="F50" i="5" s="1"/>
  <c r="U297" i="5"/>
  <c r="H92" i="5" s="1"/>
  <c r="S114" i="5"/>
  <c r="F25" i="5" s="1"/>
  <c r="Y101" i="5"/>
  <c r="Y110" i="5" s="1"/>
  <c r="Y119" i="5" s="1"/>
  <c r="Y129" i="5" s="1"/>
  <c r="A40" i="5" s="1"/>
  <c r="Y150" i="5"/>
  <c r="AD95" i="5"/>
  <c r="AD104" i="5" s="1"/>
  <c r="AD113" i="5" s="1"/>
  <c r="AD123" i="5" s="1"/>
  <c r="F34" i="5" s="1"/>
  <c r="F17" i="5"/>
  <c r="AD114" i="5"/>
  <c r="F35" i="5" s="1"/>
  <c r="AE231" i="5"/>
  <c r="G77" i="5" s="1"/>
  <c r="AA293" i="5"/>
  <c r="C98" i="5" s="1"/>
  <c r="AC58" i="5"/>
  <c r="E17" i="5" s="1"/>
  <c r="AF117" i="5"/>
  <c r="H38" i="5" s="1"/>
  <c r="AC296" i="5"/>
  <c r="E101" i="5" s="1"/>
  <c r="Y206" i="5"/>
  <c r="Y158" i="5"/>
  <c r="Y167" i="5" s="1"/>
  <c r="Y176" i="5" s="1"/>
  <c r="Y186" i="5" s="1"/>
  <c r="A59" i="5" s="1"/>
  <c r="AB154" i="5"/>
  <c r="AB163" i="5" s="1"/>
  <c r="AB172" i="5" s="1"/>
  <c r="AB182" i="5" s="1"/>
  <c r="D55" i="5" s="1"/>
  <c r="S174" i="5"/>
  <c r="F47" i="5" s="1"/>
  <c r="T353" i="5"/>
  <c r="G110" i="5" s="1"/>
  <c r="S416" i="5"/>
  <c r="F131" i="5" s="1"/>
  <c r="P173" i="5"/>
  <c r="C46" i="5" s="1"/>
  <c r="Q352" i="5"/>
  <c r="D109" i="5" s="1"/>
  <c r="O415" i="5"/>
  <c r="B130" i="5" s="1"/>
  <c r="H73" i="5"/>
  <c r="T357" i="5"/>
  <c r="G114" i="5" s="1"/>
  <c r="T354" i="5"/>
  <c r="G111" i="5" s="1"/>
  <c r="Q417" i="5"/>
  <c r="D132" i="5" s="1"/>
  <c r="T234" i="5"/>
  <c r="G70" i="5" s="1"/>
  <c r="R418" i="5"/>
  <c r="E133" i="5" s="1"/>
  <c r="AE236" i="5"/>
  <c r="G82" i="5" s="1"/>
  <c r="T177" i="5"/>
  <c r="G50" i="5" s="1"/>
  <c r="H113" i="5"/>
  <c r="AE173" i="5"/>
  <c r="G56" i="5" s="1"/>
  <c r="AE293" i="5"/>
  <c r="G98" i="5" s="1"/>
  <c r="AB352" i="5"/>
  <c r="D119" i="5" s="1"/>
  <c r="C5" i="5"/>
  <c r="AF296" i="5"/>
  <c r="H101" i="5" s="1"/>
  <c r="AC355" i="5"/>
  <c r="E122" i="5" s="1"/>
  <c r="T174" i="5"/>
  <c r="G47" i="5" s="1"/>
  <c r="U416" i="5"/>
  <c r="H131" i="5" s="1"/>
  <c r="T416" i="5"/>
  <c r="G131" i="5" s="1"/>
  <c r="R173" i="5"/>
  <c r="E46" i="5" s="1"/>
  <c r="P415" i="5"/>
  <c r="C130" i="5" s="1"/>
  <c r="R352" i="5"/>
  <c r="E109" i="5" s="1"/>
  <c r="H83" i="5"/>
  <c r="G100" i="5"/>
  <c r="F78" i="5"/>
  <c r="AE297" i="5"/>
  <c r="G102" i="5" s="1"/>
  <c r="G132" i="5"/>
  <c r="R295" i="5"/>
  <c r="E90" i="5" s="1"/>
  <c r="T117" i="5"/>
  <c r="G28" i="5" s="1"/>
  <c r="S296" i="5"/>
  <c r="F91" i="5" s="1"/>
  <c r="AF154" i="5"/>
  <c r="AF163" i="5" s="1"/>
  <c r="AF172" i="5" s="1"/>
  <c r="AF182" i="5" s="1"/>
  <c r="H55" i="5" s="1"/>
  <c r="Y210" i="5"/>
  <c r="AF236" i="5"/>
  <c r="H82" i="5" s="1"/>
  <c r="U177" i="5"/>
  <c r="H50" i="5" s="1"/>
  <c r="U419" i="5"/>
  <c r="H134" i="5" s="1"/>
  <c r="T115" i="5"/>
  <c r="G26" i="5" s="1"/>
  <c r="Q56" i="5"/>
  <c r="D5" i="5" s="1"/>
  <c r="AB293" i="5"/>
  <c r="D98" i="5" s="1"/>
  <c r="Z352" i="5"/>
  <c r="B119" i="5" s="1"/>
  <c r="AB415" i="5"/>
  <c r="D140" i="5" s="1"/>
  <c r="Y209" i="5"/>
  <c r="AE154" i="5"/>
  <c r="AE163" i="5" s="1"/>
  <c r="AE172" i="5" s="1"/>
  <c r="AE182" i="5" s="1"/>
  <c r="G55" i="5" s="1"/>
  <c r="Y161" i="5"/>
  <c r="Y170" i="5" s="1"/>
  <c r="Y179" i="5" s="1"/>
  <c r="Y189" i="5" s="1"/>
  <c r="A62" i="5" s="1"/>
  <c r="AD234" i="5"/>
  <c r="F80" i="5" s="1"/>
  <c r="AC418" i="5"/>
  <c r="E143" i="5" s="1"/>
  <c r="U115" i="5"/>
  <c r="H26" i="5" s="1"/>
  <c r="U174" i="5"/>
  <c r="H47" i="5" s="1"/>
  <c r="U353" i="5"/>
  <c r="H110" i="5" s="1"/>
  <c r="C25" i="5"/>
  <c r="S173" i="5"/>
  <c r="F46" i="5" s="1"/>
  <c r="T231" i="5"/>
  <c r="G67" i="5" s="1"/>
  <c r="R415" i="5"/>
  <c r="E130" i="5" s="1"/>
  <c r="U179" i="5"/>
  <c r="H52" i="5" s="1"/>
  <c r="U358" i="5"/>
  <c r="H115" i="5" s="1"/>
  <c r="H36" i="5"/>
  <c r="G39" i="5"/>
  <c r="T57" i="5"/>
  <c r="G6" i="5" s="1"/>
  <c r="T295" i="5"/>
  <c r="G90" i="5" s="1"/>
  <c r="R354" i="5"/>
  <c r="E111" i="5" s="1"/>
  <c r="N102" i="5"/>
  <c r="N111" i="5" s="1"/>
  <c r="N120" i="5" s="1"/>
  <c r="N130" i="5" s="1"/>
  <c r="A31" i="5" s="1"/>
  <c r="N151" i="5"/>
  <c r="T95" i="5"/>
  <c r="T104" i="5" s="1"/>
  <c r="T113" i="5" s="1"/>
  <c r="T123" i="5" s="1"/>
  <c r="G24" i="5" s="1"/>
  <c r="U418" i="5"/>
  <c r="H133" i="5" s="1"/>
  <c r="S355" i="5"/>
  <c r="F112" i="5" s="1"/>
  <c r="F5" i="5"/>
  <c r="AE298" i="5"/>
  <c r="G103" i="5" s="1"/>
  <c r="S235" i="5"/>
  <c r="F71" i="5" s="1"/>
  <c r="N149" i="5"/>
  <c r="N100" i="5"/>
  <c r="N109" i="5" s="1"/>
  <c r="N118" i="5" s="1"/>
  <c r="N128" i="5" s="1"/>
  <c r="A29" i="5" s="1"/>
  <c r="R95" i="5"/>
  <c r="R104" i="5" s="1"/>
  <c r="R113" i="5" s="1"/>
  <c r="R123" i="5" s="1"/>
  <c r="E24" i="5" s="1"/>
  <c r="O55" i="5"/>
  <c r="B4" i="5" s="1"/>
  <c r="AF293" i="5"/>
  <c r="H98" i="5" s="1"/>
  <c r="AA352" i="5"/>
  <c r="C119" i="5" s="1"/>
  <c r="AC293" i="5"/>
  <c r="E98" i="5" s="1"/>
  <c r="AC176" i="5"/>
  <c r="E59" i="5" s="1"/>
  <c r="AD296" i="5"/>
  <c r="F101" i="5" s="1"/>
  <c r="T232" i="5"/>
  <c r="G68" i="5" s="1"/>
  <c r="P232" i="5"/>
  <c r="C68" i="5" s="1"/>
  <c r="P353" i="5"/>
  <c r="C110" i="5" s="1"/>
  <c r="Q114" i="5"/>
  <c r="D25" i="5" s="1"/>
  <c r="O231" i="5"/>
  <c r="B67" i="5" s="1"/>
  <c r="P293" i="5"/>
  <c r="C88" i="5" s="1"/>
  <c r="S352" i="5"/>
  <c r="F109" i="5" s="1"/>
  <c r="F79" i="5"/>
  <c r="H57" i="5"/>
  <c r="AF416" i="5"/>
  <c r="H141" i="5" s="1"/>
  <c r="AE235" i="5"/>
  <c r="G81" i="5" s="1"/>
  <c r="G29" i="5"/>
  <c r="S116" i="5"/>
  <c r="F27" i="5" s="1"/>
  <c r="U295" i="5"/>
  <c r="H90" i="5" s="1"/>
  <c r="R417" i="5"/>
  <c r="E132" i="5" s="1"/>
  <c r="N147" i="5"/>
  <c r="N98" i="5"/>
  <c r="N107" i="5" s="1"/>
  <c r="N116" i="5" s="1"/>
  <c r="N126" i="5" s="1"/>
  <c r="A27" i="5" s="1"/>
  <c r="P95" i="5"/>
  <c r="P104" i="5" s="1"/>
  <c r="P113" i="5" s="1"/>
  <c r="P123" i="5" s="1"/>
  <c r="C24" i="5" s="1"/>
  <c r="T58" i="5"/>
  <c r="G7" i="5" s="1"/>
  <c r="T355" i="5"/>
  <c r="G112" i="5" s="1"/>
  <c r="S418" i="5"/>
  <c r="F133" i="5" s="1"/>
  <c r="T59" i="5"/>
  <c r="G8" i="5" s="1"/>
  <c r="F4" i="5"/>
  <c r="AE357" i="5"/>
  <c r="G124" i="5" s="1"/>
  <c r="S297" i="5"/>
  <c r="F92" i="5" s="1"/>
  <c r="Z55" i="5"/>
  <c r="B14" i="5" s="1"/>
  <c r="Z231" i="5"/>
  <c r="B77" i="5" s="1"/>
  <c r="AA415" i="5"/>
  <c r="C140" i="5" s="1"/>
  <c r="AC352" i="5"/>
  <c r="E119" i="5" s="1"/>
  <c r="AF234" i="5"/>
  <c r="H80" i="5" s="1"/>
  <c r="AD355" i="5"/>
  <c r="F122" i="5" s="1"/>
  <c r="H5" i="5"/>
  <c r="P294" i="5"/>
  <c r="C89" i="5" s="1"/>
  <c r="P416" i="5"/>
  <c r="C131" i="5" s="1"/>
  <c r="R114" i="5"/>
  <c r="E25" i="5" s="1"/>
  <c r="T173" i="5"/>
  <c r="G46" i="5" s="1"/>
  <c r="Q415" i="5"/>
  <c r="D130" i="5" s="1"/>
  <c r="S415" i="5"/>
  <c r="F130" i="5" s="1"/>
  <c r="AE117" i="5"/>
  <c r="G38" i="5" s="1"/>
  <c r="AE233" i="5"/>
  <c r="G79" i="5" s="1"/>
  <c r="G27" i="5"/>
  <c r="Q233" i="5"/>
  <c r="D69" i="5" s="1"/>
  <c r="S417" i="5"/>
  <c r="F132" i="5" s="1"/>
  <c r="R117" i="5"/>
  <c r="E28" i="5" s="1"/>
  <c r="R234" i="5"/>
  <c r="E70" i="5" s="1"/>
  <c r="T418" i="5"/>
  <c r="G133" i="5" s="1"/>
  <c r="T56" i="5"/>
  <c r="G5" i="5" s="1"/>
  <c r="AE420" i="5"/>
  <c r="G145" i="5" s="1"/>
  <c r="T235" i="5"/>
  <c r="G71" i="5" s="1"/>
  <c r="H20" i="5"/>
  <c r="AF114" i="5"/>
  <c r="H35" i="5" s="1"/>
  <c r="Z173" i="5"/>
  <c r="B56" i="5" s="1"/>
  <c r="AE352" i="5"/>
  <c r="G119" i="5" s="1"/>
  <c r="AC415" i="5"/>
  <c r="E140" i="5" s="1"/>
  <c r="N160" i="5"/>
  <c r="N169" i="5" s="1"/>
  <c r="N178" i="5" s="1"/>
  <c r="N188" i="5" s="1"/>
  <c r="A51" i="5" s="1"/>
  <c r="N208" i="5"/>
  <c r="S154" i="5"/>
  <c r="S163" i="5" s="1"/>
  <c r="S172" i="5" s="1"/>
  <c r="S182" i="5" s="1"/>
  <c r="F45" i="5" s="1"/>
  <c r="AE234" i="5"/>
  <c r="G80" i="5" s="1"/>
  <c r="AD418" i="5"/>
  <c r="F143" i="5" s="1"/>
  <c r="P115" i="5"/>
  <c r="C26" i="5" s="1"/>
  <c r="Q232" i="5"/>
  <c r="D68" i="5" s="1"/>
  <c r="Q353" i="5"/>
  <c r="D110" i="5" s="1"/>
  <c r="T114" i="5"/>
  <c r="G25" i="5" s="1"/>
  <c r="Q231" i="5"/>
  <c r="D67" i="5" s="1"/>
  <c r="U231" i="5"/>
  <c r="H67" i="5" s="1"/>
  <c r="T352" i="5"/>
  <c r="G109" i="5" s="1"/>
  <c r="N152" i="5"/>
  <c r="U95" i="5"/>
  <c r="U104" i="5" s="1"/>
  <c r="U113" i="5" s="1"/>
  <c r="U123" i="5" s="1"/>
  <c r="H24" i="5" s="1"/>
  <c r="O293" i="5"/>
  <c r="B88" i="5" s="1"/>
  <c r="AC56" i="5"/>
  <c r="E15" i="5" s="1"/>
  <c r="AB417" i="5"/>
  <c r="D142" i="5" s="1"/>
  <c r="T60" i="5"/>
  <c r="G9" i="5" s="1"/>
  <c r="S233" i="5"/>
  <c r="F69" i="5" s="1"/>
  <c r="R233" i="5"/>
  <c r="E69" i="5" s="1"/>
  <c r="AC117" i="5"/>
  <c r="E38" i="5" s="1"/>
  <c r="S117" i="5"/>
  <c r="F28" i="5" s="1"/>
  <c r="U355" i="5"/>
  <c r="H112" i="5" s="1"/>
  <c r="AD173" i="5"/>
  <c r="F56" i="5" s="1"/>
  <c r="AE60" i="5"/>
  <c r="G19" i="5" s="1"/>
  <c r="AF357" i="5"/>
  <c r="H124" i="5" s="1"/>
  <c r="T297" i="5"/>
  <c r="G92" i="5" s="1"/>
  <c r="G17" i="5"/>
  <c r="AF173" i="5"/>
  <c r="H56" i="5" s="1"/>
  <c r="AB231" i="5"/>
  <c r="D77" i="5" s="1"/>
  <c r="AE415" i="5"/>
  <c r="G140" i="5" s="1"/>
  <c r="AD293" i="5"/>
  <c r="F98" i="5" s="1"/>
  <c r="Y146" i="5"/>
  <c r="Z95" i="5"/>
  <c r="Z104" i="5" s="1"/>
  <c r="Z113" i="5" s="1"/>
  <c r="Z123" i="5" s="1"/>
  <c r="B34" i="5" s="1"/>
  <c r="Y97" i="5"/>
  <c r="Y106" i="5" s="1"/>
  <c r="Y115" i="5" s="1"/>
  <c r="Y125" i="5" s="1"/>
  <c r="A36" i="5" s="1"/>
  <c r="AD117" i="5"/>
  <c r="F38" i="5" s="1"/>
  <c r="AE296" i="5"/>
  <c r="G101" i="5" s="1"/>
  <c r="Q115" i="5"/>
  <c r="D26" i="5" s="1"/>
  <c r="Q294" i="5"/>
  <c r="D89" i="5" s="1"/>
  <c r="Q416" i="5"/>
  <c r="D131" i="5" s="1"/>
  <c r="Q55" i="5"/>
  <c r="D4" i="5" s="1"/>
  <c r="U173" i="5"/>
  <c r="H46" i="5" s="1"/>
  <c r="Q293" i="5"/>
  <c r="D88" i="5" s="1"/>
  <c r="T415" i="5"/>
  <c r="G130" i="5" s="1"/>
  <c r="Y159" i="5"/>
  <c r="Y168" i="5" s="1"/>
  <c r="Y177" i="5" s="1"/>
  <c r="Y187" i="5" s="1"/>
  <c r="A60" i="5" s="1"/>
  <c r="AC154" i="5"/>
  <c r="AC163" i="5" s="1"/>
  <c r="AC172" i="5" s="1"/>
  <c r="AC182" i="5" s="1"/>
  <c r="E55" i="5" s="1"/>
  <c r="Y207" i="5"/>
  <c r="E47" i="5"/>
  <c r="H51" i="5"/>
  <c r="Q175" i="5"/>
  <c r="D48" i="5" s="1"/>
  <c r="T233" i="5"/>
  <c r="G69" i="5" s="1"/>
  <c r="N146" i="5"/>
  <c r="O95" i="5"/>
  <c r="O104" i="5" s="1"/>
  <c r="O113" i="5" s="1"/>
  <c r="O123" i="5" s="1"/>
  <c r="B24" i="5" s="1"/>
  <c r="N97" i="5"/>
  <c r="N106" i="5" s="1"/>
  <c r="N115" i="5" s="1"/>
  <c r="N125" i="5" s="1"/>
  <c r="A26" i="5" s="1"/>
  <c r="H28" i="5"/>
  <c r="S234" i="5"/>
  <c r="F70" i="5" s="1"/>
  <c r="H40" i="5"/>
  <c r="AF420" i="5"/>
  <c r="H145" i="5" s="1"/>
  <c r="U235" i="5"/>
  <c r="H71" i="5" s="1"/>
  <c r="AF55" i="5"/>
  <c r="H14" i="5" s="1"/>
  <c r="AA173" i="5"/>
  <c r="C56" i="5" s="1"/>
  <c r="AF352" i="5"/>
  <c r="H119" i="5" s="1"/>
  <c r="AD352" i="5"/>
  <c r="F119" i="5" s="1"/>
  <c r="AD176" i="5"/>
  <c r="F59" i="5" s="1"/>
  <c r="AE418" i="5"/>
  <c r="G143" i="5" s="1"/>
  <c r="R115" i="5"/>
  <c r="E26" i="5" s="1"/>
  <c r="R232" i="5"/>
  <c r="E68" i="5" s="1"/>
  <c r="R294" i="5"/>
  <c r="E89" i="5" s="1"/>
  <c r="R55" i="5"/>
  <c r="E4" i="5" s="1"/>
  <c r="R231" i="5"/>
  <c r="E67" i="5" s="1"/>
  <c r="R293" i="5"/>
  <c r="E88" i="5" s="1"/>
  <c r="U293" i="5"/>
  <c r="H88" i="5" s="1"/>
  <c r="AD58" i="4"/>
  <c r="F17" i="4" s="1"/>
  <c r="AB57" i="4"/>
  <c r="D16" i="4" s="1"/>
  <c r="AC176" i="4"/>
  <c r="E59" i="4" s="1"/>
  <c r="AD296" i="4"/>
  <c r="F101" i="4" s="1"/>
  <c r="AB173" i="4"/>
  <c r="D56" i="4" s="1"/>
  <c r="AD293" i="4"/>
  <c r="F98" i="4" s="1"/>
  <c r="AF352" i="4"/>
  <c r="H119" i="4" s="1"/>
  <c r="AF356" i="4"/>
  <c r="H123" i="4" s="1"/>
  <c r="AF178" i="4"/>
  <c r="H61" i="4" s="1"/>
  <c r="AF298" i="4"/>
  <c r="H103" i="4" s="1"/>
  <c r="AE55" i="4"/>
  <c r="AC116" i="4"/>
  <c r="E37" i="4" s="1"/>
  <c r="Q56" i="4"/>
  <c r="T59" i="4"/>
  <c r="T176" i="4"/>
  <c r="G49" i="4" s="1"/>
  <c r="U296" i="4"/>
  <c r="U420" i="4"/>
  <c r="H135" i="4" s="1"/>
  <c r="U56" i="4"/>
  <c r="U353" i="4"/>
  <c r="H110" i="4" s="1"/>
  <c r="S233" i="4"/>
  <c r="F69" i="4" s="1"/>
  <c r="Q353" i="4"/>
  <c r="D110" i="4" s="1"/>
  <c r="S114" i="4"/>
  <c r="F25" i="4" s="1"/>
  <c r="R57" i="4"/>
  <c r="E6" i="4" s="1"/>
  <c r="U299" i="4"/>
  <c r="H94" i="4" s="1"/>
  <c r="S418" i="4"/>
  <c r="F133" i="4" s="1"/>
  <c r="O173" i="4"/>
  <c r="O293" i="4"/>
  <c r="B88" i="4" s="1"/>
  <c r="R352" i="4"/>
  <c r="T418" i="4"/>
  <c r="G133" i="4" s="1"/>
  <c r="P173" i="4"/>
  <c r="C46" i="4" s="1"/>
  <c r="R293" i="4"/>
  <c r="E88" i="4" s="1"/>
  <c r="R415" i="4"/>
  <c r="E130" i="4" s="1"/>
  <c r="T177" i="4"/>
  <c r="G50" i="4" s="1"/>
  <c r="U419" i="4"/>
  <c r="H134" i="4" s="1"/>
  <c r="S56" i="4"/>
  <c r="F5" i="4" s="1"/>
  <c r="U418" i="4"/>
  <c r="H133" i="4" s="1"/>
  <c r="Q173" i="4"/>
  <c r="D46" i="4" s="1"/>
  <c r="T231" i="4"/>
  <c r="G67" i="4" s="1"/>
  <c r="S415" i="4"/>
  <c r="S297" i="4"/>
  <c r="F92" i="4" s="1"/>
  <c r="AE296" i="4"/>
  <c r="G101" i="4" s="1"/>
  <c r="AA231" i="4"/>
  <c r="C77" i="4" s="1"/>
  <c r="N156" i="4"/>
  <c r="N165" i="4" s="1"/>
  <c r="N174" i="4" s="1"/>
  <c r="N184" i="4" s="1"/>
  <c r="A47" i="4" s="1"/>
  <c r="O154" i="4"/>
  <c r="O163" i="4" s="1"/>
  <c r="O172" i="4" s="1"/>
  <c r="O182" i="4" s="1"/>
  <c r="B45" i="4" s="1"/>
  <c r="N204" i="4"/>
  <c r="AF419" i="4"/>
  <c r="H144" i="4" s="1"/>
  <c r="AE58" i="4"/>
  <c r="G17" i="4" s="1"/>
  <c r="H48" i="4"/>
  <c r="E89" i="4"/>
  <c r="S176" i="4"/>
  <c r="F49" i="4" s="1"/>
  <c r="P231" i="4"/>
  <c r="C67" i="4" s="1"/>
  <c r="S293" i="4"/>
  <c r="F88" i="4" s="1"/>
  <c r="S352" i="4"/>
  <c r="F109" i="4" s="1"/>
  <c r="H100" i="4"/>
  <c r="AD59" i="4"/>
  <c r="F18" i="4" s="1"/>
  <c r="AE298" i="4"/>
  <c r="G103" i="4" s="1"/>
  <c r="U177" i="4"/>
  <c r="H50" i="4" s="1"/>
  <c r="AA174" i="4"/>
  <c r="C57" i="4" s="1"/>
  <c r="H93" i="4"/>
  <c r="AD116" i="4"/>
  <c r="F37" i="4" s="1"/>
  <c r="Z55" i="4"/>
  <c r="B14" i="4" s="1"/>
  <c r="AA56" i="4"/>
  <c r="C15" i="4" s="1"/>
  <c r="AE117" i="4"/>
  <c r="G38" i="4" s="1"/>
  <c r="AD234" i="4"/>
  <c r="F80" i="4" s="1"/>
  <c r="AE114" i="4"/>
  <c r="G35" i="4" s="1"/>
  <c r="AD231" i="4"/>
  <c r="F77" i="4" s="1"/>
  <c r="AE415" i="4"/>
  <c r="G140" i="4" s="1"/>
  <c r="Y155" i="4"/>
  <c r="Y164" i="4" s="1"/>
  <c r="Y173" i="4" s="1"/>
  <c r="Y183" i="4" s="1"/>
  <c r="A56" i="4" s="1"/>
  <c r="Y203" i="4"/>
  <c r="Y266" i="4"/>
  <c r="Z212" i="4"/>
  <c r="Z221" i="4" s="1"/>
  <c r="Z230" i="4" s="1"/>
  <c r="Z240" i="4" s="1"/>
  <c r="B76" i="4" s="1"/>
  <c r="Y214" i="4"/>
  <c r="Y223" i="4" s="1"/>
  <c r="Y232" i="4" s="1"/>
  <c r="Y242" i="4" s="1"/>
  <c r="A78" i="4" s="1"/>
  <c r="R116" i="4"/>
  <c r="E27" i="4" s="1"/>
  <c r="O55" i="4"/>
  <c r="B4" i="4" s="1"/>
  <c r="T117" i="4"/>
  <c r="G28" i="4" s="1"/>
  <c r="R234" i="4"/>
  <c r="E70" i="4" s="1"/>
  <c r="N205" i="4"/>
  <c r="N157" i="4"/>
  <c r="N166" i="4" s="1"/>
  <c r="N175" i="4" s="1"/>
  <c r="N185" i="4" s="1"/>
  <c r="A48" i="4" s="1"/>
  <c r="P154" i="4"/>
  <c r="P163" i="4" s="1"/>
  <c r="P172" i="4" s="1"/>
  <c r="P182" i="4" s="1"/>
  <c r="C45" i="4" s="1"/>
  <c r="Q231" i="4"/>
  <c r="D67" i="4" s="1"/>
  <c r="T293" i="4"/>
  <c r="G88" i="4" s="1"/>
  <c r="T352" i="4"/>
  <c r="G109" i="4" s="1"/>
  <c r="AC354" i="4"/>
  <c r="E121" i="4" s="1"/>
  <c r="AE294" i="4"/>
  <c r="G99" i="4" s="1"/>
  <c r="H120" i="4"/>
  <c r="AC57" i="4"/>
  <c r="E16" i="4" s="1"/>
  <c r="AE357" i="4"/>
  <c r="G124" i="4" s="1"/>
  <c r="T235" i="4"/>
  <c r="G71" i="4" s="1"/>
  <c r="AF114" i="4"/>
  <c r="H35" i="4" s="1"/>
  <c r="U178" i="4"/>
  <c r="H51" i="4" s="1"/>
  <c r="AF117" i="4"/>
  <c r="H38" i="4" s="1"/>
  <c r="AC355" i="4"/>
  <c r="E122" i="4" s="1"/>
  <c r="AD352" i="4"/>
  <c r="F119" i="4" s="1"/>
  <c r="AE231" i="4"/>
  <c r="G77" i="4" s="1"/>
  <c r="AC352" i="4"/>
  <c r="E119" i="4" s="1"/>
  <c r="AF415" i="4"/>
  <c r="H140" i="4" s="1"/>
  <c r="G14" i="4"/>
  <c r="R354" i="4"/>
  <c r="E111" i="4" s="1"/>
  <c r="S234" i="4"/>
  <c r="F70" i="4" s="1"/>
  <c r="R296" i="4"/>
  <c r="E91" i="4" s="1"/>
  <c r="R114" i="4"/>
  <c r="E25" i="4" s="1"/>
  <c r="R173" i="4"/>
  <c r="E46" i="4" s="1"/>
  <c r="U231" i="4"/>
  <c r="H67" i="4" s="1"/>
  <c r="T415" i="4"/>
  <c r="G130" i="4" s="1"/>
  <c r="AC417" i="4"/>
  <c r="E142" i="4" s="1"/>
  <c r="N206" i="4"/>
  <c r="N158" i="4"/>
  <c r="N167" i="4" s="1"/>
  <c r="N176" i="4" s="1"/>
  <c r="N186" i="4" s="1"/>
  <c r="A49" i="4" s="1"/>
  <c r="Q154" i="4"/>
  <c r="Q163" i="4" s="1"/>
  <c r="Q172" i="4" s="1"/>
  <c r="Q182" i="4" s="1"/>
  <c r="D45" i="4" s="1"/>
  <c r="E57" i="4"/>
  <c r="H99" i="4"/>
  <c r="D5" i="4"/>
  <c r="AE420" i="4"/>
  <c r="G145" i="4" s="1"/>
  <c r="T297" i="4"/>
  <c r="G92" i="4" s="1"/>
  <c r="T236" i="4"/>
  <c r="G72" i="4" s="1"/>
  <c r="Y210" i="4"/>
  <c r="AF154" i="4"/>
  <c r="AF163" i="4" s="1"/>
  <c r="AF172" i="4" s="1"/>
  <c r="AF182" i="4" s="1"/>
  <c r="H55" i="4" s="1"/>
  <c r="AF296" i="4"/>
  <c r="H101" i="4" s="1"/>
  <c r="AC418" i="4"/>
  <c r="E143" i="4" s="1"/>
  <c r="B35" i="4"/>
  <c r="AA173" i="4"/>
  <c r="C56" i="4" s="1"/>
  <c r="AA415" i="4"/>
  <c r="C140" i="4" s="1"/>
  <c r="Z352" i="4"/>
  <c r="B119" i="4" s="1"/>
  <c r="N208" i="4"/>
  <c r="S154" i="4"/>
  <c r="S163" i="4" s="1"/>
  <c r="S172" i="4" s="1"/>
  <c r="S182" i="4" s="1"/>
  <c r="F45" i="4" s="1"/>
  <c r="N160" i="4"/>
  <c r="N169" i="4" s="1"/>
  <c r="N178" i="4" s="1"/>
  <c r="N188" i="4" s="1"/>
  <c r="A51" i="4" s="1"/>
  <c r="R176" i="4"/>
  <c r="E49" i="4" s="1"/>
  <c r="P55" i="4"/>
  <c r="C4" i="4" s="1"/>
  <c r="G26" i="4"/>
  <c r="U117" i="4"/>
  <c r="H28" i="4" s="1"/>
  <c r="S296" i="4"/>
  <c r="F91" i="4" s="1"/>
  <c r="U114" i="4"/>
  <c r="H25" i="4" s="1"/>
  <c r="R231" i="4"/>
  <c r="E67" i="4" s="1"/>
  <c r="U293" i="4"/>
  <c r="H88" i="4" s="1"/>
  <c r="U352" i="4"/>
  <c r="H109" i="4" s="1"/>
  <c r="AD233" i="4"/>
  <c r="F79" i="4" s="1"/>
  <c r="AB55" i="4"/>
  <c r="D14" i="4" s="1"/>
  <c r="AF357" i="4"/>
  <c r="H124" i="4" s="1"/>
  <c r="U235" i="4"/>
  <c r="H71" i="4" s="1"/>
  <c r="T298" i="4"/>
  <c r="G93" i="4" s="1"/>
  <c r="AD176" i="4"/>
  <c r="F59" i="4" s="1"/>
  <c r="AD418" i="4"/>
  <c r="F143" i="4" s="1"/>
  <c r="AC293" i="4"/>
  <c r="E98" i="4" s="1"/>
  <c r="AC231" i="4"/>
  <c r="E77" i="4" s="1"/>
  <c r="AC415" i="4"/>
  <c r="E140" i="4" s="1"/>
  <c r="Z415" i="4"/>
  <c r="B140" i="4" s="1"/>
  <c r="AB154" i="4"/>
  <c r="AB163" i="4" s="1"/>
  <c r="AB172" i="4" s="1"/>
  <c r="AB182" i="4" s="1"/>
  <c r="D55" i="4" s="1"/>
  <c r="Y206" i="4"/>
  <c r="Y158" i="4"/>
  <c r="Y167" i="4" s="1"/>
  <c r="Y176" i="4" s="1"/>
  <c r="Y186" i="4" s="1"/>
  <c r="A59" i="4" s="1"/>
  <c r="H62" i="4"/>
  <c r="H17" i="4"/>
  <c r="R174" i="4"/>
  <c r="E47" i="4" s="1"/>
  <c r="U234" i="4"/>
  <c r="H70" i="4" s="1"/>
  <c r="T296" i="4"/>
  <c r="G91" i="4" s="1"/>
  <c r="P293" i="4"/>
  <c r="C88" i="4" s="1"/>
  <c r="S173" i="4"/>
  <c r="F46" i="4" s="1"/>
  <c r="O352" i="4"/>
  <c r="B109" i="4" s="1"/>
  <c r="U415" i="4"/>
  <c r="H130" i="4" s="1"/>
  <c r="AB56" i="4"/>
  <c r="D15" i="4" s="1"/>
  <c r="N203" i="4"/>
  <c r="N155" i="4"/>
  <c r="N164" i="4" s="1"/>
  <c r="N173" i="4" s="1"/>
  <c r="N183" i="4" s="1"/>
  <c r="A46" i="4" s="1"/>
  <c r="F57" i="4"/>
  <c r="D120" i="4"/>
  <c r="AF420" i="4"/>
  <c r="H145" i="4" s="1"/>
  <c r="U297" i="4"/>
  <c r="H92" i="4" s="1"/>
  <c r="N159" i="4"/>
  <c r="N168" i="4" s="1"/>
  <c r="N177" i="4" s="1"/>
  <c r="N187" i="4" s="1"/>
  <c r="A50" i="4" s="1"/>
  <c r="R154" i="4"/>
  <c r="R163" i="4" s="1"/>
  <c r="R172" i="4" s="1"/>
  <c r="R182" i="4" s="1"/>
  <c r="E45" i="4" s="1"/>
  <c r="N207" i="4"/>
  <c r="T357" i="4"/>
  <c r="G114" i="4" s="1"/>
  <c r="N210" i="4"/>
  <c r="U154" i="4"/>
  <c r="U163" i="4" s="1"/>
  <c r="U172" i="4" s="1"/>
  <c r="U182" i="4" s="1"/>
  <c r="H45" i="4" s="1"/>
  <c r="AC234" i="4"/>
  <c r="E80" i="4" s="1"/>
  <c r="AE355" i="4"/>
  <c r="G122" i="4" s="1"/>
  <c r="AA114" i="4"/>
  <c r="C35" i="4" s="1"/>
  <c r="AA352" i="4"/>
  <c r="C119" i="4" s="1"/>
  <c r="AD415" i="4"/>
  <c r="F140" i="4" s="1"/>
  <c r="H8" i="4"/>
  <c r="AE356" i="4"/>
  <c r="G123" i="4" s="1"/>
  <c r="F90" i="4"/>
  <c r="P353" i="4"/>
  <c r="C110" i="4" s="1"/>
  <c r="H91" i="4"/>
  <c r="B25" i="4"/>
  <c r="S231" i="4"/>
  <c r="F67" i="4" s="1"/>
  <c r="G79" i="4"/>
  <c r="E28" i="4"/>
  <c r="F29" i="4"/>
  <c r="S356" i="4"/>
  <c r="F113" i="4" s="1"/>
  <c r="G135" i="4"/>
  <c r="AE176" i="4"/>
  <c r="G59" i="4" s="1"/>
  <c r="AE418" i="4"/>
  <c r="G143" i="4" s="1"/>
  <c r="AE293" i="4"/>
  <c r="G98" i="4" s="1"/>
  <c r="AD173" i="4"/>
  <c r="F56" i="4" s="1"/>
  <c r="Z293" i="4"/>
  <c r="B98" i="4" s="1"/>
  <c r="H5" i="4"/>
  <c r="N209" i="4"/>
  <c r="N161" i="4"/>
  <c r="N170" i="4" s="1"/>
  <c r="N179" i="4" s="1"/>
  <c r="N189" i="4" s="1"/>
  <c r="A52" i="4" s="1"/>
  <c r="T154" i="4"/>
  <c r="T163" i="4" s="1"/>
  <c r="T172" i="4" s="1"/>
  <c r="T182" i="4" s="1"/>
  <c r="G45" i="4" s="1"/>
  <c r="C26" i="4"/>
  <c r="U176" i="4"/>
  <c r="H49" i="4" s="1"/>
  <c r="S355" i="4"/>
  <c r="F112" i="4" s="1"/>
  <c r="P114" i="4"/>
  <c r="C25" i="4" s="1"/>
  <c r="T173" i="4"/>
  <c r="G46" i="4" s="1"/>
  <c r="P415" i="4"/>
  <c r="C130" i="4" s="1"/>
  <c r="AE417" i="4"/>
  <c r="G142" i="4" s="1"/>
  <c r="AE59" i="4"/>
  <c r="G18" i="4" s="1"/>
  <c r="AB416" i="4"/>
  <c r="D141" i="4" s="1"/>
  <c r="Y150" i="4"/>
  <c r="Y101" i="4"/>
  <c r="Y110" i="4" s="1"/>
  <c r="Y119" i="4" s="1"/>
  <c r="Y129" i="4" s="1"/>
  <c r="A40" i="4" s="1"/>
  <c r="AD95" i="4"/>
  <c r="AD104" i="4" s="1"/>
  <c r="AD113" i="4" s="1"/>
  <c r="AD123" i="4" s="1"/>
  <c r="F34" i="4" s="1"/>
  <c r="AF119" i="4"/>
  <c r="H40" i="4" s="1"/>
  <c r="T118" i="4"/>
  <c r="G29" i="4" s="1"/>
  <c r="S419" i="4"/>
  <c r="F134" i="4" s="1"/>
  <c r="F8" i="4"/>
  <c r="U357" i="4"/>
  <c r="H114" i="4" s="1"/>
  <c r="H19" i="4"/>
  <c r="Y151" i="4"/>
  <c r="AE95" i="4"/>
  <c r="AE104" i="4" s="1"/>
  <c r="AE113" i="4" s="1"/>
  <c r="AE123" i="4" s="1"/>
  <c r="G34" i="4" s="1"/>
  <c r="Y102" i="4"/>
  <c r="Y111" i="4" s="1"/>
  <c r="Y120" i="4" s="1"/>
  <c r="Y130" i="4" s="1"/>
  <c r="A41" i="4" s="1"/>
  <c r="AE234" i="4"/>
  <c r="G80" i="4" s="1"/>
  <c r="AF355" i="4"/>
  <c r="H122" i="4" s="1"/>
  <c r="AB114" i="4"/>
  <c r="D35" i="4" s="1"/>
  <c r="AF293" i="4"/>
  <c r="H98" i="4" s="1"/>
  <c r="AA293" i="4"/>
  <c r="C98" i="4" s="1"/>
  <c r="F130" i="4"/>
  <c r="F4" i="4"/>
  <c r="AF55" i="4"/>
  <c r="H14" i="4" s="1"/>
  <c r="U295" i="4"/>
  <c r="H90" i="4" s="1"/>
  <c r="Q115" i="4"/>
  <c r="D26" i="4" s="1"/>
  <c r="P294" i="4"/>
  <c r="C89" i="4" s="1"/>
  <c r="T234" i="4"/>
  <c r="G70" i="4" s="1"/>
  <c r="R355" i="4"/>
  <c r="E112" i="4" s="1"/>
  <c r="Q293" i="4"/>
  <c r="D88" i="4" s="1"/>
  <c r="U173" i="4"/>
  <c r="H46" i="4" s="1"/>
  <c r="Q352" i="4"/>
  <c r="D109" i="4" s="1"/>
  <c r="H37" i="4"/>
  <c r="AC58" i="4"/>
  <c r="E17" i="4" s="1"/>
  <c r="AB115" i="4"/>
  <c r="D36" i="4" s="1"/>
  <c r="F99" i="4"/>
  <c r="AE236" i="4"/>
  <c r="G82" i="4" s="1"/>
  <c r="H29" i="4"/>
  <c r="T356" i="4"/>
  <c r="G113" i="4" s="1"/>
  <c r="G7" i="4"/>
  <c r="AC173" i="4"/>
  <c r="E56" i="4" s="1"/>
  <c r="G8" i="4"/>
  <c r="AD355" i="4"/>
  <c r="F122" i="4" s="1"/>
  <c r="AF418" i="4"/>
  <c r="H143" i="4" s="1"/>
  <c r="E35" i="4"/>
  <c r="AE173" i="4"/>
  <c r="G56" i="4" s="1"/>
  <c r="AB293" i="4"/>
  <c r="D98" i="4" s="1"/>
  <c r="D4" i="4"/>
  <c r="E132" i="4"/>
  <c r="D68" i="4"/>
  <c r="U355" i="4"/>
  <c r="H112" i="4" s="1"/>
  <c r="R418" i="4"/>
  <c r="E133" i="4" s="1"/>
  <c r="O415" i="4"/>
  <c r="B130" i="4" s="1"/>
  <c r="O231" i="4"/>
  <c r="B67" i="4" s="1"/>
  <c r="Q415" i="4"/>
  <c r="D130" i="4" s="1"/>
  <c r="E5" i="4"/>
  <c r="AF174" i="4"/>
  <c r="H57" i="4" s="1"/>
  <c r="AC416" i="4"/>
  <c r="E141" i="4" s="1"/>
  <c r="AF236" i="4"/>
  <c r="H82" i="4" s="1"/>
  <c r="S177" i="4"/>
  <c r="F50" i="4" s="1"/>
  <c r="T419" i="4"/>
  <c r="G134" i="4" s="1"/>
  <c r="U58" i="4"/>
  <c r="H7" i="4" s="1"/>
  <c r="G30" i="4"/>
  <c r="AF231" i="4"/>
  <c r="H77" i="4" s="1"/>
  <c r="S58" i="4"/>
  <c r="F7" i="4" s="1"/>
  <c r="AC117" i="4"/>
  <c r="E38" i="4" s="1"/>
  <c r="AF176" i="4"/>
  <c r="H59" i="4" s="1"/>
  <c r="AD114" i="4"/>
  <c r="F35" i="4" s="1"/>
  <c r="AF173" i="4"/>
  <c r="H56" i="4" s="1"/>
  <c r="AB352" i="4"/>
  <c r="D119" i="4" s="1"/>
  <c r="AF118" i="4"/>
  <c r="H39" i="4" s="1"/>
  <c r="Y207" i="4"/>
  <c r="Y159" i="4"/>
  <c r="Y168" i="4" s="1"/>
  <c r="Y177" i="4" s="1"/>
  <c r="Y187" i="4" s="1"/>
  <c r="A60" i="4" s="1"/>
  <c r="AC154" i="4"/>
  <c r="AC163" i="4" s="1"/>
  <c r="AC172" i="4" s="1"/>
  <c r="AC182" i="4" s="1"/>
  <c r="E55" i="4" s="1"/>
  <c r="U233" i="4"/>
  <c r="H69" i="4" s="1"/>
  <c r="U354" i="4"/>
  <c r="H111" i="4" s="1"/>
  <c r="E110" i="4"/>
  <c r="B46" i="4"/>
  <c r="E109" i="4"/>
  <c r="D142" i="4"/>
  <c r="AD115" i="4"/>
  <c r="F36" i="4" s="1"/>
  <c r="AE178" i="4"/>
  <c r="G61" i="4" s="1"/>
  <c r="S235" i="4"/>
  <c r="F71" i="4" s="1"/>
  <c r="U356" i="4"/>
  <c r="H113" i="4" s="1"/>
  <c r="AE56" i="4"/>
  <c r="G15" i="4" s="1"/>
  <c r="U57" i="4"/>
  <c r="H6" i="4" s="1"/>
  <c r="AD117" i="4"/>
  <c r="F38" i="4" s="1"/>
  <c r="AF234" i="4"/>
  <c r="H80" i="4" s="1"/>
  <c r="AA212" i="4"/>
  <c r="AA221" i="4" s="1"/>
  <c r="AA230" i="4" s="1"/>
  <c r="AA240" i="4" s="1"/>
  <c r="C76" i="4" s="1"/>
  <c r="Y267" i="4"/>
  <c r="Y215" i="4"/>
  <c r="Y224" i="4" s="1"/>
  <c r="Y233" i="4" s="1"/>
  <c r="Y243" i="4" s="1"/>
  <c r="A79" i="4" s="1"/>
  <c r="Z173" i="4"/>
  <c r="B56" i="4" s="1"/>
  <c r="Z231" i="4"/>
  <c r="B77" i="4" s="1"/>
  <c r="AB415" i="4"/>
  <c r="D140" i="4" s="1"/>
  <c r="AF417" i="3"/>
  <c r="H142" i="3" s="1"/>
  <c r="AD235" i="3"/>
  <c r="AF237" i="3"/>
  <c r="H83" i="3" s="1"/>
  <c r="AC232" i="3"/>
  <c r="E78" i="3" s="1"/>
  <c r="AF176" i="3"/>
  <c r="H59" i="3" s="1"/>
  <c r="AF355" i="3"/>
  <c r="H122" i="3" s="1"/>
  <c r="Z293" i="3"/>
  <c r="B98" i="3" s="1"/>
  <c r="AB115" i="3"/>
  <c r="D36" i="3" s="1"/>
  <c r="AA231" i="3"/>
  <c r="C77" i="3" s="1"/>
  <c r="AE352" i="3"/>
  <c r="G119" i="3" s="1"/>
  <c r="AB56" i="3"/>
  <c r="D15" i="3" s="1"/>
  <c r="AE56" i="3"/>
  <c r="G15" i="3" s="1"/>
  <c r="AB114" i="3"/>
  <c r="D35" i="3" s="1"/>
  <c r="AC116" i="3"/>
  <c r="AD294" i="3"/>
  <c r="F99" i="3" s="1"/>
  <c r="AA232" i="3"/>
  <c r="C78" i="3" s="1"/>
  <c r="AD416" i="3"/>
  <c r="F141" i="3" s="1"/>
  <c r="AE119" i="3"/>
  <c r="G40" i="3" s="1"/>
  <c r="AC355" i="3"/>
  <c r="E122" i="3" s="1"/>
  <c r="AF173" i="3"/>
  <c r="H56" i="3" s="1"/>
  <c r="AF57" i="3"/>
  <c r="H16" i="3" s="1"/>
  <c r="AD175" i="3"/>
  <c r="F58" i="3" s="1"/>
  <c r="AF235" i="3"/>
  <c r="H81" i="3" s="1"/>
  <c r="AD419" i="3"/>
  <c r="F144" i="3" s="1"/>
  <c r="AF60" i="3"/>
  <c r="H19" i="3" s="1"/>
  <c r="Q173" i="3"/>
  <c r="Q352" i="3"/>
  <c r="D109" i="3" s="1"/>
  <c r="U296" i="3"/>
  <c r="T60" i="3"/>
  <c r="G9" i="3" s="1"/>
  <c r="T356" i="3"/>
  <c r="G113" i="3" s="1"/>
  <c r="T234" i="3"/>
  <c r="G70" i="3" s="1"/>
  <c r="S173" i="3"/>
  <c r="F46" i="3" s="1"/>
  <c r="T175" i="3"/>
  <c r="G48" i="3" s="1"/>
  <c r="U295" i="3"/>
  <c r="H90" i="3" s="1"/>
  <c r="T115" i="3"/>
  <c r="G26" i="3" s="1"/>
  <c r="Q294" i="3"/>
  <c r="D89" i="3" s="1"/>
  <c r="Q416" i="3"/>
  <c r="D131" i="3" s="1"/>
  <c r="Q231" i="3"/>
  <c r="T177" i="3"/>
  <c r="G50" i="3" s="1"/>
  <c r="U356" i="3"/>
  <c r="H113" i="3" s="1"/>
  <c r="R234" i="3"/>
  <c r="E70" i="3" s="1"/>
  <c r="U354" i="3"/>
  <c r="H111" i="3" s="1"/>
  <c r="S294" i="3"/>
  <c r="F89" i="3" s="1"/>
  <c r="S114" i="3"/>
  <c r="F25" i="3" s="1"/>
  <c r="T415" i="3"/>
  <c r="R231" i="3"/>
  <c r="E67" i="3" s="1"/>
  <c r="U231" i="3"/>
  <c r="H67" i="3" s="1"/>
  <c r="R117" i="3"/>
  <c r="E28" i="3" s="1"/>
  <c r="O173" i="3"/>
  <c r="B46" i="3" s="1"/>
  <c r="U415" i="3"/>
  <c r="AE178" i="3"/>
  <c r="G61" i="3" s="1"/>
  <c r="Y150" i="3"/>
  <c r="AD95" i="3"/>
  <c r="AD104" i="3" s="1"/>
  <c r="AD113" i="3" s="1"/>
  <c r="AD123" i="3" s="1"/>
  <c r="F34" i="3" s="1"/>
  <c r="Y101" i="3"/>
  <c r="Y110" i="3" s="1"/>
  <c r="Y119" i="3" s="1"/>
  <c r="Y129" i="3" s="1"/>
  <c r="A40" i="3" s="1"/>
  <c r="G16" i="3"/>
  <c r="T298" i="3"/>
  <c r="G93" i="3" s="1"/>
  <c r="G5" i="3"/>
  <c r="E100" i="3"/>
  <c r="C36" i="3"/>
  <c r="F28" i="3"/>
  <c r="AB55" i="3"/>
  <c r="D14" i="3" s="1"/>
  <c r="AD355" i="3"/>
  <c r="F122" i="3" s="1"/>
  <c r="AF418" i="3"/>
  <c r="H143" i="3" s="1"/>
  <c r="AB173" i="3"/>
  <c r="D56" i="3" s="1"/>
  <c r="AA415" i="3"/>
  <c r="C140" i="3" s="1"/>
  <c r="AD415" i="3"/>
  <c r="F140" i="3" s="1"/>
  <c r="AF118" i="3"/>
  <c r="H39" i="3" s="1"/>
  <c r="S231" i="3"/>
  <c r="F67" i="3" s="1"/>
  <c r="G130" i="3"/>
  <c r="AF177" i="3"/>
  <c r="H60" i="3" s="1"/>
  <c r="U233" i="3"/>
  <c r="H69" i="3" s="1"/>
  <c r="T354" i="3"/>
  <c r="G111" i="3" s="1"/>
  <c r="H5" i="3"/>
  <c r="S232" i="3"/>
  <c r="F68" i="3" s="1"/>
  <c r="R353" i="3"/>
  <c r="E110" i="3" s="1"/>
  <c r="AE298" i="3"/>
  <c r="G103" i="3" s="1"/>
  <c r="S118" i="3"/>
  <c r="F29" i="3" s="1"/>
  <c r="T419" i="3"/>
  <c r="G134" i="3" s="1"/>
  <c r="AD114" i="3"/>
  <c r="F35" i="3" s="1"/>
  <c r="H6" i="3"/>
  <c r="AB231" i="3"/>
  <c r="D77" i="3" s="1"/>
  <c r="AC418" i="3"/>
  <c r="E143" i="3" s="1"/>
  <c r="G6" i="3"/>
  <c r="Y151" i="3"/>
  <c r="AE95" i="3"/>
  <c r="AE104" i="3" s="1"/>
  <c r="AE113" i="3" s="1"/>
  <c r="AE123" i="3" s="1"/>
  <c r="G34" i="3" s="1"/>
  <c r="Y102" i="3"/>
  <c r="Y111" i="3" s="1"/>
  <c r="Y120" i="3" s="1"/>
  <c r="Y130" i="3" s="1"/>
  <c r="A41" i="3" s="1"/>
  <c r="G78" i="3"/>
  <c r="AC353" i="3"/>
  <c r="E120" i="3" s="1"/>
  <c r="F49" i="3"/>
  <c r="T296" i="3"/>
  <c r="G91" i="3" s="1"/>
  <c r="AE117" i="3"/>
  <c r="G38" i="3" s="1"/>
  <c r="AC234" i="3"/>
  <c r="E80" i="3" s="1"/>
  <c r="Y146" i="3"/>
  <c r="Y97" i="3"/>
  <c r="Y106" i="3" s="1"/>
  <c r="Y115" i="3" s="1"/>
  <c r="Y125" i="3" s="1"/>
  <c r="A36" i="3" s="1"/>
  <c r="Z95" i="3"/>
  <c r="Z104" i="3" s="1"/>
  <c r="Z113" i="3" s="1"/>
  <c r="Z123" i="3" s="1"/>
  <c r="B34" i="3" s="1"/>
  <c r="AC173" i="3"/>
  <c r="E56" i="3" s="1"/>
  <c r="AA293" i="3"/>
  <c r="C98" i="3" s="1"/>
  <c r="AE415" i="3"/>
  <c r="G140" i="3" s="1"/>
  <c r="R352" i="3"/>
  <c r="E109" i="3" s="1"/>
  <c r="H130" i="3"/>
  <c r="E15" i="3"/>
  <c r="AD297" i="3"/>
  <c r="F102" i="3" s="1"/>
  <c r="N150" i="3"/>
  <c r="N101" i="3"/>
  <c r="N110" i="3" s="1"/>
  <c r="N119" i="3" s="1"/>
  <c r="N129" i="3" s="1"/>
  <c r="A30" i="3" s="1"/>
  <c r="S95" i="3"/>
  <c r="S104" i="3" s="1"/>
  <c r="S113" i="3" s="1"/>
  <c r="S123" i="3" s="1"/>
  <c r="F24" i="3" s="1"/>
  <c r="T417" i="3"/>
  <c r="G132" i="3" s="1"/>
  <c r="Q354" i="3"/>
  <c r="D111" i="3" s="1"/>
  <c r="P174" i="3"/>
  <c r="C47" i="3" s="1"/>
  <c r="U353" i="3"/>
  <c r="H110" i="3" s="1"/>
  <c r="S353" i="3"/>
  <c r="F110" i="3" s="1"/>
  <c r="AF178" i="3"/>
  <c r="H61" i="3" s="1"/>
  <c r="T118" i="3"/>
  <c r="G29" i="3" s="1"/>
  <c r="U419" i="3"/>
  <c r="H134" i="3" s="1"/>
  <c r="N145" i="3"/>
  <c r="N96" i="3"/>
  <c r="N105" i="3" s="1"/>
  <c r="N114" i="3" s="1"/>
  <c r="N124" i="3" s="1"/>
  <c r="A25" i="3" s="1"/>
  <c r="G114" i="3"/>
  <c r="T116" i="3"/>
  <c r="G27" i="3" s="1"/>
  <c r="G100" i="3"/>
  <c r="AC115" i="3"/>
  <c r="E36" i="3" s="1"/>
  <c r="R116" i="3"/>
  <c r="E27" i="3" s="1"/>
  <c r="AF58" i="3"/>
  <c r="H17" i="3" s="1"/>
  <c r="AC296" i="3"/>
  <c r="E101" i="3" s="1"/>
  <c r="E35" i="3"/>
  <c r="AD173" i="3"/>
  <c r="F56" i="3" s="1"/>
  <c r="AB415" i="3"/>
  <c r="D140" i="3" s="1"/>
  <c r="AF352" i="3"/>
  <c r="H119" i="3" s="1"/>
  <c r="T114" i="3"/>
  <c r="G25" i="3" s="1"/>
  <c r="O415" i="3"/>
  <c r="B130" i="3" s="1"/>
  <c r="AE356" i="3"/>
  <c r="G123" i="3" s="1"/>
  <c r="S116" i="3"/>
  <c r="F27" i="3" s="1"/>
  <c r="U175" i="3"/>
  <c r="H48" i="3" s="1"/>
  <c r="Q417" i="3"/>
  <c r="D132" i="3" s="1"/>
  <c r="R174" i="3"/>
  <c r="E47" i="3" s="1"/>
  <c r="T232" i="3"/>
  <c r="G68" i="3" s="1"/>
  <c r="S416" i="3"/>
  <c r="F131" i="3" s="1"/>
  <c r="AE236" i="3"/>
  <c r="G82" i="3" s="1"/>
  <c r="S177" i="3"/>
  <c r="F50" i="3" s="1"/>
  <c r="N148" i="3"/>
  <c r="N99" i="3"/>
  <c r="N108" i="3" s="1"/>
  <c r="N117" i="3" s="1"/>
  <c r="N127" i="3" s="1"/>
  <c r="A28" i="3" s="1"/>
  <c r="Q95" i="3"/>
  <c r="Q104" i="3" s="1"/>
  <c r="Q113" i="3" s="1"/>
  <c r="Q123" i="3" s="1"/>
  <c r="D24" i="3" s="1"/>
  <c r="AE293" i="3"/>
  <c r="G98" i="3" s="1"/>
  <c r="F81" i="3"/>
  <c r="F14" i="3"/>
  <c r="G135" i="3"/>
  <c r="AB116" i="3"/>
  <c r="D37" i="3" s="1"/>
  <c r="D58" i="3"/>
  <c r="H91" i="3"/>
  <c r="AC117" i="3"/>
  <c r="E38" i="3" s="1"/>
  <c r="AD234" i="3"/>
  <c r="F80" i="3" s="1"/>
  <c r="G35" i="3"/>
  <c r="AE173" i="3"/>
  <c r="G56" i="3" s="1"/>
  <c r="AB293" i="3"/>
  <c r="D98" i="3" s="1"/>
  <c r="AF415" i="3"/>
  <c r="H140" i="3" s="1"/>
  <c r="G67" i="3"/>
  <c r="AE419" i="3"/>
  <c r="G144" i="3" s="1"/>
  <c r="U116" i="3"/>
  <c r="H27" i="3" s="1"/>
  <c r="U417" i="3"/>
  <c r="H132" i="3" s="1"/>
  <c r="R354" i="3"/>
  <c r="E111" i="3" s="1"/>
  <c r="R294" i="3"/>
  <c r="E89" i="3" s="1"/>
  <c r="T294" i="3"/>
  <c r="G89" i="3" s="1"/>
  <c r="T353" i="3"/>
  <c r="G110" i="3" s="1"/>
  <c r="AF236" i="3"/>
  <c r="H82" i="3" s="1"/>
  <c r="U177" i="3"/>
  <c r="H50" i="3" s="1"/>
  <c r="H26" i="3"/>
  <c r="E37" i="3"/>
  <c r="F142" i="3"/>
  <c r="R355" i="3"/>
  <c r="E112" i="3" s="1"/>
  <c r="AF234" i="3"/>
  <c r="H80" i="3" s="1"/>
  <c r="AD296" i="3"/>
  <c r="F101" i="3" s="1"/>
  <c r="H14" i="3"/>
  <c r="AA352" i="3"/>
  <c r="C119" i="3" s="1"/>
  <c r="AC415" i="3"/>
  <c r="E140" i="3" s="1"/>
  <c r="Z352" i="3"/>
  <c r="B119" i="3" s="1"/>
  <c r="R56" i="3"/>
  <c r="E5" i="3" s="1"/>
  <c r="Y203" i="3"/>
  <c r="Y155" i="3"/>
  <c r="Y164" i="3" s="1"/>
  <c r="Y173" i="3" s="1"/>
  <c r="Y183" i="3" s="1"/>
  <c r="A56" i="3" s="1"/>
  <c r="U114" i="3"/>
  <c r="H25" i="3" s="1"/>
  <c r="D46" i="3"/>
  <c r="P415" i="3"/>
  <c r="C130" i="3" s="1"/>
  <c r="D5" i="3"/>
  <c r="AE235" i="3"/>
  <c r="G81" i="3" s="1"/>
  <c r="R175" i="3"/>
  <c r="E48" i="3" s="1"/>
  <c r="R233" i="3"/>
  <c r="E69" i="3" s="1"/>
  <c r="R417" i="3"/>
  <c r="E132" i="3" s="1"/>
  <c r="T174" i="3"/>
  <c r="G47" i="3" s="1"/>
  <c r="U232" i="3"/>
  <c r="H68" i="3" s="1"/>
  <c r="T416" i="3"/>
  <c r="G131" i="3" s="1"/>
  <c r="G19" i="3"/>
  <c r="AF298" i="3"/>
  <c r="H103" i="3" s="1"/>
  <c r="S235" i="3"/>
  <c r="F71" i="3" s="1"/>
  <c r="AF299" i="3"/>
  <c r="H104" i="3" s="1"/>
  <c r="H9" i="3"/>
  <c r="G121" i="3"/>
  <c r="H57" i="3"/>
  <c r="C99" i="3"/>
  <c r="AE416" i="3"/>
  <c r="G141" i="3" s="1"/>
  <c r="AE234" i="3"/>
  <c r="G80" i="3" s="1"/>
  <c r="Z114" i="3"/>
  <c r="B35" i="3" s="1"/>
  <c r="AC231" i="3"/>
  <c r="E77" i="3" s="1"/>
  <c r="Z415" i="3"/>
  <c r="B140" i="3" s="1"/>
  <c r="F39" i="3"/>
  <c r="AE297" i="3"/>
  <c r="G102" i="3" s="1"/>
  <c r="R295" i="3"/>
  <c r="E90" i="3" s="1"/>
  <c r="S354" i="3"/>
  <c r="F111" i="3" s="1"/>
  <c r="U174" i="3"/>
  <c r="H47" i="3" s="1"/>
  <c r="U294" i="3"/>
  <c r="H89" i="3" s="1"/>
  <c r="AE357" i="3"/>
  <c r="G124" i="3" s="1"/>
  <c r="U235" i="3"/>
  <c r="H71" i="3" s="1"/>
  <c r="AF231" i="3"/>
  <c r="H77" i="3" s="1"/>
  <c r="AE353" i="3"/>
  <c r="G120" i="3" s="1"/>
  <c r="S355" i="3"/>
  <c r="F112" i="3" s="1"/>
  <c r="AC176" i="3"/>
  <c r="E59" i="3" s="1"/>
  <c r="AE296" i="3"/>
  <c r="G101" i="3" s="1"/>
  <c r="AA114" i="3"/>
  <c r="C35" i="3" s="1"/>
  <c r="AB352" i="3"/>
  <c r="D119" i="3" s="1"/>
  <c r="AC293" i="3"/>
  <c r="E98" i="3" s="1"/>
  <c r="U293" i="3"/>
  <c r="H88" i="3" s="1"/>
  <c r="S293" i="3"/>
  <c r="F88" i="3" s="1"/>
  <c r="Q415" i="3"/>
  <c r="D130" i="3" s="1"/>
  <c r="N146" i="3"/>
  <c r="O95" i="3"/>
  <c r="O104" i="3" s="1"/>
  <c r="O113" i="3" s="1"/>
  <c r="O123" i="3" s="1"/>
  <c r="B24" i="3" s="1"/>
  <c r="N97" i="3"/>
  <c r="N106" i="3" s="1"/>
  <c r="N115" i="3" s="1"/>
  <c r="N125" i="3" s="1"/>
  <c r="A26" i="3" s="1"/>
  <c r="AF356" i="3"/>
  <c r="H123" i="3" s="1"/>
  <c r="N147" i="3"/>
  <c r="N98" i="3"/>
  <c r="N107" i="3" s="1"/>
  <c r="N116" i="3" s="1"/>
  <c r="N126" i="3" s="1"/>
  <c r="A27" i="3" s="1"/>
  <c r="P95" i="3"/>
  <c r="P104" i="3" s="1"/>
  <c r="P113" i="3" s="1"/>
  <c r="P123" i="3" s="1"/>
  <c r="C24" i="3" s="1"/>
  <c r="Q116" i="3"/>
  <c r="D27" i="3" s="1"/>
  <c r="S233" i="3"/>
  <c r="F69" i="3" s="1"/>
  <c r="S417" i="3"/>
  <c r="F132" i="3" s="1"/>
  <c r="P232" i="3"/>
  <c r="C68" i="3" s="1"/>
  <c r="U416" i="3"/>
  <c r="H131" i="3" s="1"/>
  <c r="AC57" i="3"/>
  <c r="E16" i="3" s="1"/>
  <c r="AE420" i="3"/>
  <c r="G145" i="3" s="1"/>
  <c r="S297" i="3"/>
  <c r="F92" i="3" s="1"/>
  <c r="O55" i="3"/>
  <c r="B4" i="3" s="1"/>
  <c r="N207" i="3"/>
  <c r="R154" i="3"/>
  <c r="R163" i="3" s="1"/>
  <c r="R172" i="3" s="1"/>
  <c r="R182" i="3" s="1"/>
  <c r="E45" i="3" s="1"/>
  <c r="N159" i="3"/>
  <c r="N168" i="3" s="1"/>
  <c r="N177" i="3" s="1"/>
  <c r="N187" i="3" s="1"/>
  <c r="A50" i="3" s="1"/>
  <c r="Y207" i="3"/>
  <c r="Y159" i="3"/>
  <c r="Y168" i="3" s="1"/>
  <c r="Y177" i="3" s="1"/>
  <c r="Y187" i="3" s="1"/>
  <c r="A60" i="3" s="1"/>
  <c r="AC154" i="3"/>
  <c r="AC163" i="3" s="1"/>
  <c r="AC172" i="3" s="1"/>
  <c r="AC182" i="3" s="1"/>
  <c r="E55" i="3" s="1"/>
  <c r="U119" i="3"/>
  <c r="H30" i="3" s="1"/>
  <c r="H35" i="3"/>
  <c r="AB232" i="3"/>
  <c r="D78" i="3" s="1"/>
  <c r="AD176" i="3"/>
  <c r="F59" i="3" s="1"/>
  <c r="AD418" i="3"/>
  <c r="F143" i="3" s="1"/>
  <c r="AF293" i="3"/>
  <c r="H98" i="3" s="1"/>
  <c r="AC352" i="3"/>
  <c r="E119" i="3" s="1"/>
  <c r="AD231" i="3"/>
  <c r="F77" i="3" s="1"/>
  <c r="Y206" i="3"/>
  <c r="Y158" i="3"/>
  <c r="Y167" i="3" s="1"/>
  <c r="Y176" i="3" s="1"/>
  <c r="Y186" i="3" s="1"/>
  <c r="A59" i="3" s="1"/>
  <c r="AB154" i="3"/>
  <c r="AB163" i="3" s="1"/>
  <c r="AB172" i="3" s="1"/>
  <c r="AB182" i="3" s="1"/>
  <c r="D55" i="3" s="1"/>
  <c r="AE118" i="3"/>
  <c r="G39" i="3" s="1"/>
  <c r="AF419" i="3"/>
  <c r="H144" i="3" s="1"/>
  <c r="Q175" i="3"/>
  <c r="D48" i="3" s="1"/>
  <c r="S295" i="3"/>
  <c r="F90" i="3" s="1"/>
  <c r="P115" i="3"/>
  <c r="C26" i="3" s="1"/>
  <c r="Q232" i="3"/>
  <c r="D68" i="3" s="1"/>
  <c r="P353" i="3"/>
  <c r="C110" i="3" s="1"/>
  <c r="AF357" i="3"/>
  <c r="H124" i="3" s="1"/>
  <c r="T297" i="3"/>
  <c r="G92" i="3" s="1"/>
  <c r="AB294" i="3"/>
  <c r="D99" i="3" s="1"/>
  <c r="T355" i="3"/>
  <c r="G112" i="3" s="1"/>
  <c r="AE176" i="3"/>
  <c r="G59" i="3" s="1"/>
  <c r="AE355" i="3"/>
  <c r="G122" i="3" s="1"/>
  <c r="Z173" i="3"/>
  <c r="B56" i="3" s="1"/>
  <c r="AD352" i="3"/>
  <c r="F119" i="3" s="1"/>
  <c r="AD293" i="3"/>
  <c r="F98" i="3" s="1"/>
  <c r="S352" i="3"/>
  <c r="F109" i="3" s="1"/>
  <c r="AD177" i="3"/>
  <c r="F60" i="3" s="1"/>
  <c r="AF297" i="3"/>
  <c r="H102" i="3" s="1"/>
  <c r="U297" i="3"/>
  <c r="H92" i="3" s="1"/>
  <c r="P56" i="3"/>
  <c r="C5" i="3" s="1"/>
  <c r="S175" i="3"/>
  <c r="F48" i="3" s="1"/>
  <c r="T233" i="3"/>
  <c r="G69" i="3" s="1"/>
  <c r="Q174" i="3"/>
  <c r="D47" i="3" s="1"/>
  <c r="R232" i="3"/>
  <c r="E68" i="3" s="1"/>
  <c r="P416" i="3"/>
  <c r="C131" i="3" s="1"/>
  <c r="S55" i="3"/>
  <c r="F4" i="3" s="1"/>
  <c r="AF420" i="3"/>
  <c r="H145" i="3" s="1"/>
  <c r="S356" i="3"/>
  <c r="F113" i="3" s="1"/>
  <c r="P55" i="3"/>
  <c r="C4" i="3" s="1"/>
  <c r="Y272" i="3"/>
  <c r="AF212" i="3"/>
  <c r="AF221" i="3" s="1"/>
  <c r="AF230" i="3" s="1"/>
  <c r="AF240" i="3" s="1"/>
  <c r="H76" i="3" s="1"/>
  <c r="H41" i="3"/>
  <c r="F7" i="3"/>
  <c r="C57" i="3"/>
  <c r="T418" i="3"/>
  <c r="G133" i="3" s="1"/>
  <c r="AF296" i="3"/>
  <c r="H101" i="3" s="1"/>
  <c r="AE418" i="3"/>
  <c r="G143" i="3" s="1"/>
  <c r="AA173" i="3"/>
  <c r="C56" i="3" s="1"/>
  <c r="Z231" i="3"/>
  <c r="B77" i="3" s="1"/>
  <c r="AE231" i="3"/>
  <c r="G77" i="3" s="1"/>
  <c r="R114" i="3"/>
  <c r="E25" i="3" s="1"/>
  <c r="D67" i="3"/>
  <c r="O293" i="3"/>
  <c r="B88" i="3" s="1"/>
  <c r="AE177" i="3"/>
  <c r="G60" i="3" s="1"/>
  <c r="AD356" i="3"/>
  <c r="F123" i="3" s="1"/>
  <c r="Q233" i="3"/>
  <c r="D69" i="3" s="1"/>
  <c r="T295" i="3"/>
  <c r="G90" i="3" s="1"/>
  <c r="R115" i="3"/>
  <c r="E26" i="3" s="1"/>
  <c r="P294" i="3"/>
  <c r="C89" i="3" s="1"/>
  <c r="Q353" i="3"/>
  <c r="D110" i="3" s="1"/>
  <c r="N102" i="3"/>
  <c r="N111" i="3" s="1"/>
  <c r="N120" i="3" s="1"/>
  <c r="N130" i="3" s="1"/>
  <c r="A31" i="3" s="1"/>
  <c r="T95" i="3"/>
  <c r="T104" i="3" s="1"/>
  <c r="T113" i="3" s="1"/>
  <c r="T123" i="3" s="1"/>
  <c r="G24" i="3" s="1"/>
  <c r="N151" i="3"/>
  <c r="T235" i="3"/>
  <c r="G71" i="3" s="1"/>
  <c r="S419" i="3"/>
  <c r="F134" i="3" s="1"/>
  <c r="N210" i="3"/>
  <c r="U154" i="3"/>
  <c r="U163" i="3" s="1"/>
  <c r="U172" i="3" s="1"/>
  <c r="U182" i="3" s="1"/>
  <c r="H45" i="3" s="1"/>
  <c r="Y205" i="3"/>
  <c r="Y157" i="3"/>
  <c r="Y166" i="3" s="1"/>
  <c r="Y175" i="3" s="1"/>
  <c r="Y185" i="3" s="1"/>
  <c r="A58" i="3" s="1"/>
  <c r="AA154" i="3"/>
  <c r="AA163" i="3" s="1"/>
  <c r="AA172" i="3" s="1"/>
  <c r="AA182" i="3" s="1"/>
  <c r="C55" i="3" s="1"/>
  <c r="AE235" i="2"/>
  <c r="AC116" i="2"/>
  <c r="E37" i="2" s="1"/>
  <c r="AC233" i="2"/>
  <c r="AB417" i="2"/>
  <c r="D142" i="2" s="1"/>
  <c r="AF179" i="2"/>
  <c r="H62" i="2" s="1"/>
  <c r="AF117" i="2"/>
  <c r="H38" i="2" s="1"/>
  <c r="AB415" i="2"/>
  <c r="AF235" i="2"/>
  <c r="AB175" i="2"/>
  <c r="Z231" i="2"/>
  <c r="AE352" i="2"/>
  <c r="G119" i="2" s="1"/>
  <c r="AC176" i="2"/>
  <c r="E59" i="2" s="1"/>
  <c r="AB55" i="2"/>
  <c r="D14" i="2" s="1"/>
  <c r="AA173" i="2"/>
  <c r="C56" i="2" s="1"/>
  <c r="AE231" i="2"/>
  <c r="AF57" i="2"/>
  <c r="H16" i="2" s="1"/>
  <c r="AE354" i="2"/>
  <c r="G121" i="2" s="1"/>
  <c r="AD177" i="2"/>
  <c r="F60" i="2" s="1"/>
  <c r="AD356" i="2"/>
  <c r="F123" i="2" s="1"/>
  <c r="AF61" i="2"/>
  <c r="H20" i="2" s="1"/>
  <c r="AB116" i="2"/>
  <c r="D37" i="2" s="1"/>
  <c r="AF233" i="2"/>
  <c r="AE355" i="2"/>
  <c r="G122" i="2" s="1"/>
  <c r="AA114" i="2"/>
  <c r="AD235" i="2"/>
  <c r="F81" i="2" s="1"/>
  <c r="AF355" i="2"/>
  <c r="AE418" i="2"/>
  <c r="G143" i="2" s="1"/>
  <c r="AB114" i="2"/>
  <c r="AF231" i="2"/>
  <c r="H77" i="2" s="1"/>
  <c r="Z415" i="2"/>
  <c r="B140" i="2" s="1"/>
  <c r="S419" i="2"/>
  <c r="F134" i="2" s="1"/>
  <c r="U298" i="2"/>
  <c r="Q353" i="2"/>
  <c r="D110" i="2" s="1"/>
  <c r="T59" i="2"/>
  <c r="G8" i="2" s="1"/>
  <c r="S232" i="2"/>
  <c r="F68" i="2" s="1"/>
  <c r="U357" i="2"/>
  <c r="H114" i="2" s="1"/>
  <c r="T175" i="2"/>
  <c r="G48" i="2" s="1"/>
  <c r="Q115" i="2"/>
  <c r="D26" i="2" s="1"/>
  <c r="S355" i="2"/>
  <c r="R231" i="2"/>
  <c r="E67" i="2" s="1"/>
  <c r="U352" i="2"/>
  <c r="H109" i="2" s="1"/>
  <c r="U358" i="2"/>
  <c r="H115" i="2" s="1"/>
  <c r="T176" i="2"/>
  <c r="G49" i="2" s="1"/>
  <c r="S418" i="2"/>
  <c r="T56" i="2"/>
  <c r="G5" i="2" s="1"/>
  <c r="T118" i="2"/>
  <c r="G29" i="2" s="1"/>
  <c r="U356" i="2"/>
  <c r="H113" i="2" s="1"/>
  <c r="T119" i="2"/>
  <c r="R115" i="2"/>
  <c r="U232" i="2"/>
  <c r="H68" i="2" s="1"/>
  <c r="T236" i="2"/>
  <c r="P353" i="2"/>
  <c r="C110" i="2" s="1"/>
  <c r="AA232" i="2"/>
  <c r="C78" i="2" s="1"/>
  <c r="AA416" i="2"/>
  <c r="C141" i="2" s="1"/>
  <c r="S114" i="2"/>
  <c r="F25" i="2" s="1"/>
  <c r="U173" i="2"/>
  <c r="H46" i="2" s="1"/>
  <c r="N207" i="2"/>
  <c r="N159" i="2"/>
  <c r="N168" i="2" s="1"/>
  <c r="N177" i="2" s="1"/>
  <c r="N187" i="2" s="1"/>
  <c r="A50" i="2" s="1"/>
  <c r="R154" i="2"/>
  <c r="R163" i="2" s="1"/>
  <c r="R172" i="2" s="1"/>
  <c r="R182" i="2" s="1"/>
  <c r="E45" i="2" s="1"/>
  <c r="G72" i="2"/>
  <c r="F112" i="2"/>
  <c r="G93" i="2"/>
  <c r="Y148" i="2"/>
  <c r="AB95" i="2"/>
  <c r="AB104" i="2" s="1"/>
  <c r="AB113" i="2" s="1"/>
  <c r="AB123" i="2" s="1"/>
  <c r="D34" i="2" s="1"/>
  <c r="Y99" i="2"/>
  <c r="Y108" i="2" s="1"/>
  <c r="Y117" i="2" s="1"/>
  <c r="Y127" i="2" s="1"/>
  <c r="A38" i="2" s="1"/>
  <c r="H27" i="2"/>
  <c r="Q295" i="2"/>
  <c r="D90" i="2" s="1"/>
  <c r="S354" i="2"/>
  <c r="F111" i="2" s="1"/>
  <c r="R174" i="2"/>
  <c r="E47" i="2" s="1"/>
  <c r="E58" i="2"/>
  <c r="AC295" i="2"/>
  <c r="E100" i="2" s="1"/>
  <c r="AC354" i="2"/>
  <c r="E121" i="2" s="1"/>
  <c r="AC117" i="2"/>
  <c r="E38" i="2" s="1"/>
  <c r="AC234" i="2"/>
  <c r="E80" i="2" s="1"/>
  <c r="AF418" i="2"/>
  <c r="H143" i="2" s="1"/>
  <c r="AC114" i="2"/>
  <c r="E35" i="2" s="1"/>
  <c r="AC173" i="2"/>
  <c r="E56" i="2" s="1"/>
  <c r="AF293" i="2"/>
  <c r="H98" i="2" s="1"/>
  <c r="AE177" i="2"/>
  <c r="G60" i="2" s="1"/>
  <c r="F133" i="2"/>
  <c r="AE115" i="2"/>
  <c r="G36" i="2" s="1"/>
  <c r="AA294" i="2"/>
  <c r="C99" i="2" s="1"/>
  <c r="AB416" i="2"/>
  <c r="D141" i="2" s="1"/>
  <c r="T114" i="2"/>
  <c r="G25" i="2" s="1"/>
  <c r="U231" i="2"/>
  <c r="H67" i="2" s="1"/>
  <c r="R293" i="2"/>
  <c r="E88" i="2" s="1"/>
  <c r="U415" i="2"/>
  <c r="H130" i="2" s="1"/>
  <c r="Q212" i="2"/>
  <c r="Q221" i="2" s="1"/>
  <c r="Q230" i="2" s="1"/>
  <c r="Q240" i="2" s="1"/>
  <c r="D66" i="2" s="1"/>
  <c r="N216" i="2"/>
  <c r="N225" i="2" s="1"/>
  <c r="N234" i="2" s="1"/>
  <c r="N244" i="2" s="1"/>
  <c r="A70" i="2" s="1"/>
  <c r="N268" i="2"/>
  <c r="R417" i="2"/>
  <c r="E132" i="2" s="1"/>
  <c r="N150" i="2"/>
  <c r="S95" i="2"/>
  <c r="S104" i="2" s="1"/>
  <c r="S113" i="2" s="1"/>
  <c r="S123" i="2" s="1"/>
  <c r="F24" i="2" s="1"/>
  <c r="N101" i="2"/>
  <c r="N110" i="2" s="1"/>
  <c r="N119" i="2" s="1"/>
  <c r="N129" i="2" s="1"/>
  <c r="A30" i="2" s="1"/>
  <c r="H122" i="2"/>
  <c r="D35" i="2"/>
  <c r="AB231" i="2"/>
  <c r="D77" i="2" s="1"/>
  <c r="S176" i="2"/>
  <c r="F49" i="2" s="1"/>
  <c r="U115" i="2"/>
  <c r="H26" i="2" s="1"/>
  <c r="U236" i="2"/>
  <c r="H72" i="2" s="1"/>
  <c r="Q175" i="2"/>
  <c r="D48" i="2" s="1"/>
  <c r="R295" i="2"/>
  <c r="E90" i="2" s="1"/>
  <c r="S417" i="2"/>
  <c r="F132" i="2" s="1"/>
  <c r="D89" i="2"/>
  <c r="P416" i="2"/>
  <c r="C131" i="2" s="1"/>
  <c r="T55" i="2"/>
  <c r="G4" i="2" s="1"/>
  <c r="T60" i="2"/>
  <c r="G9" i="2" s="1"/>
  <c r="AD175" i="2"/>
  <c r="F58" i="2" s="1"/>
  <c r="AB354" i="2"/>
  <c r="D121" i="2" s="1"/>
  <c r="AC417" i="2"/>
  <c r="E142" i="2" s="1"/>
  <c r="N146" i="2"/>
  <c r="N97" i="2"/>
  <c r="N106" i="2" s="1"/>
  <c r="N115" i="2" s="1"/>
  <c r="N125" i="2" s="1"/>
  <c r="A26" i="2" s="1"/>
  <c r="O95" i="2"/>
  <c r="O104" i="2" s="1"/>
  <c r="O113" i="2" s="1"/>
  <c r="O123" i="2" s="1"/>
  <c r="B24" i="2" s="1"/>
  <c r="Z114" i="2"/>
  <c r="B35" i="2" s="1"/>
  <c r="AD58" i="2"/>
  <c r="F17" i="2" s="1"/>
  <c r="AC296" i="2"/>
  <c r="E101" i="2" s="1"/>
  <c r="Z293" i="2"/>
  <c r="B98" i="2" s="1"/>
  <c r="AD114" i="2"/>
  <c r="F35" i="2" s="1"/>
  <c r="AB293" i="2"/>
  <c r="D98" i="2" s="1"/>
  <c r="AF352" i="2"/>
  <c r="H119" i="2" s="1"/>
  <c r="G81" i="2"/>
  <c r="T58" i="2"/>
  <c r="G7" i="2" s="1"/>
  <c r="U176" i="2"/>
  <c r="H49" i="2" s="1"/>
  <c r="T355" i="2"/>
  <c r="G112" i="2" s="1"/>
  <c r="AF115" i="2"/>
  <c r="H36" i="2" s="1"/>
  <c r="AB232" i="2"/>
  <c r="D78" i="2" s="1"/>
  <c r="AC353" i="2"/>
  <c r="E120" i="2" s="1"/>
  <c r="R114" i="2"/>
  <c r="E25" i="2" s="1"/>
  <c r="R352" i="2"/>
  <c r="E109" i="2" s="1"/>
  <c r="S415" i="2"/>
  <c r="F130" i="2" s="1"/>
  <c r="P294" i="2"/>
  <c r="C89" i="2" s="1"/>
  <c r="F90" i="2"/>
  <c r="S174" i="2"/>
  <c r="F47" i="2" s="1"/>
  <c r="Y208" i="2"/>
  <c r="AD154" i="2"/>
  <c r="AD163" i="2" s="1"/>
  <c r="AD172" i="2" s="1"/>
  <c r="AD182" i="2" s="1"/>
  <c r="F55" i="2" s="1"/>
  <c r="Y160" i="2"/>
  <c r="Y169" i="2" s="1"/>
  <c r="Y178" i="2" s="1"/>
  <c r="Y188" i="2" s="1"/>
  <c r="A61" i="2" s="1"/>
  <c r="AF175" i="2"/>
  <c r="H58" i="2" s="1"/>
  <c r="AD233" i="2"/>
  <c r="F79" i="2" s="1"/>
  <c r="AD417" i="2"/>
  <c r="F142" i="2" s="1"/>
  <c r="AE117" i="2"/>
  <c r="G38" i="2" s="1"/>
  <c r="AD234" i="2"/>
  <c r="F80" i="2" s="1"/>
  <c r="AF55" i="2"/>
  <c r="H14" i="2" s="1"/>
  <c r="AC55" i="2"/>
  <c r="E14" i="2" s="1"/>
  <c r="AC231" i="2"/>
  <c r="E77" i="2" s="1"/>
  <c r="AA352" i="2"/>
  <c r="C119" i="2" s="1"/>
  <c r="T212" i="2"/>
  <c r="T221" i="2" s="1"/>
  <c r="T230" i="2" s="1"/>
  <c r="T240" i="2" s="1"/>
  <c r="G66" i="2" s="1"/>
  <c r="N219" i="2"/>
  <c r="N228" i="2" s="1"/>
  <c r="N237" i="2" s="1"/>
  <c r="N247" i="2" s="1"/>
  <c r="A73" i="2" s="1"/>
  <c r="N271" i="2"/>
  <c r="H60" i="2"/>
  <c r="R58" i="2"/>
  <c r="E7" i="2" s="1"/>
  <c r="T117" i="2"/>
  <c r="G28" i="2" s="1"/>
  <c r="T418" i="2"/>
  <c r="G133" i="2" s="1"/>
  <c r="AB174" i="2"/>
  <c r="D57" i="2" s="1"/>
  <c r="AB294" i="2"/>
  <c r="D99" i="2" s="1"/>
  <c r="AC416" i="2"/>
  <c r="E141" i="2" s="1"/>
  <c r="P173" i="2"/>
  <c r="C46" i="2" s="1"/>
  <c r="U293" i="2"/>
  <c r="H88" i="2" s="1"/>
  <c r="S231" i="2"/>
  <c r="F67" i="2" s="1"/>
  <c r="Y97" i="2"/>
  <c r="Y106" i="2" s="1"/>
  <c r="Y115" i="2" s="1"/>
  <c r="Y125" i="2" s="1"/>
  <c r="A36" i="2" s="1"/>
  <c r="Y146" i="2"/>
  <c r="Z95" i="2"/>
  <c r="Z104" i="2" s="1"/>
  <c r="Z113" i="2" s="1"/>
  <c r="Z123" i="2" s="1"/>
  <c r="B34" i="2" s="1"/>
  <c r="G131" i="2"/>
  <c r="E79" i="2"/>
  <c r="U59" i="2"/>
  <c r="H8" i="2" s="1"/>
  <c r="H93" i="2"/>
  <c r="D69" i="2"/>
  <c r="T115" i="2"/>
  <c r="G26" i="2" s="1"/>
  <c r="H110" i="2"/>
  <c r="T357" i="2"/>
  <c r="G114" i="2" s="1"/>
  <c r="G6" i="2"/>
  <c r="R175" i="2"/>
  <c r="E48" i="2" s="1"/>
  <c r="U295" i="2"/>
  <c r="H90" i="2" s="1"/>
  <c r="P174" i="2"/>
  <c r="C47" i="2" s="1"/>
  <c r="U294" i="2"/>
  <c r="H89" i="2" s="1"/>
  <c r="U416" i="2"/>
  <c r="H131" i="2" s="1"/>
  <c r="N152" i="2"/>
  <c r="U95" i="2"/>
  <c r="U104" i="2" s="1"/>
  <c r="U113" i="2" s="1"/>
  <c r="U123" i="2" s="1"/>
  <c r="H24" i="2" s="1"/>
  <c r="AC57" i="2"/>
  <c r="E16" i="2" s="1"/>
  <c r="AD295" i="2"/>
  <c r="F100" i="2" s="1"/>
  <c r="AE417" i="2"/>
  <c r="G142" i="2" s="1"/>
  <c r="U114" i="2"/>
  <c r="H25" i="2" s="1"/>
  <c r="AF176" i="2"/>
  <c r="H59" i="2" s="1"/>
  <c r="AD296" i="2"/>
  <c r="F101" i="2" s="1"/>
  <c r="AA293" i="2"/>
  <c r="C98" i="2" s="1"/>
  <c r="AE114" i="2"/>
  <c r="G35" i="2" s="1"/>
  <c r="AC293" i="2"/>
  <c r="E98" i="2" s="1"/>
  <c r="AA415" i="2"/>
  <c r="C140" i="2" s="1"/>
  <c r="H18" i="2"/>
  <c r="H81" i="2"/>
  <c r="S117" i="2"/>
  <c r="F28" i="2" s="1"/>
  <c r="U296" i="2"/>
  <c r="H91" i="2" s="1"/>
  <c r="AA56" i="2"/>
  <c r="C15" i="2" s="1"/>
  <c r="AE174" i="2"/>
  <c r="G57" i="2" s="1"/>
  <c r="AC232" i="2"/>
  <c r="E78" i="2" s="1"/>
  <c r="AD416" i="2"/>
  <c r="F141" i="2" s="1"/>
  <c r="Q173" i="2"/>
  <c r="D46" i="2" s="1"/>
  <c r="O352" i="2"/>
  <c r="B109" i="2" s="1"/>
  <c r="S293" i="2"/>
  <c r="F88" i="2" s="1"/>
  <c r="AF154" i="2"/>
  <c r="AF163" i="2" s="1"/>
  <c r="AF172" i="2" s="1"/>
  <c r="AF182" i="2" s="1"/>
  <c r="H55" i="2" s="1"/>
  <c r="Y210" i="2"/>
  <c r="R233" i="2"/>
  <c r="E69" i="2" s="1"/>
  <c r="U354" i="2"/>
  <c r="H111" i="2" s="1"/>
  <c r="G47" i="2"/>
  <c r="AD57" i="2"/>
  <c r="F16" i="2" s="1"/>
  <c r="AB115" i="2"/>
  <c r="D36" i="2" s="1"/>
  <c r="AE234" i="2"/>
  <c r="G80" i="2" s="1"/>
  <c r="AF114" i="2"/>
  <c r="H35" i="2" s="1"/>
  <c r="AE173" i="2"/>
  <c r="G56" i="2" s="1"/>
  <c r="AB352" i="2"/>
  <c r="D119" i="2" s="1"/>
  <c r="D140" i="2"/>
  <c r="AD118" i="2"/>
  <c r="F39" i="2" s="1"/>
  <c r="U117" i="2"/>
  <c r="H28" i="2" s="1"/>
  <c r="R296" i="2"/>
  <c r="E91" i="2" s="1"/>
  <c r="E15" i="2"/>
  <c r="AF416" i="2"/>
  <c r="H141" i="2" s="1"/>
  <c r="AC294" i="2"/>
  <c r="E99" i="2" s="1"/>
  <c r="AE416" i="2"/>
  <c r="G141" i="2" s="1"/>
  <c r="S173" i="2"/>
  <c r="F46" i="2" s="1"/>
  <c r="Q352" i="2"/>
  <c r="D109" i="2" s="1"/>
  <c r="O415" i="2"/>
  <c r="B130" i="2" s="1"/>
  <c r="AC58" i="2"/>
  <c r="E17" i="2" s="1"/>
  <c r="AE296" i="2"/>
  <c r="G101" i="2" s="1"/>
  <c r="AF173" i="2"/>
  <c r="H56" i="2" s="1"/>
  <c r="AD173" i="2"/>
  <c r="F56" i="2" s="1"/>
  <c r="AD231" i="2"/>
  <c r="F77" i="2" s="1"/>
  <c r="AC415" i="2"/>
  <c r="E140" i="2" s="1"/>
  <c r="AF118" i="2"/>
  <c r="H39" i="2" s="1"/>
  <c r="AF297" i="2"/>
  <c r="H102" i="2" s="1"/>
  <c r="S234" i="2"/>
  <c r="F70" i="2" s="1"/>
  <c r="S296" i="2"/>
  <c r="F91" i="2" s="1"/>
  <c r="H15" i="2"/>
  <c r="AE353" i="2"/>
  <c r="G120" i="2" s="1"/>
  <c r="AD232" i="2"/>
  <c r="F78" i="2" s="1"/>
  <c r="P55" i="2"/>
  <c r="C4" i="2" s="1"/>
  <c r="O114" i="2"/>
  <c r="B25" i="2" s="1"/>
  <c r="S352" i="2"/>
  <c r="F109" i="2" s="1"/>
  <c r="P352" i="2"/>
  <c r="C109" i="2" s="1"/>
  <c r="Y269" i="2"/>
  <c r="Y217" i="2"/>
  <c r="Y226" i="2" s="1"/>
  <c r="Y235" i="2" s="1"/>
  <c r="Y245" i="2" s="1"/>
  <c r="A81" i="2" s="1"/>
  <c r="AC212" i="2"/>
  <c r="AC221" i="2" s="1"/>
  <c r="AC230" i="2" s="1"/>
  <c r="AC240" i="2" s="1"/>
  <c r="E76" i="2" s="1"/>
  <c r="C26" i="2"/>
  <c r="D131" i="2"/>
  <c r="D58" i="2"/>
  <c r="AE233" i="2"/>
  <c r="G79" i="2" s="1"/>
  <c r="H104" i="2"/>
  <c r="N155" i="2"/>
  <c r="N164" i="2" s="1"/>
  <c r="N173" i="2" s="1"/>
  <c r="N183" i="2" s="1"/>
  <c r="A46" i="2" s="1"/>
  <c r="N203" i="2"/>
  <c r="Q57" i="2"/>
  <c r="D6" i="2" s="1"/>
  <c r="Q174" i="2"/>
  <c r="D47" i="2" s="1"/>
  <c r="U420" i="2"/>
  <c r="H135" i="2" s="1"/>
  <c r="S233" i="2"/>
  <c r="F69" i="2" s="1"/>
  <c r="T417" i="2"/>
  <c r="G132" i="2" s="1"/>
  <c r="Q56" i="2"/>
  <c r="D5" i="2" s="1"/>
  <c r="Q232" i="2"/>
  <c r="D68" i="2" s="1"/>
  <c r="R353" i="2"/>
  <c r="E110" i="2" s="1"/>
  <c r="Q55" i="2"/>
  <c r="D4" i="2" s="1"/>
  <c r="AE175" i="2"/>
  <c r="G58" i="2" s="1"/>
  <c r="AE295" i="2"/>
  <c r="G100" i="2" s="1"/>
  <c r="F15" i="2"/>
  <c r="AF58" i="2"/>
  <c r="H17" i="2" s="1"/>
  <c r="AE176" i="2"/>
  <c r="G59" i="2" s="1"/>
  <c r="AF234" i="2"/>
  <c r="H80" i="2" s="1"/>
  <c r="Z55" i="2"/>
  <c r="B14" i="2" s="1"/>
  <c r="Z173" i="2"/>
  <c r="B56" i="2" s="1"/>
  <c r="AD293" i="2"/>
  <c r="F98" i="2" s="1"/>
  <c r="AD415" i="2"/>
  <c r="F140" i="2" s="1"/>
  <c r="AE297" i="2"/>
  <c r="G102" i="2" s="1"/>
  <c r="AF356" i="2"/>
  <c r="H123" i="2" s="1"/>
  <c r="T234" i="2"/>
  <c r="G70" i="2" s="1"/>
  <c r="T296" i="2"/>
  <c r="G91" i="2" s="1"/>
  <c r="AC174" i="2"/>
  <c r="E57" i="2" s="1"/>
  <c r="AA174" i="2"/>
  <c r="C57" i="2" s="1"/>
  <c r="AD294" i="2"/>
  <c r="F99" i="2" s="1"/>
  <c r="R55" i="2"/>
  <c r="E4" i="2" s="1"/>
  <c r="T173" i="2"/>
  <c r="G46" i="2" s="1"/>
  <c r="O231" i="2"/>
  <c r="B67" i="2" s="1"/>
  <c r="P415" i="2"/>
  <c r="C130" i="2" s="1"/>
  <c r="R294" i="2"/>
  <c r="E89" i="2" s="1"/>
  <c r="R416" i="2"/>
  <c r="E131" i="2" s="1"/>
  <c r="AE116" i="2"/>
  <c r="G37" i="2" s="1"/>
  <c r="AD176" i="2"/>
  <c r="F59" i="2" s="1"/>
  <c r="B77" i="2"/>
  <c r="AC352" i="2"/>
  <c r="E119" i="2" s="1"/>
  <c r="R117" i="2"/>
  <c r="E28" i="2" s="1"/>
  <c r="U355" i="2"/>
  <c r="H112" i="2" s="1"/>
  <c r="AD174" i="2"/>
  <c r="F57" i="2" s="1"/>
  <c r="AA353" i="2"/>
  <c r="C120" i="2" s="1"/>
  <c r="AE232" i="2"/>
  <c r="G78" i="2" s="1"/>
  <c r="U55" i="2"/>
  <c r="H4" i="2" s="1"/>
  <c r="P114" i="2"/>
  <c r="C25" i="2" s="1"/>
  <c r="O293" i="2"/>
  <c r="B88" i="2" s="1"/>
  <c r="Q415" i="2"/>
  <c r="D130" i="2" s="1"/>
  <c r="G30" i="2"/>
  <c r="G77" i="2"/>
  <c r="AE415" i="2"/>
  <c r="G140" i="2" s="1"/>
  <c r="G144" i="2"/>
  <c r="N147" i="2"/>
  <c r="P95" i="2"/>
  <c r="P104" i="2" s="1"/>
  <c r="P113" i="2" s="1"/>
  <c r="P123" i="2" s="1"/>
  <c r="C24" i="2" s="1"/>
  <c r="N98" i="2"/>
  <c r="N107" i="2" s="1"/>
  <c r="N116" i="2" s="1"/>
  <c r="N126" i="2" s="1"/>
  <c r="A27" i="2" s="1"/>
  <c r="R234" i="2"/>
  <c r="E70" i="2" s="1"/>
  <c r="U418" i="2"/>
  <c r="H133" i="2" s="1"/>
  <c r="AF174" i="2"/>
  <c r="H57" i="2" s="1"/>
  <c r="AB353" i="2"/>
  <c r="D120" i="2" s="1"/>
  <c r="AE294" i="2"/>
  <c r="G99" i="2" s="1"/>
  <c r="T231" i="2"/>
  <c r="G67" i="2" s="1"/>
  <c r="O173" i="2"/>
  <c r="B46" i="2" s="1"/>
  <c r="P293" i="2"/>
  <c r="C88" i="2" s="1"/>
  <c r="R415" i="2"/>
  <c r="E130" i="2" s="1"/>
  <c r="Q116" i="2"/>
  <c r="D27" i="2" s="1"/>
  <c r="T233" i="2"/>
  <c r="G69" i="2" s="1"/>
  <c r="D111" i="2"/>
  <c r="R56" i="2"/>
  <c r="E5" i="2" s="1"/>
  <c r="S353" i="2"/>
  <c r="F110" i="2" s="1"/>
  <c r="AF417" i="2"/>
  <c r="H142" i="2" s="1"/>
  <c r="H79" i="2"/>
  <c r="AC418" i="2"/>
  <c r="E143" i="2" s="1"/>
  <c r="U119" i="2"/>
  <c r="H30" i="2" s="1"/>
  <c r="Y213" i="2"/>
  <c r="Y222" i="2" s="1"/>
  <c r="Y231" i="2" s="1"/>
  <c r="Y241" i="2" s="1"/>
  <c r="A77" i="2" s="1"/>
  <c r="Y265" i="2"/>
  <c r="R116" i="2"/>
  <c r="E27" i="2" s="1"/>
  <c r="T295" i="2"/>
  <c r="G90" i="2" s="1"/>
  <c r="Q417" i="2"/>
  <c r="D132" i="2" s="1"/>
  <c r="E26" i="2"/>
  <c r="T294" i="2"/>
  <c r="G89" i="2" s="1"/>
  <c r="S416" i="2"/>
  <c r="F131" i="2" s="1"/>
  <c r="F6" i="2"/>
  <c r="AD116" i="2"/>
  <c r="F37" i="2" s="1"/>
  <c r="AB233" i="2"/>
  <c r="D79" i="2" s="1"/>
  <c r="AF295" i="2"/>
  <c r="H100" i="2" s="1"/>
  <c r="AC355" i="2"/>
  <c r="E122" i="2" s="1"/>
  <c r="AD418" i="2"/>
  <c r="F143" i="2" s="1"/>
  <c r="AD55" i="2"/>
  <c r="F14" i="2" s="1"/>
  <c r="AA231" i="2"/>
  <c r="C77" i="2" s="1"/>
  <c r="AE293" i="2"/>
  <c r="G98" i="2" s="1"/>
  <c r="AF415" i="2"/>
  <c r="H140" i="2" s="1"/>
  <c r="AE118" i="2"/>
  <c r="G39" i="2" s="1"/>
  <c r="AF419" i="2"/>
  <c r="H144" i="2" s="1"/>
  <c r="U234" i="2"/>
  <c r="H70" i="2" s="1"/>
  <c r="R355" i="2"/>
  <c r="E112" i="2" s="1"/>
  <c r="AA115" i="2"/>
  <c r="C36" i="2" s="1"/>
  <c r="AD353" i="2"/>
  <c r="F120" i="2" s="1"/>
  <c r="AF232" i="2"/>
  <c r="H78" i="2" s="1"/>
  <c r="Q114" i="2"/>
  <c r="D25" i="2" s="1"/>
  <c r="R173" i="2"/>
  <c r="E46" i="2" s="1"/>
  <c r="Q231" i="2"/>
  <c r="D67" i="2" s="1"/>
  <c r="T352" i="2"/>
  <c r="G109" i="2" s="1"/>
  <c r="AE154" i="2"/>
  <c r="AE163" i="2" s="1"/>
  <c r="AE172" i="2" s="1"/>
  <c r="AE182" i="2" s="1"/>
  <c r="G55" i="2" s="1"/>
  <c r="Y209" i="2"/>
  <c r="Y161" i="2"/>
  <c r="Y170" i="2" s="1"/>
  <c r="Y179" i="2" s="1"/>
  <c r="Y189" i="2" s="1"/>
  <c r="A62" i="2" s="1"/>
  <c r="S116" i="2"/>
  <c r="F27" i="2" s="1"/>
  <c r="H48" i="2"/>
  <c r="E111" i="2"/>
  <c r="P232" i="2"/>
  <c r="C68" i="2" s="1"/>
  <c r="T353" i="2"/>
  <c r="G110" i="2" s="1"/>
  <c r="H37" i="2"/>
  <c r="D100" i="2"/>
  <c r="AF354" i="2"/>
  <c r="H121" i="2" s="1"/>
  <c r="Y98" i="2"/>
  <c r="Y107" i="2" s="1"/>
  <c r="Y116" i="2" s="1"/>
  <c r="Y126" i="2" s="1"/>
  <c r="A37" i="2" s="1"/>
  <c r="Y147" i="2"/>
  <c r="AA95" i="2"/>
  <c r="AA104" i="2" s="1"/>
  <c r="AA113" i="2" s="1"/>
  <c r="AA123" i="2" s="1"/>
  <c r="C34" i="2" s="1"/>
  <c r="AD355" i="2"/>
  <c r="F122" i="2" s="1"/>
  <c r="C35" i="2"/>
  <c r="AB173" i="2"/>
  <c r="D56" i="2" s="1"/>
  <c r="AD352" i="2"/>
  <c r="F119" i="2" s="1"/>
  <c r="Z352" i="2"/>
  <c r="B119" i="2" s="1"/>
  <c r="R176" i="2"/>
  <c r="E49" i="2" s="1"/>
  <c r="R418" i="2"/>
  <c r="E133" i="2" s="1"/>
  <c r="AC115" i="2"/>
  <c r="E36" i="2" s="1"/>
  <c r="AF353" i="2"/>
  <c r="H120" i="2" s="1"/>
  <c r="AF294" i="2"/>
  <c r="H99" i="2" s="1"/>
  <c r="P231" i="2"/>
  <c r="C67" i="2" s="1"/>
  <c r="T293" i="2"/>
  <c r="G88" i="2" s="1"/>
  <c r="Q293" i="2"/>
  <c r="D88" i="2" s="1"/>
  <c r="T415" i="2"/>
  <c r="G130" i="2" s="1"/>
  <c r="AF174" i="1"/>
  <c r="H57" i="1" s="1"/>
  <c r="R233" i="1"/>
  <c r="E69" i="1" s="1"/>
  <c r="Q232" i="1"/>
  <c r="D68" i="1" s="1"/>
  <c r="AC233" i="1"/>
  <c r="E79" i="1" s="1"/>
  <c r="H101" i="1"/>
  <c r="AB174" i="1"/>
  <c r="D57" i="1" s="1"/>
  <c r="R234" i="1"/>
  <c r="E70" i="1" s="1"/>
  <c r="H90" i="1"/>
  <c r="AF295" i="1"/>
  <c r="H100" i="1" s="1"/>
  <c r="AD296" i="1"/>
  <c r="F101" i="1" s="1"/>
  <c r="AC115" i="1"/>
  <c r="E36" i="1" s="1"/>
  <c r="S115" i="1"/>
  <c r="F26" i="1" s="1"/>
  <c r="AB116" i="1"/>
  <c r="S117" i="1"/>
  <c r="U178" i="1"/>
  <c r="R232" i="1"/>
  <c r="U236" i="1"/>
  <c r="Q231" i="1"/>
  <c r="D67" i="1" s="1"/>
  <c r="R114" i="1"/>
  <c r="AD234" i="1"/>
  <c r="F80" i="1" s="1"/>
  <c r="F70" i="1"/>
  <c r="AF179" i="1"/>
  <c r="H62" i="1" s="1"/>
  <c r="D69" i="1"/>
  <c r="AF234" i="1"/>
  <c r="H80" i="1" s="1"/>
  <c r="P114" i="1"/>
  <c r="F92" i="1"/>
  <c r="AE295" i="1"/>
  <c r="AE298" i="1"/>
  <c r="G103" i="1" s="1"/>
  <c r="E88" i="1"/>
  <c r="AC296" i="1"/>
  <c r="E101" i="1" s="1"/>
  <c r="AE234" i="1"/>
  <c r="G80" i="1" s="1"/>
  <c r="AD235" i="1"/>
  <c r="F81" i="1" s="1"/>
  <c r="AA231" i="1"/>
  <c r="C77" i="1" s="1"/>
  <c r="F69" i="1"/>
  <c r="U118" i="1"/>
  <c r="H29" i="1" s="1"/>
  <c r="U298" i="1"/>
  <c r="H93" i="1" s="1"/>
  <c r="B67" i="1"/>
  <c r="H92" i="1"/>
  <c r="AC232" i="1"/>
  <c r="E78" i="1" s="1"/>
  <c r="G90" i="1"/>
  <c r="Z293" i="1"/>
  <c r="B98" i="1" s="1"/>
  <c r="F100" i="1"/>
  <c r="E80" i="1"/>
  <c r="H81" i="1"/>
  <c r="AF114" i="1"/>
  <c r="H35" i="1" s="1"/>
  <c r="H58" i="1"/>
  <c r="U174" i="1"/>
  <c r="H47" i="1" s="1"/>
  <c r="C25" i="1"/>
  <c r="AE116" i="1"/>
  <c r="G37" i="1" s="1"/>
  <c r="U235" i="1"/>
  <c r="H71" i="1" s="1"/>
  <c r="G102" i="1"/>
  <c r="G36" i="1"/>
  <c r="S114" i="1"/>
  <c r="T296" i="1"/>
  <c r="G91" i="1" s="1"/>
  <c r="T231" i="1"/>
  <c r="G67" i="1" s="1"/>
  <c r="H77" i="1"/>
  <c r="E67" i="1"/>
  <c r="AC295" i="1"/>
  <c r="E100" i="1" s="1"/>
  <c r="Y326" i="1"/>
  <c r="AA274" i="1"/>
  <c r="AA283" i="1" s="1"/>
  <c r="AA292" i="1" s="1"/>
  <c r="AA302" i="1" s="1"/>
  <c r="C97" i="1" s="1"/>
  <c r="Y277" i="1"/>
  <c r="Y286" i="1" s="1"/>
  <c r="Y295" i="1" s="1"/>
  <c r="Y305" i="1" s="1"/>
  <c r="A100" i="1" s="1"/>
  <c r="AA115" i="1"/>
  <c r="C36" i="1" s="1"/>
  <c r="AE117" i="1"/>
  <c r="Z114" i="1"/>
  <c r="B35" i="1" s="1"/>
  <c r="AE175" i="1"/>
  <c r="G58" i="1" s="1"/>
  <c r="S295" i="1"/>
  <c r="F90" i="1" s="1"/>
  <c r="P232" i="1"/>
  <c r="C68" i="1" s="1"/>
  <c r="AF236" i="1"/>
  <c r="H82" i="1" s="1"/>
  <c r="AD233" i="1"/>
  <c r="F79" i="1" s="1"/>
  <c r="Y325" i="1"/>
  <c r="Z274" i="1"/>
  <c r="Z283" i="1" s="1"/>
  <c r="Z292" i="1" s="1"/>
  <c r="Z302" i="1" s="1"/>
  <c r="B97" i="1" s="1"/>
  <c r="Y276" i="1"/>
  <c r="Y285" i="1" s="1"/>
  <c r="Y294" i="1" s="1"/>
  <c r="Y304" i="1" s="1"/>
  <c r="A99" i="1" s="1"/>
  <c r="U293" i="1"/>
  <c r="H88" i="1" s="1"/>
  <c r="Y324" i="1"/>
  <c r="Y275" i="1"/>
  <c r="Y284" i="1" s="1"/>
  <c r="Y293" i="1" s="1"/>
  <c r="Y303" i="1" s="1"/>
  <c r="A98" i="1" s="1"/>
  <c r="AE293" i="1"/>
  <c r="G98" i="1" s="1"/>
  <c r="Z231" i="1"/>
  <c r="B77" i="1" s="1"/>
  <c r="G99" i="1"/>
  <c r="G100" i="1"/>
  <c r="T235" i="1"/>
  <c r="G71" i="1" s="1"/>
  <c r="AF299" i="1"/>
  <c r="H104" i="1" s="1"/>
  <c r="H68" i="1"/>
  <c r="U116" i="1"/>
  <c r="H27" i="1" s="1"/>
  <c r="AD117" i="1"/>
  <c r="F38" i="1" s="1"/>
  <c r="D99" i="1"/>
  <c r="H51" i="1"/>
  <c r="AD175" i="1"/>
  <c r="F58" i="1" s="1"/>
  <c r="AF116" i="1"/>
  <c r="H37" i="1" s="1"/>
  <c r="AF178" i="1"/>
  <c r="H61" i="1" s="1"/>
  <c r="AF233" i="1"/>
  <c r="H79" i="1" s="1"/>
  <c r="E68" i="1"/>
  <c r="G69" i="1"/>
  <c r="P174" i="1"/>
  <c r="C47" i="1" s="1"/>
  <c r="R175" i="1"/>
  <c r="E48" i="1" s="1"/>
  <c r="H99" i="1"/>
  <c r="U231" i="1"/>
  <c r="H67" i="1" s="1"/>
  <c r="AE231" i="1"/>
  <c r="G77" i="1" s="1"/>
  <c r="T297" i="1"/>
  <c r="G92" i="1" s="1"/>
  <c r="AE236" i="1"/>
  <c r="G82" i="1" s="1"/>
  <c r="AF237" i="1"/>
  <c r="H83" i="1" s="1"/>
  <c r="AB233" i="1"/>
  <c r="D79" i="1" s="1"/>
  <c r="C99" i="1"/>
  <c r="T232" i="1"/>
  <c r="G68" i="1" s="1"/>
  <c r="AD294" i="1"/>
  <c r="F99" i="1" s="1"/>
  <c r="F77" i="1"/>
  <c r="D37" i="1"/>
  <c r="AE119" i="1"/>
  <c r="G40" i="1" s="1"/>
  <c r="AF298" i="1"/>
  <c r="H103" i="1" s="1"/>
  <c r="D98" i="1"/>
  <c r="S232" i="1"/>
  <c r="F68" i="1" s="1"/>
  <c r="AD232" i="1"/>
  <c r="F78" i="1" s="1"/>
  <c r="R117" i="1"/>
  <c r="AA114" i="1"/>
  <c r="C35" i="1" s="1"/>
  <c r="F29" i="1"/>
  <c r="Q116" i="1"/>
  <c r="D27" i="1" s="1"/>
  <c r="H72" i="1"/>
  <c r="G79" i="1"/>
  <c r="AC176" i="1"/>
  <c r="AE178" i="1"/>
  <c r="G61" i="1" s="1"/>
  <c r="U173" i="1"/>
  <c r="H46" i="1" s="1"/>
  <c r="F91" i="1"/>
  <c r="P294" i="1"/>
  <c r="C89" i="1" s="1"/>
  <c r="Q294" i="1"/>
  <c r="D89" i="1" s="1"/>
  <c r="F88" i="1"/>
  <c r="AB295" i="1"/>
  <c r="D100" i="1" s="1"/>
  <c r="AE296" i="1"/>
  <c r="G101" i="1" s="1"/>
  <c r="E25" i="1"/>
  <c r="S175" i="1"/>
  <c r="F48" i="1" s="1"/>
  <c r="T175" i="1"/>
  <c r="G48" i="1" s="1"/>
  <c r="AC174" i="1"/>
  <c r="E57" i="1" s="1"/>
  <c r="T173" i="1"/>
  <c r="G46" i="1" s="1"/>
  <c r="T119" i="1"/>
  <c r="G30" i="1" s="1"/>
  <c r="R173" i="1"/>
  <c r="E46" i="1" s="1"/>
  <c r="T118" i="1"/>
  <c r="G29" i="1" s="1"/>
  <c r="AE176" i="1"/>
  <c r="G59" i="1" s="1"/>
  <c r="AF119" i="1"/>
  <c r="H40" i="1" s="1"/>
  <c r="R176" i="1"/>
  <c r="E49" i="1" s="1"/>
  <c r="S176" i="1"/>
  <c r="F49" i="1" s="1"/>
  <c r="AF115" i="1"/>
  <c r="H36" i="1" s="1"/>
  <c r="F28" i="1"/>
  <c r="AD174" i="1"/>
  <c r="F57" i="1" s="1"/>
  <c r="S174" i="1"/>
  <c r="F47" i="1" s="1"/>
  <c r="AC117" i="1"/>
  <c r="E38" i="1" s="1"/>
  <c r="S177" i="1"/>
  <c r="F50" i="1" s="1"/>
  <c r="E27" i="1"/>
  <c r="H48" i="1"/>
  <c r="U179" i="1"/>
  <c r="H52" i="1" s="1"/>
  <c r="AC116" i="1"/>
  <c r="E37" i="1" s="1"/>
  <c r="H38" i="1"/>
  <c r="F27" i="1"/>
  <c r="Q173" i="1"/>
  <c r="D46" i="1" s="1"/>
  <c r="U115" i="1"/>
  <c r="H26" i="1" s="1"/>
  <c r="AC175" i="1"/>
  <c r="E58" i="1" s="1"/>
  <c r="AE173" i="1"/>
  <c r="G56" i="1" s="1"/>
  <c r="U120" i="1"/>
  <c r="H31" i="1" s="1"/>
  <c r="P173" i="1"/>
  <c r="C46" i="1" s="1"/>
  <c r="U119" i="1"/>
  <c r="H30" i="1" s="1"/>
  <c r="AF61" i="1"/>
  <c r="H20" i="1" s="1"/>
  <c r="G38" i="1"/>
  <c r="T114" i="1"/>
  <c r="G25" i="1" s="1"/>
  <c r="R174" i="1"/>
  <c r="E47" i="1" s="1"/>
  <c r="AF176" i="1"/>
  <c r="H59" i="1" s="1"/>
  <c r="AD116" i="1"/>
  <c r="F37" i="1" s="1"/>
  <c r="AD115" i="1"/>
  <c r="F36" i="1" s="1"/>
  <c r="Q174" i="1"/>
  <c r="D47" i="1" s="1"/>
  <c r="AC58" i="1"/>
  <c r="E17" i="1" s="1"/>
  <c r="AD59" i="1"/>
  <c r="F18" i="1" s="1"/>
  <c r="AA174" i="1"/>
  <c r="C57" i="1" s="1"/>
  <c r="AE174" i="1"/>
  <c r="G57" i="1" s="1"/>
  <c r="AC114" i="1"/>
  <c r="E35" i="1" s="1"/>
  <c r="F25" i="1"/>
  <c r="Z173" i="1"/>
  <c r="B56" i="1" s="1"/>
  <c r="AE114" i="1"/>
  <c r="G35" i="1" s="1"/>
  <c r="AF173" i="1"/>
  <c r="H56" i="1" s="1"/>
  <c r="AC173" i="1"/>
  <c r="E56" i="1" s="1"/>
  <c r="T178" i="1"/>
  <c r="G51" i="1" s="1"/>
  <c r="R115" i="1"/>
  <c r="E26" i="1" s="1"/>
  <c r="O173" i="1"/>
  <c r="B46" i="1" s="1"/>
  <c r="Q115" i="1"/>
  <c r="D26" i="1" s="1"/>
  <c r="Q175" i="1"/>
  <c r="D48" i="1" s="1"/>
  <c r="E28" i="1"/>
  <c r="AE177" i="1"/>
  <c r="G60" i="1" s="1"/>
  <c r="P115" i="1"/>
  <c r="C26" i="1" s="1"/>
  <c r="S173" i="1"/>
  <c r="F46" i="1" s="1"/>
  <c r="D25" i="1"/>
  <c r="U177" i="1"/>
  <c r="H50" i="1" s="1"/>
  <c r="T116" i="1"/>
  <c r="G27" i="1" s="1"/>
  <c r="G50" i="1"/>
  <c r="AE118" i="1"/>
  <c r="G39" i="1" s="1"/>
  <c r="AF177" i="1"/>
  <c r="H60" i="1" s="1"/>
  <c r="Y210" i="1"/>
  <c r="AF154" i="1"/>
  <c r="AF163" i="1" s="1"/>
  <c r="AF172" i="1" s="1"/>
  <c r="AF182" i="1" s="1"/>
  <c r="H55" i="1" s="1"/>
  <c r="AF118" i="1"/>
  <c r="H39" i="1" s="1"/>
  <c r="N208" i="1"/>
  <c r="N160" i="1"/>
  <c r="N169" i="1" s="1"/>
  <c r="N178" i="1" s="1"/>
  <c r="N188" i="1" s="1"/>
  <c r="A51" i="1" s="1"/>
  <c r="S154" i="1"/>
  <c r="S163" i="1" s="1"/>
  <c r="S172" i="1" s="1"/>
  <c r="S182" i="1" s="1"/>
  <c r="F45" i="1" s="1"/>
  <c r="AD173" i="1"/>
  <c r="F56" i="1" s="1"/>
  <c r="Y207" i="1"/>
  <c r="AC154" i="1"/>
  <c r="AC163" i="1" s="1"/>
  <c r="AC172" i="1" s="1"/>
  <c r="AC182" i="1" s="1"/>
  <c r="E55" i="1" s="1"/>
  <c r="Y159" i="1"/>
  <c r="Y168" i="1" s="1"/>
  <c r="Y177" i="1" s="1"/>
  <c r="Y187" i="1" s="1"/>
  <c r="A60" i="1" s="1"/>
  <c r="Y208" i="1"/>
  <c r="AD154" i="1"/>
  <c r="AD163" i="1" s="1"/>
  <c r="AD172" i="1" s="1"/>
  <c r="AD182" i="1" s="1"/>
  <c r="F55" i="1" s="1"/>
  <c r="Y160" i="1"/>
  <c r="Y169" i="1" s="1"/>
  <c r="Y178" i="1" s="1"/>
  <c r="Y188" i="1" s="1"/>
  <c r="A61" i="1" s="1"/>
  <c r="N204" i="1"/>
  <c r="O154" i="1"/>
  <c r="O163" i="1" s="1"/>
  <c r="O172" i="1" s="1"/>
  <c r="O182" i="1" s="1"/>
  <c r="B45" i="1" s="1"/>
  <c r="N156" i="1"/>
  <c r="N165" i="1" s="1"/>
  <c r="N174" i="1" s="1"/>
  <c r="N184" i="1" s="1"/>
  <c r="A47" i="1" s="1"/>
  <c r="AD177" i="1"/>
  <c r="F60" i="1" s="1"/>
  <c r="AB175" i="1"/>
  <c r="D58" i="1" s="1"/>
  <c r="AE56" i="1"/>
  <c r="G15" i="1" s="1"/>
  <c r="AE57" i="1"/>
  <c r="G16" i="1" s="1"/>
  <c r="E59" i="1"/>
  <c r="H41" i="1"/>
  <c r="N207" i="1"/>
  <c r="R154" i="1"/>
  <c r="R163" i="1" s="1"/>
  <c r="R172" i="1" s="1"/>
  <c r="R182" i="1" s="1"/>
  <c r="E45" i="1" s="1"/>
  <c r="N159" i="1"/>
  <c r="N168" i="1" s="1"/>
  <c r="N177" i="1" s="1"/>
  <c r="N187" i="1" s="1"/>
  <c r="A50" i="1" s="1"/>
  <c r="T174" i="1"/>
  <c r="G47" i="1" s="1"/>
  <c r="T115" i="1"/>
  <c r="G26" i="1" s="1"/>
  <c r="AB115" i="1"/>
  <c r="D36" i="1" s="1"/>
  <c r="AD118" i="1"/>
  <c r="F39" i="1" s="1"/>
  <c r="AB173" i="1"/>
  <c r="D56" i="1" s="1"/>
  <c r="H25" i="1"/>
  <c r="T117" i="1"/>
  <c r="G28" i="1" s="1"/>
  <c r="N205" i="1"/>
  <c r="P154" i="1"/>
  <c r="P163" i="1" s="1"/>
  <c r="P172" i="1" s="1"/>
  <c r="P182" i="1" s="1"/>
  <c r="C45" i="1" s="1"/>
  <c r="N157" i="1"/>
  <c r="N166" i="1" s="1"/>
  <c r="N175" i="1" s="1"/>
  <c r="N185" i="1" s="1"/>
  <c r="A48" i="1" s="1"/>
  <c r="N206" i="1"/>
  <c r="Q154" i="1"/>
  <c r="Q163" i="1" s="1"/>
  <c r="Q172" i="1" s="1"/>
  <c r="Q182" i="1" s="1"/>
  <c r="D45" i="1" s="1"/>
  <c r="N158" i="1"/>
  <c r="N167" i="1" s="1"/>
  <c r="N176" i="1" s="1"/>
  <c r="N186" i="1" s="1"/>
  <c r="A49" i="1" s="1"/>
  <c r="H28" i="1"/>
  <c r="AA173" i="1"/>
  <c r="C56" i="1" s="1"/>
  <c r="Y206" i="1"/>
  <c r="Y158" i="1"/>
  <c r="Y167" i="1" s="1"/>
  <c r="Y176" i="1" s="1"/>
  <c r="Y186" i="1" s="1"/>
  <c r="A59" i="1" s="1"/>
  <c r="AB154" i="1"/>
  <c r="AB163" i="1" s="1"/>
  <c r="AB172" i="1" s="1"/>
  <c r="AB182" i="1" s="1"/>
  <c r="D55" i="1" s="1"/>
  <c r="Y209" i="1"/>
  <c r="AE154" i="1"/>
  <c r="AE163" i="1" s="1"/>
  <c r="AE172" i="1" s="1"/>
  <c r="AE182" i="1" s="1"/>
  <c r="G55" i="1" s="1"/>
  <c r="Y161" i="1"/>
  <c r="Y170" i="1" s="1"/>
  <c r="Y179" i="1" s="1"/>
  <c r="Y189" i="1" s="1"/>
  <c r="A62" i="1" s="1"/>
  <c r="AD114" i="1"/>
  <c r="F35" i="1" s="1"/>
  <c r="AB114" i="1"/>
  <c r="D35" i="1" s="1"/>
  <c r="T176" i="1"/>
  <c r="G49" i="1" s="1"/>
  <c r="O114" i="1"/>
  <c r="B25" i="1" s="1"/>
  <c r="U176" i="1"/>
  <c r="H49" i="1" s="1"/>
  <c r="AD176" i="1"/>
  <c r="F59" i="1" s="1"/>
  <c r="AF57" i="1"/>
  <c r="H16" i="1" s="1"/>
  <c r="AC57" i="1"/>
  <c r="E16" i="1" s="1"/>
  <c r="AD56" i="1"/>
  <c r="F15" i="1" s="1"/>
  <c r="C5" i="1"/>
  <c r="AE55" i="1"/>
  <c r="G14" i="1" s="1"/>
  <c r="AE60" i="1"/>
  <c r="G19" i="1" s="1"/>
  <c r="AF59" i="1"/>
  <c r="H18" i="1" s="1"/>
  <c r="AB57" i="1"/>
  <c r="D16" i="1" s="1"/>
  <c r="AF56" i="1"/>
  <c r="H15" i="1" s="1"/>
  <c r="AE59" i="1"/>
  <c r="G18" i="1" s="1"/>
  <c r="U59" i="1"/>
  <c r="H8" i="1" s="1"/>
  <c r="AA56" i="1"/>
  <c r="C15" i="1" s="1"/>
  <c r="AC55" i="1"/>
  <c r="E14" i="1" s="1"/>
  <c r="AB56" i="1"/>
  <c r="D15" i="1" s="1"/>
  <c r="AA55" i="1"/>
  <c r="C14" i="1" s="1"/>
  <c r="AF55" i="1"/>
  <c r="H14" i="1" s="1"/>
  <c r="AF58" i="1"/>
  <c r="H17" i="1" s="1"/>
  <c r="AD58" i="1"/>
  <c r="F17" i="1" s="1"/>
  <c r="Z55" i="1"/>
  <c r="B14" i="1" s="1"/>
  <c r="D14" i="1"/>
  <c r="AD55" i="1"/>
  <c r="F14" i="1" s="1"/>
  <c r="AD57" i="1"/>
  <c r="F16" i="1" s="1"/>
  <c r="AE58" i="1"/>
  <c r="G17" i="1" s="1"/>
  <c r="AC56" i="1"/>
  <c r="E15" i="1" s="1"/>
  <c r="R56" i="1"/>
  <c r="E5" i="1" s="1"/>
  <c r="AF60" i="1"/>
  <c r="H19" i="1" s="1"/>
  <c r="T60" i="1"/>
  <c r="G9" i="1" s="1"/>
  <c r="Q55" i="1"/>
  <c r="D4" i="1" s="1"/>
  <c r="Q56" i="1"/>
  <c r="D5" i="1" s="1"/>
  <c r="R58" i="1"/>
  <c r="E7" i="1" s="1"/>
  <c r="T56" i="1"/>
  <c r="G5" i="1" s="1"/>
  <c r="U60" i="1"/>
  <c r="H9" i="1" s="1"/>
  <c r="U56" i="1"/>
  <c r="H5" i="1" s="1"/>
  <c r="S57" i="1"/>
  <c r="F6" i="1" s="1"/>
  <c r="S55" i="1"/>
  <c r="F4" i="1" s="1"/>
  <c r="U61" i="1"/>
  <c r="H10" i="1" s="1"/>
  <c r="T55" i="1"/>
  <c r="G4" i="1" s="1"/>
  <c r="T57" i="1"/>
  <c r="G6" i="1" s="1"/>
  <c r="S59" i="1"/>
  <c r="F8" i="1" s="1"/>
  <c r="U58" i="1"/>
  <c r="H7" i="1" s="1"/>
  <c r="R57" i="1"/>
  <c r="E6" i="1" s="1"/>
  <c r="O55" i="1"/>
  <c r="B4" i="1" s="1"/>
  <c r="Q57" i="1"/>
  <c r="D6" i="1" s="1"/>
  <c r="P55" i="1"/>
  <c r="C4" i="1" s="1"/>
  <c r="U55" i="1"/>
  <c r="H4" i="1" s="1"/>
  <c r="T58" i="1"/>
  <c r="G7" i="1" s="1"/>
  <c r="S58" i="1"/>
  <c r="F7" i="1" s="1"/>
  <c r="S56" i="1"/>
  <c r="F5" i="1" s="1"/>
  <c r="R55" i="1"/>
  <c r="E4" i="1" s="1"/>
  <c r="U57" i="1"/>
  <c r="H6" i="1" s="1"/>
  <c r="T59" i="1"/>
  <c r="G8" i="1" s="1"/>
  <c r="Y387" i="1" l="1"/>
  <c r="Y397" i="1" s="1"/>
  <c r="Y406" i="1" s="1"/>
  <c r="Y415" i="1" s="1"/>
  <c r="Y425" i="1" s="1"/>
  <c r="A140" i="1" s="1"/>
  <c r="Y334" i="1"/>
  <c r="Y343" i="1" s="1"/>
  <c r="Y352" i="1" s="1"/>
  <c r="Y362" i="1" s="1"/>
  <c r="A119" i="1" s="1"/>
  <c r="Y389" i="1"/>
  <c r="Y336" i="1"/>
  <c r="Y345" i="1" s="1"/>
  <c r="Y354" i="1" s="1"/>
  <c r="Y364" i="1" s="1"/>
  <c r="A121" i="1" s="1"/>
  <c r="AA333" i="1"/>
  <c r="AA342" i="1" s="1"/>
  <c r="AA351" i="1" s="1"/>
  <c r="AA361" i="1" s="1"/>
  <c r="C118" i="1" s="1"/>
  <c r="Y388" i="1"/>
  <c r="Y335" i="1"/>
  <c r="Y344" i="1" s="1"/>
  <c r="Y353" i="1" s="1"/>
  <c r="Y363" i="1" s="1"/>
  <c r="A120" i="1" s="1"/>
  <c r="Z333" i="1"/>
  <c r="Z342" i="1" s="1"/>
  <c r="Z351" i="1" s="1"/>
  <c r="Z361" i="1" s="1"/>
  <c r="B118" i="1" s="1"/>
  <c r="N205" i="7"/>
  <c r="P154" i="7"/>
  <c r="P163" i="7" s="1"/>
  <c r="P172" i="7" s="1"/>
  <c r="P182" i="7" s="1"/>
  <c r="C45" i="7" s="1"/>
  <c r="N157" i="7"/>
  <c r="N166" i="7" s="1"/>
  <c r="N175" i="7" s="1"/>
  <c r="N185" i="7" s="1"/>
  <c r="A48" i="7" s="1"/>
  <c r="AF154" i="7"/>
  <c r="AF163" i="7" s="1"/>
  <c r="AF172" i="7" s="1"/>
  <c r="AF182" i="7" s="1"/>
  <c r="H55" i="7" s="1"/>
  <c r="Y210" i="7"/>
  <c r="Q154" i="7"/>
  <c r="Q163" i="7" s="1"/>
  <c r="Q172" i="7" s="1"/>
  <c r="Q182" i="7" s="1"/>
  <c r="D45" i="7" s="1"/>
  <c r="N206" i="7"/>
  <c r="N158" i="7"/>
  <c r="N167" i="7" s="1"/>
  <c r="N176" i="7" s="1"/>
  <c r="N186" i="7" s="1"/>
  <c r="A49" i="7" s="1"/>
  <c r="Y325" i="7"/>
  <c r="Z274" i="7"/>
  <c r="Z283" i="7" s="1"/>
  <c r="Z292" i="7" s="1"/>
  <c r="Z302" i="7" s="1"/>
  <c r="B97" i="7" s="1"/>
  <c r="Y276" i="7"/>
  <c r="Y285" i="7" s="1"/>
  <c r="Y294" i="7" s="1"/>
  <c r="Y304" i="7" s="1"/>
  <c r="A99" i="7" s="1"/>
  <c r="N214" i="7"/>
  <c r="N223" i="7" s="1"/>
  <c r="N232" i="7" s="1"/>
  <c r="N242" i="7" s="1"/>
  <c r="A68" i="7" s="1"/>
  <c r="N266" i="7"/>
  <c r="O212" i="7"/>
  <c r="O221" i="7" s="1"/>
  <c r="O230" i="7" s="1"/>
  <c r="O240" i="7" s="1"/>
  <c r="B66" i="7" s="1"/>
  <c r="Y208" i="7"/>
  <c r="Y160" i="7"/>
  <c r="Y169" i="7" s="1"/>
  <c r="Y178" i="7" s="1"/>
  <c r="Y188" i="7" s="1"/>
  <c r="A61" i="7" s="1"/>
  <c r="AD154" i="7"/>
  <c r="AD163" i="7" s="1"/>
  <c r="AD172" i="7" s="1"/>
  <c r="AD182" i="7" s="1"/>
  <c r="F55" i="7" s="1"/>
  <c r="Y265" i="7"/>
  <c r="Y213" i="7"/>
  <c r="Y222" i="7" s="1"/>
  <c r="Y231" i="7" s="1"/>
  <c r="Y241" i="7" s="1"/>
  <c r="A77" i="7" s="1"/>
  <c r="Y267" i="7"/>
  <c r="Y215" i="7"/>
  <c r="Y224" i="7" s="1"/>
  <c r="Y233" i="7" s="1"/>
  <c r="Y243" i="7" s="1"/>
  <c r="A79" i="7" s="1"/>
  <c r="AA212" i="7"/>
  <c r="AA221" i="7" s="1"/>
  <c r="AA230" i="7" s="1"/>
  <c r="AA240" i="7" s="1"/>
  <c r="C76" i="7" s="1"/>
  <c r="T212" i="7"/>
  <c r="T221" i="7" s="1"/>
  <c r="T230" i="7" s="1"/>
  <c r="T240" i="7" s="1"/>
  <c r="G66" i="7" s="1"/>
  <c r="N219" i="7"/>
  <c r="N228" i="7" s="1"/>
  <c r="N237" i="7" s="1"/>
  <c r="N247" i="7" s="1"/>
  <c r="A73" i="7" s="1"/>
  <c r="N271" i="7"/>
  <c r="U212" i="7"/>
  <c r="U221" i="7" s="1"/>
  <c r="U230" i="7" s="1"/>
  <c r="U240" i="7" s="1"/>
  <c r="H66" i="7" s="1"/>
  <c r="N272" i="7"/>
  <c r="Y271" i="7"/>
  <c r="AE212" i="7"/>
  <c r="AE221" i="7" s="1"/>
  <c r="AE230" i="7" s="1"/>
  <c r="AE240" i="7" s="1"/>
  <c r="G76" i="7" s="1"/>
  <c r="Y219" i="7"/>
  <c r="Y228" i="7" s="1"/>
  <c r="Y237" i="7" s="1"/>
  <c r="Y247" i="7" s="1"/>
  <c r="A83" i="7" s="1"/>
  <c r="AC212" i="7"/>
  <c r="AC221" i="7" s="1"/>
  <c r="AC230" i="7" s="1"/>
  <c r="AC240" i="7" s="1"/>
  <c r="E76" i="7" s="1"/>
  <c r="Y217" i="7"/>
  <c r="Y226" i="7" s="1"/>
  <c r="Y235" i="7" s="1"/>
  <c r="Y245" i="7" s="1"/>
  <c r="A81" i="7" s="1"/>
  <c r="Y269" i="7"/>
  <c r="Y216" i="7"/>
  <c r="Y225" i="7" s="1"/>
  <c r="Y234" i="7" s="1"/>
  <c r="Y244" i="7" s="1"/>
  <c r="A80" i="7" s="1"/>
  <c r="Y268" i="7"/>
  <c r="AB212" i="7"/>
  <c r="AB221" i="7" s="1"/>
  <c r="AB230" i="7" s="1"/>
  <c r="AB240" i="7" s="1"/>
  <c r="D76" i="7" s="1"/>
  <c r="S212" i="7"/>
  <c r="S221" i="7" s="1"/>
  <c r="S230" i="7" s="1"/>
  <c r="S240" i="7" s="1"/>
  <c r="F66" i="7" s="1"/>
  <c r="N218" i="7"/>
  <c r="N227" i="7" s="1"/>
  <c r="N236" i="7" s="1"/>
  <c r="N246" i="7" s="1"/>
  <c r="A72" i="7" s="1"/>
  <c r="N270" i="7"/>
  <c r="N207" i="7"/>
  <c r="R154" i="7"/>
  <c r="R163" i="7" s="1"/>
  <c r="R172" i="7" s="1"/>
  <c r="R182" i="7" s="1"/>
  <c r="E45" i="7" s="1"/>
  <c r="N159" i="7"/>
  <c r="N168" i="7" s="1"/>
  <c r="N177" i="7" s="1"/>
  <c r="N187" i="7" s="1"/>
  <c r="A50" i="7" s="1"/>
  <c r="N213" i="7"/>
  <c r="N222" i="7" s="1"/>
  <c r="N231" i="7" s="1"/>
  <c r="N241" i="7" s="1"/>
  <c r="A67" i="7" s="1"/>
  <c r="N265" i="7"/>
  <c r="Y156" i="6"/>
  <c r="Y165" i="6" s="1"/>
  <c r="Y174" i="6" s="1"/>
  <c r="Y184" i="6" s="1"/>
  <c r="A57" i="6" s="1"/>
  <c r="Y204" i="6"/>
  <c r="Z154" i="6"/>
  <c r="Z163" i="6" s="1"/>
  <c r="Z172" i="6" s="1"/>
  <c r="Z182" i="6" s="1"/>
  <c r="B55" i="6" s="1"/>
  <c r="P154" i="6"/>
  <c r="P163" i="6" s="1"/>
  <c r="P172" i="6" s="1"/>
  <c r="P182" i="6" s="1"/>
  <c r="C45" i="6" s="1"/>
  <c r="N205" i="6"/>
  <c r="N157" i="6"/>
  <c r="N166" i="6" s="1"/>
  <c r="N175" i="6" s="1"/>
  <c r="N185" i="6" s="1"/>
  <c r="A48" i="6" s="1"/>
  <c r="Y340" i="6"/>
  <c r="Y349" i="6" s="1"/>
  <c r="Y358" i="6" s="1"/>
  <c r="Y368" i="6" s="1"/>
  <c r="A125" i="6" s="1"/>
  <c r="Y393" i="6"/>
  <c r="AE333" i="6"/>
  <c r="AE342" i="6" s="1"/>
  <c r="AE351" i="6" s="1"/>
  <c r="AE361" i="6" s="1"/>
  <c r="G118" i="6" s="1"/>
  <c r="Y218" i="6"/>
  <c r="Y227" i="6" s="1"/>
  <c r="Y236" i="6" s="1"/>
  <c r="Y246" i="6" s="1"/>
  <c r="A82" i="6" s="1"/>
  <c r="Y270" i="6"/>
  <c r="AD212" i="6"/>
  <c r="AD221" i="6" s="1"/>
  <c r="AD230" i="6" s="1"/>
  <c r="AD240" i="6" s="1"/>
  <c r="F76" i="6" s="1"/>
  <c r="N325" i="6"/>
  <c r="N276" i="6"/>
  <c r="N285" i="6" s="1"/>
  <c r="N294" i="6" s="1"/>
  <c r="N304" i="6" s="1"/>
  <c r="A89" i="6" s="1"/>
  <c r="O274" i="6"/>
  <c r="O283" i="6" s="1"/>
  <c r="O292" i="6" s="1"/>
  <c r="O302" i="6" s="1"/>
  <c r="B87" i="6" s="1"/>
  <c r="S212" i="6"/>
  <c r="S221" i="6" s="1"/>
  <c r="S230" i="6" s="1"/>
  <c r="S240" i="6" s="1"/>
  <c r="F66" i="6" s="1"/>
  <c r="N218" i="6"/>
  <c r="N227" i="6" s="1"/>
  <c r="N236" i="6" s="1"/>
  <c r="N246" i="6" s="1"/>
  <c r="A72" i="6" s="1"/>
  <c r="N270" i="6"/>
  <c r="Y205" i="6"/>
  <c r="Y157" i="6"/>
  <c r="Y166" i="6" s="1"/>
  <c r="Y175" i="6" s="1"/>
  <c r="Y185" i="6" s="1"/>
  <c r="A58" i="6" s="1"/>
  <c r="AA154" i="6"/>
  <c r="AA163" i="6" s="1"/>
  <c r="AA172" i="6" s="1"/>
  <c r="AA182" i="6" s="1"/>
  <c r="C55" i="6" s="1"/>
  <c r="Q212" i="6"/>
  <c r="Q221" i="6" s="1"/>
  <c r="Q230" i="6" s="1"/>
  <c r="Q240" i="6" s="1"/>
  <c r="D66" i="6" s="1"/>
  <c r="N216" i="6"/>
  <c r="N225" i="6" s="1"/>
  <c r="N234" i="6" s="1"/>
  <c r="N244" i="6" s="1"/>
  <c r="A70" i="6" s="1"/>
  <c r="N268" i="6"/>
  <c r="T212" i="6"/>
  <c r="T221" i="6" s="1"/>
  <c r="T230" i="6" s="1"/>
  <c r="T240" i="6" s="1"/>
  <c r="G66" i="6" s="1"/>
  <c r="N271" i="6"/>
  <c r="N219" i="6"/>
  <c r="N228" i="6" s="1"/>
  <c r="N237" i="6" s="1"/>
  <c r="N247" i="6" s="1"/>
  <c r="A73" i="6" s="1"/>
  <c r="Y331" i="6"/>
  <c r="AF274" i="6"/>
  <c r="AF283" i="6" s="1"/>
  <c r="AF292" i="6" s="1"/>
  <c r="AF302" i="6" s="1"/>
  <c r="H97" i="6" s="1"/>
  <c r="N324" i="6"/>
  <c r="N275" i="6"/>
  <c r="N284" i="6" s="1"/>
  <c r="N293" i="6" s="1"/>
  <c r="N303" i="6" s="1"/>
  <c r="A88" i="6" s="1"/>
  <c r="Y269" i="6"/>
  <c r="Y217" i="6"/>
  <c r="Y226" i="6" s="1"/>
  <c r="Y235" i="6" s="1"/>
  <c r="Y245" i="6" s="1"/>
  <c r="A81" i="6" s="1"/>
  <c r="AC212" i="6"/>
  <c r="AC221" i="6" s="1"/>
  <c r="AC230" i="6" s="1"/>
  <c r="AC240" i="6" s="1"/>
  <c r="E76" i="6" s="1"/>
  <c r="Y213" i="6"/>
  <c r="Y222" i="6" s="1"/>
  <c r="Y231" i="6" s="1"/>
  <c r="Y241" i="6" s="1"/>
  <c r="A77" i="6" s="1"/>
  <c r="Y265" i="6"/>
  <c r="N217" i="6"/>
  <c r="N226" i="6" s="1"/>
  <c r="N235" i="6" s="1"/>
  <c r="N245" i="6" s="1"/>
  <c r="A71" i="6" s="1"/>
  <c r="N269" i="6"/>
  <c r="R212" i="6"/>
  <c r="R221" i="6" s="1"/>
  <c r="R230" i="6" s="1"/>
  <c r="R240" i="6" s="1"/>
  <c r="E66" i="6" s="1"/>
  <c r="U212" i="6"/>
  <c r="U221" i="6" s="1"/>
  <c r="U230" i="6" s="1"/>
  <c r="U240" i="6" s="1"/>
  <c r="H66" i="6" s="1"/>
  <c r="N272" i="6"/>
  <c r="AB333" i="6"/>
  <c r="AB342" i="6" s="1"/>
  <c r="AB351" i="6" s="1"/>
  <c r="AB361" i="6" s="1"/>
  <c r="D118" i="6" s="1"/>
  <c r="Y390" i="6"/>
  <c r="Y337" i="6"/>
  <c r="Y346" i="6" s="1"/>
  <c r="Y355" i="6" s="1"/>
  <c r="Y365" i="6" s="1"/>
  <c r="A122" i="6" s="1"/>
  <c r="N209" i="5"/>
  <c r="N161" i="5"/>
  <c r="N170" i="5" s="1"/>
  <c r="N179" i="5" s="1"/>
  <c r="N189" i="5" s="1"/>
  <c r="A52" i="5" s="1"/>
  <c r="T154" i="5"/>
  <c r="T163" i="5" s="1"/>
  <c r="T172" i="5" s="1"/>
  <c r="T182" i="5" s="1"/>
  <c r="G45" i="5" s="1"/>
  <c r="N218" i="5"/>
  <c r="N227" i="5" s="1"/>
  <c r="N236" i="5" s="1"/>
  <c r="N246" i="5" s="1"/>
  <c r="A72" i="5" s="1"/>
  <c r="N270" i="5"/>
  <c r="S212" i="5"/>
  <c r="S221" i="5" s="1"/>
  <c r="S230" i="5" s="1"/>
  <c r="S240" i="5" s="1"/>
  <c r="F66" i="5" s="1"/>
  <c r="Q154" i="5"/>
  <c r="Q163" i="5" s="1"/>
  <c r="Q172" i="5" s="1"/>
  <c r="Q182" i="5" s="1"/>
  <c r="D45" i="5" s="1"/>
  <c r="N206" i="5"/>
  <c r="N158" i="5"/>
  <c r="N167" i="5" s="1"/>
  <c r="N176" i="5" s="1"/>
  <c r="N186" i="5" s="1"/>
  <c r="A49" i="5" s="1"/>
  <c r="N210" i="5"/>
  <c r="U154" i="5"/>
  <c r="U163" i="5" s="1"/>
  <c r="U172" i="5" s="1"/>
  <c r="U182" i="5" s="1"/>
  <c r="H45" i="5" s="1"/>
  <c r="Y217" i="5"/>
  <c r="Y226" i="5" s="1"/>
  <c r="Y235" i="5" s="1"/>
  <c r="Y245" i="5" s="1"/>
  <c r="A81" i="5" s="1"/>
  <c r="AC212" i="5"/>
  <c r="AC221" i="5" s="1"/>
  <c r="AC230" i="5" s="1"/>
  <c r="AC240" i="5" s="1"/>
  <c r="E76" i="5" s="1"/>
  <c r="Y269" i="5"/>
  <c r="N204" i="5"/>
  <c r="O154" i="5"/>
  <c r="O163" i="5" s="1"/>
  <c r="O172" i="5" s="1"/>
  <c r="O182" i="5" s="1"/>
  <c r="B45" i="5" s="1"/>
  <c r="N156" i="5"/>
  <c r="N165" i="5" s="1"/>
  <c r="N174" i="5" s="1"/>
  <c r="N184" i="5" s="1"/>
  <c r="A47" i="5" s="1"/>
  <c r="P154" i="5"/>
  <c r="P163" i="5" s="1"/>
  <c r="P172" i="5" s="1"/>
  <c r="P182" i="5" s="1"/>
  <c r="C45" i="5" s="1"/>
  <c r="N157" i="5"/>
  <c r="N166" i="5" s="1"/>
  <c r="N175" i="5" s="1"/>
  <c r="N185" i="5" s="1"/>
  <c r="A48" i="5" s="1"/>
  <c r="N205" i="5"/>
  <c r="N207" i="5"/>
  <c r="N159" i="5"/>
  <c r="N168" i="5" s="1"/>
  <c r="N177" i="5" s="1"/>
  <c r="N187" i="5" s="1"/>
  <c r="A50" i="5" s="1"/>
  <c r="R154" i="5"/>
  <c r="R163" i="5" s="1"/>
  <c r="R172" i="5" s="1"/>
  <c r="R182" i="5" s="1"/>
  <c r="E45" i="5" s="1"/>
  <c r="Y272" i="5"/>
  <c r="AF212" i="5"/>
  <c r="AF221" i="5" s="1"/>
  <c r="AF230" i="5" s="1"/>
  <c r="AF240" i="5" s="1"/>
  <c r="H76" i="5" s="1"/>
  <c r="Y208" i="5"/>
  <c r="AD154" i="5"/>
  <c r="AD163" i="5" s="1"/>
  <c r="AD172" i="5" s="1"/>
  <c r="AD182" i="5" s="1"/>
  <c r="F55" i="5" s="1"/>
  <c r="Y160" i="5"/>
  <c r="Y169" i="5" s="1"/>
  <c r="Y178" i="5" s="1"/>
  <c r="Y188" i="5" s="1"/>
  <c r="A61" i="5" s="1"/>
  <c r="Y265" i="5"/>
  <c r="Y213" i="5"/>
  <c r="Y222" i="5" s="1"/>
  <c r="Y231" i="5" s="1"/>
  <c r="Y241" i="5" s="1"/>
  <c r="A77" i="5" s="1"/>
  <c r="Y156" i="5"/>
  <c r="Y165" i="5" s="1"/>
  <c r="Y174" i="5" s="1"/>
  <c r="Y184" i="5" s="1"/>
  <c r="A57" i="5" s="1"/>
  <c r="Y204" i="5"/>
  <c r="Z154" i="5"/>
  <c r="Z163" i="5" s="1"/>
  <c r="Z172" i="5" s="1"/>
  <c r="Z182" i="5" s="1"/>
  <c r="B55" i="5" s="1"/>
  <c r="N213" i="5"/>
  <c r="N222" i="5" s="1"/>
  <c r="N231" i="5" s="1"/>
  <c r="N241" i="5" s="1"/>
  <c r="A67" i="5" s="1"/>
  <c r="N265" i="5"/>
  <c r="Y271" i="5"/>
  <c r="Y219" i="5"/>
  <c r="Y228" i="5" s="1"/>
  <c r="Y237" i="5" s="1"/>
  <c r="Y247" i="5" s="1"/>
  <c r="A83" i="5" s="1"/>
  <c r="AE212" i="5"/>
  <c r="AE221" i="5" s="1"/>
  <c r="AE230" i="5" s="1"/>
  <c r="AE240" i="5" s="1"/>
  <c r="G76" i="5" s="1"/>
  <c r="Y216" i="5"/>
  <c r="Y225" i="5" s="1"/>
  <c r="Y234" i="5" s="1"/>
  <c r="Y244" i="5" s="1"/>
  <c r="A80" i="5" s="1"/>
  <c r="Y268" i="5"/>
  <c r="AB212" i="5"/>
  <c r="AB221" i="5" s="1"/>
  <c r="AB230" i="5" s="1"/>
  <c r="AB240" i="5" s="1"/>
  <c r="D76" i="5" s="1"/>
  <c r="Y205" i="5"/>
  <c r="Y157" i="5"/>
  <c r="Y166" i="5" s="1"/>
  <c r="Y175" i="5" s="1"/>
  <c r="Y185" i="5" s="1"/>
  <c r="A58" i="5" s="1"/>
  <c r="AA154" i="5"/>
  <c r="AA163" i="5" s="1"/>
  <c r="AA172" i="5" s="1"/>
  <c r="AA182" i="5" s="1"/>
  <c r="C55" i="5" s="1"/>
  <c r="Y326" i="4"/>
  <c r="AA274" i="4"/>
  <c r="AA283" i="4" s="1"/>
  <c r="AA292" i="4" s="1"/>
  <c r="AA302" i="4" s="1"/>
  <c r="C97" i="4" s="1"/>
  <c r="Y277" i="4"/>
  <c r="Y286" i="4" s="1"/>
  <c r="Y295" i="4" s="1"/>
  <c r="Y305" i="4" s="1"/>
  <c r="A100" i="4" s="1"/>
  <c r="N265" i="4"/>
  <c r="N213" i="4"/>
  <c r="N222" i="4" s="1"/>
  <c r="N231" i="4" s="1"/>
  <c r="N241" i="4" s="1"/>
  <c r="A67" i="4" s="1"/>
  <c r="Y268" i="4"/>
  <c r="AB212" i="4"/>
  <c r="AB221" i="4" s="1"/>
  <c r="AB230" i="4" s="1"/>
  <c r="AB240" i="4" s="1"/>
  <c r="D76" i="4" s="1"/>
  <c r="Y216" i="4"/>
  <c r="Y225" i="4" s="1"/>
  <c r="Y234" i="4" s="1"/>
  <c r="Y244" i="4" s="1"/>
  <c r="A80" i="4" s="1"/>
  <c r="N270" i="4"/>
  <c r="S212" i="4"/>
  <c r="S221" i="4" s="1"/>
  <c r="S230" i="4" s="1"/>
  <c r="S240" i="4" s="1"/>
  <c r="F66" i="4" s="1"/>
  <c r="N218" i="4"/>
  <c r="N227" i="4" s="1"/>
  <c r="N236" i="4" s="1"/>
  <c r="N246" i="4" s="1"/>
  <c r="A72" i="4" s="1"/>
  <c r="Y208" i="4"/>
  <c r="Y160" i="4"/>
  <c r="Y169" i="4" s="1"/>
  <c r="Y178" i="4" s="1"/>
  <c r="Y188" i="4" s="1"/>
  <c r="A61" i="4" s="1"/>
  <c r="AD154" i="4"/>
  <c r="AD163" i="4" s="1"/>
  <c r="AD172" i="4" s="1"/>
  <c r="AD182" i="4" s="1"/>
  <c r="F55" i="4" s="1"/>
  <c r="N271" i="4"/>
  <c r="N219" i="4"/>
  <c r="N228" i="4" s="1"/>
  <c r="N237" i="4" s="1"/>
  <c r="N247" i="4" s="1"/>
  <c r="A73" i="4" s="1"/>
  <c r="T212" i="4"/>
  <c r="T221" i="4" s="1"/>
  <c r="T230" i="4" s="1"/>
  <c r="T240" i="4" s="1"/>
  <c r="G66" i="4" s="1"/>
  <c r="U212" i="4"/>
  <c r="U221" i="4" s="1"/>
  <c r="U230" i="4" s="1"/>
  <c r="U240" i="4" s="1"/>
  <c r="H66" i="4" s="1"/>
  <c r="N272" i="4"/>
  <c r="Y161" i="4"/>
  <c r="Y170" i="4" s="1"/>
  <c r="Y179" i="4" s="1"/>
  <c r="Y189" i="4" s="1"/>
  <c r="A62" i="4" s="1"/>
  <c r="Y209" i="4"/>
  <c r="AE154" i="4"/>
  <c r="AE163" i="4" s="1"/>
  <c r="AE172" i="4" s="1"/>
  <c r="AE182" i="4" s="1"/>
  <c r="G55" i="4" s="1"/>
  <c r="R212" i="4"/>
  <c r="R221" i="4" s="1"/>
  <c r="R230" i="4" s="1"/>
  <c r="R240" i="4" s="1"/>
  <c r="E66" i="4" s="1"/>
  <c r="N217" i="4"/>
  <c r="N226" i="4" s="1"/>
  <c r="N235" i="4" s="1"/>
  <c r="N245" i="4" s="1"/>
  <c r="A71" i="4" s="1"/>
  <c r="N269" i="4"/>
  <c r="N268" i="4"/>
  <c r="N216" i="4"/>
  <c r="N225" i="4" s="1"/>
  <c r="N234" i="4" s="1"/>
  <c r="N244" i="4" s="1"/>
  <c r="A70" i="4" s="1"/>
  <c r="Q212" i="4"/>
  <c r="Q221" i="4" s="1"/>
  <c r="Q230" i="4" s="1"/>
  <c r="Q240" i="4" s="1"/>
  <c r="D66" i="4" s="1"/>
  <c r="Y325" i="4"/>
  <c r="Y276" i="4"/>
  <c r="Y285" i="4" s="1"/>
  <c r="Y294" i="4" s="1"/>
  <c r="Y304" i="4" s="1"/>
  <c r="A99" i="4" s="1"/>
  <c r="Z274" i="4"/>
  <c r="Z283" i="4" s="1"/>
  <c r="Z292" i="4" s="1"/>
  <c r="Z302" i="4" s="1"/>
  <c r="B97" i="4" s="1"/>
  <c r="Y269" i="4"/>
  <c r="Y217" i="4"/>
  <c r="Y226" i="4" s="1"/>
  <c r="Y235" i="4" s="1"/>
  <c r="Y245" i="4" s="1"/>
  <c r="A81" i="4" s="1"/>
  <c r="AC212" i="4"/>
  <c r="AC221" i="4" s="1"/>
  <c r="AC230" i="4" s="1"/>
  <c r="AC240" i="4" s="1"/>
  <c r="E76" i="4" s="1"/>
  <c r="Y265" i="4"/>
  <c r="Y213" i="4"/>
  <c r="Y222" i="4" s="1"/>
  <c r="Y231" i="4" s="1"/>
  <c r="Y241" i="4" s="1"/>
  <c r="A77" i="4" s="1"/>
  <c r="N266" i="4"/>
  <c r="O212" i="4"/>
  <c r="O221" i="4" s="1"/>
  <c r="O230" i="4" s="1"/>
  <c r="O240" i="4" s="1"/>
  <c r="B66" i="4" s="1"/>
  <c r="N214" i="4"/>
  <c r="N223" i="4" s="1"/>
  <c r="N232" i="4" s="1"/>
  <c r="N242" i="4" s="1"/>
  <c r="A68" i="4" s="1"/>
  <c r="Y272" i="4"/>
  <c r="AF212" i="4"/>
  <c r="AF221" i="4" s="1"/>
  <c r="AF230" i="4" s="1"/>
  <c r="AF240" i="4" s="1"/>
  <c r="H76" i="4" s="1"/>
  <c r="N267" i="4"/>
  <c r="N215" i="4"/>
  <c r="N224" i="4" s="1"/>
  <c r="N233" i="4" s="1"/>
  <c r="N243" i="4" s="1"/>
  <c r="A69" i="4" s="1"/>
  <c r="P212" i="4"/>
  <c r="P221" i="4" s="1"/>
  <c r="P230" i="4" s="1"/>
  <c r="P240" i="4" s="1"/>
  <c r="C66" i="4" s="1"/>
  <c r="Y217" i="3"/>
  <c r="Y226" i="3" s="1"/>
  <c r="Y235" i="3" s="1"/>
  <c r="Y245" i="3" s="1"/>
  <c r="A81" i="3" s="1"/>
  <c r="AC212" i="3"/>
  <c r="AC221" i="3" s="1"/>
  <c r="AC230" i="3" s="1"/>
  <c r="AC240" i="3" s="1"/>
  <c r="E76" i="3" s="1"/>
  <c r="Y269" i="3"/>
  <c r="Y267" i="3"/>
  <c r="Y215" i="3"/>
  <c r="Y224" i="3" s="1"/>
  <c r="Y233" i="3" s="1"/>
  <c r="Y243" i="3" s="1"/>
  <c r="A79" i="3" s="1"/>
  <c r="AA212" i="3"/>
  <c r="AA221" i="3" s="1"/>
  <c r="AA230" i="3" s="1"/>
  <c r="AA240" i="3" s="1"/>
  <c r="C76" i="3" s="1"/>
  <c r="N272" i="3"/>
  <c r="U212" i="3"/>
  <c r="U221" i="3" s="1"/>
  <c r="U230" i="3" s="1"/>
  <c r="U240" i="3" s="1"/>
  <c r="H66" i="3" s="1"/>
  <c r="Y268" i="3"/>
  <c r="AB212" i="3"/>
  <c r="AB221" i="3" s="1"/>
  <c r="AB230" i="3" s="1"/>
  <c r="AB240" i="3" s="1"/>
  <c r="D76" i="3" s="1"/>
  <c r="Y216" i="3"/>
  <c r="Y225" i="3" s="1"/>
  <c r="Y234" i="3" s="1"/>
  <c r="Y244" i="3" s="1"/>
  <c r="A80" i="3" s="1"/>
  <c r="Y209" i="3"/>
  <c r="AE154" i="3"/>
  <c r="AE163" i="3" s="1"/>
  <c r="AE172" i="3" s="1"/>
  <c r="AE182" i="3" s="1"/>
  <c r="G55" i="3" s="1"/>
  <c r="Y161" i="3"/>
  <c r="Y170" i="3" s="1"/>
  <c r="Y179" i="3" s="1"/>
  <c r="Y189" i="3" s="1"/>
  <c r="A62" i="3" s="1"/>
  <c r="Y204" i="3"/>
  <c r="Y156" i="3"/>
  <c r="Y165" i="3" s="1"/>
  <c r="Y174" i="3" s="1"/>
  <c r="Y184" i="3" s="1"/>
  <c r="A57" i="3" s="1"/>
  <c r="Z154" i="3"/>
  <c r="Z163" i="3" s="1"/>
  <c r="Z172" i="3" s="1"/>
  <c r="Z182" i="3" s="1"/>
  <c r="B55" i="3" s="1"/>
  <c r="Y331" i="3"/>
  <c r="AF274" i="3"/>
  <c r="AF283" i="3" s="1"/>
  <c r="AF292" i="3" s="1"/>
  <c r="AF302" i="3" s="1"/>
  <c r="H97" i="3" s="1"/>
  <c r="N269" i="3"/>
  <c r="R212" i="3"/>
  <c r="R221" i="3" s="1"/>
  <c r="R230" i="3" s="1"/>
  <c r="R240" i="3" s="1"/>
  <c r="E66" i="3" s="1"/>
  <c r="N217" i="3"/>
  <c r="N226" i="3" s="1"/>
  <c r="N235" i="3" s="1"/>
  <c r="N245" i="3" s="1"/>
  <c r="A71" i="3" s="1"/>
  <c r="P154" i="3"/>
  <c r="P163" i="3" s="1"/>
  <c r="P172" i="3" s="1"/>
  <c r="P182" i="3" s="1"/>
  <c r="C45" i="3" s="1"/>
  <c r="N157" i="3"/>
  <c r="N166" i="3" s="1"/>
  <c r="N175" i="3" s="1"/>
  <c r="N185" i="3" s="1"/>
  <c r="A48" i="3" s="1"/>
  <c r="N205" i="3"/>
  <c r="T154" i="3"/>
  <c r="T163" i="3" s="1"/>
  <c r="T172" i="3" s="1"/>
  <c r="T182" i="3" s="1"/>
  <c r="G45" i="3" s="1"/>
  <c r="N209" i="3"/>
  <c r="N161" i="3"/>
  <c r="N170" i="3" s="1"/>
  <c r="N179" i="3" s="1"/>
  <c r="N189" i="3" s="1"/>
  <c r="A52" i="3" s="1"/>
  <c r="Y265" i="3"/>
  <c r="Y213" i="3"/>
  <c r="Y222" i="3" s="1"/>
  <c r="Y231" i="3" s="1"/>
  <c r="Y241" i="3" s="1"/>
  <c r="A77" i="3" s="1"/>
  <c r="N208" i="3"/>
  <c r="S154" i="3"/>
  <c r="S163" i="3" s="1"/>
  <c r="S172" i="3" s="1"/>
  <c r="S182" i="3" s="1"/>
  <c r="F45" i="3" s="1"/>
  <c r="N160" i="3"/>
  <c r="N169" i="3" s="1"/>
  <c r="N178" i="3" s="1"/>
  <c r="N188" i="3" s="1"/>
  <c r="A51" i="3" s="1"/>
  <c r="Q154" i="3"/>
  <c r="Q163" i="3" s="1"/>
  <c r="Q172" i="3" s="1"/>
  <c r="Q182" i="3" s="1"/>
  <c r="D45" i="3" s="1"/>
  <c r="N206" i="3"/>
  <c r="N158" i="3"/>
  <c r="N167" i="3" s="1"/>
  <c r="N176" i="3" s="1"/>
  <c r="N186" i="3" s="1"/>
  <c r="A49" i="3" s="1"/>
  <c r="N203" i="3"/>
  <c r="N155" i="3"/>
  <c r="N164" i="3" s="1"/>
  <c r="N173" i="3" s="1"/>
  <c r="N183" i="3" s="1"/>
  <c r="A46" i="3" s="1"/>
  <c r="N204" i="3"/>
  <c r="O154" i="3"/>
  <c r="O163" i="3" s="1"/>
  <c r="O172" i="3" s="1"/>
  <c r="O182" i="3" s="1"/>
  <c r="B45" i="3" s="1"/>
  <c r="N156" i="3"/>
  <c r="N165" i="3" s="1"/>
  <c r="N174" i="3" s="1"/>
  <c r="N184" i="3" s="1"/>
  <c r="A47" i="3" s="1"/>
  <c r="Y208" i="3"/>
  <c r="Y160" i="3"/>
  <c r="Y169" i="3" s="1"/>
  <c r="Y178" i="3" s="1"/>
  <c r="Y188" i="3" s="1"/>
  <c r="A61" i="3" s="1"/>
  <c r="AD154" i="3"/>
  <c r="AD163" i="3" s="1"/>
  <c r="AD172" i="3" s="1"/>
  <c r="AD182" i="3" s="1"/>
  <c r="F55" i="3" s="1"/>
  <c r="N213" i="2"/>
  <c r="N222" i="2" s="1"/>
  <c r="N231" i="2" s="1"/>
  <c r="N241" i="2" s="1"/>
  <c r="A67" i="2" s="1"/>
  <c r="N265" i="2"/>
  <c r="Y272" i="2"/>
  <c r="AF212" i="2"/>
  <c r="AF221" i="2" s="1"/>
  <c r="AF230" i="2" s="1"/>
  <c r="AF240" i="2" s="1"/>
  <c r="H76" i="2" s="1"/>
  <c r="N210" i="2"/>
  <c r="U154" i="2"/>
  <c r="U163" i="2" s="1"/>
  <c r="U172" i="2" s="1"/>
  <c r="U182" i="2" s="1"/>
  <c r="H45" i="2" s="1"/>
  <c r="Y271" i="2"/>
  <c r="Y219" i="2"/>
  <c r="Y228" i="2" s="1"/>
  <c r="Y237" i="2" s="1"/>
  <c r="Y247" i="2" s="1"/>
  <c r="A83" i="2" s="1"/>
  <c r="AE212" i="2"/>
  <c r="AE221" i="2" s="1"/>
  <c r="AE230" i="2" s="1"/>
  <c r="AE240" i="2" s="1"/>
  <c r="G76" i="2" s="1"/>
  <c r="N160" i="2"/>
  <c r="N169" i="2" s="1"/>
  <c r="N178" i="2" s="1"/>
  <c r="N188" i="2" s="1"/>
  <c r="A51" i="2" s="1"/>
  <c r="N208" i="2"/>
  <c r="S154" i="2"/>
  <c r="S163" i="2" s="1"/>
  <c r="S172" i="2" s="1"/>
  <c r="S182" i="2" s="1"/>
  <c r="F45" i="2" s="1"/>
  <c r="N217" i="2"/>
  <c r="N226" i="2" s="1"/>
  <c r="N235" i="2" s="1"/>
  <c r="N245" i="2" s="1"/>
  <c r="A71" i="2" s="1"/>
  <c r="N269" i="2"/>
  <c r="R212" i="2"/>
  <c r="R221" i="2" s="1"/>
  <c r="R230" i="2" s="1"/>
  <c r="R240" i="2" s="1"/>
  <c r="E66" i="2" s="1"/>
  <c r="N327" i="2"/>
  <c r="Q274" i="2"/>
  <c r="Q283" i="2" s="1"/>
  <c r="Q292" i="2" s="1"/>
  <c r="Q302" i="2" s="1"/>
  <c r="D87" i="2" s="1"/>
  <c r="N278" i="2"/>
  <c r="N287" i="2" s="1"/>
  <c r="N296" i="2" s="1"/>
  <c r="N306" i="2" s="1"/>
  <c r="A91" i="2" s="1"/>
  <c r="Y156" i="2"/>
  <c r="Y165" i="2" s="1"/>
  <c r="Y174" i="2" s="1"/>
  <c r="Y184" i="2" s="1"/>
  <c r="A57" i="2" s="1"/>
  <c r="Y204" i="2"/>
  <c r="Z154" i="2"/>
  <c r="Z163" i="2" s="1"/>
  <c r="Z172" i="2" s="1"/>
  <c r="Z182" i="2" s="1"/>
  <c r="B55" i="2" s="1"/>
  <c r="N330" i="2"/>
  <c r="T274" i="2"/>
  <c r="T283" i="2" s="1"/>
  <c r="T292" i="2" s="1"/>
  <c r="T302" i="2" s="1"/>
  <c r="G87" i="2" s="1"/>
  <c r="N281" i="2"/>
  <c r="N290" i="2" s="1"/>
  <c r="N299" i="2" s="1"/>
  <c r="N309" i="2" s="1"/>
  <c r="A94" i="2" s="1"/>
  <c r="Y205" i="2"/>
  <c r="Y157" i="2"/>
  <c r="Y166" i="2" s="1"/>
  <c r="Y175" i="2" s="1"/>
  <c r="Y185" i="2" s="1"/>
  <c r="A58" i="2" s="1"/>
  <c r="AA154" i="2"/>
  <c r="AA163" i="2" s="1"/>
  <c r="AA172" i="2" s="1"/>
  <c r="AA182" i="2" s="1"/>
  <c r="C55" i="2" s="1"/>
  <c r="Y324" i="2"/>
  <c r="Y275" i="2"/>
  <c r="Y284" i="2" s="1"/>
  <c r="Y293" i="2" s="1"/>
  <c r="Y303" i="2" s="1"/>
  <c r="A98" i="2" s="1"/>
  <c r="P154" i="2"/>
  <c r="P163" i="2" s="1"/>
  <c r="P172" i="2" s="1"/>
  <c r="P182" i="2" s="1"/>
  <c r="C45" i="2" s="1"/>
  <c r="N205" i="2"/>
  <c r="N157" i="2"/>
  <c r="N166" i="2" s="1"/>
  <c r="N175" i="2" s="1"/>
  <c r="N185" i="2" s="1"/>
  <c r="A48" i="2" s="1"/>
  <c r="N204" i="2"/>
  <c r="O154" i="2"/>
  <c r="O163" i="2" s="1"/>
  <c r="O172" i="2" s="1"/>
  <c r="O182" i="2" s="1"/>
  <c r="B45" i="2" s="1"/>
  <c r="N156" i="2"/>
  <c r="N165" i="2" s="1"/>
  <c r="N174" i="2" s="1"/>
  <c r="N184" i="2" s="1"/>
  <c r="A47" i="2" s="1"/>
  <c r="Y328" i="2"/>
  <c r="Y279" i="2"/>
  <c r="Y288" i="2" s="1"/>
  <c r="Y297" i="2" s="1"/>
  <c r="Y307" i="2" s="1"/>
  <c r="A102" i="2" s="1"/>
  <c r="AC274" i="2"/>
  <c r="AC283" i="2" s="1"/>
  <c r="AC292" i="2" s="1"/>
  <c r="AC302" i="2" s="1"/>
  <c r="E97" i="2" s="1"/>
  <c r="Y218" i="2"/>
  <c r="Y227" i="2" s="1"/>
  <c r="Y236" i="2" s="1"/>
  <c r="Y246" i="2" s="1"/>
  <c r="A82" i="2" s="1"/>
  <c r="Y270" i="2"/>
  <c r="AD212" i="2"/>
  <c r="AD221" i="2" s="1"/>
  <c r="AD230" i="2" s="1"/>
  <c r="AD240" i="2" s="1"/>
  <c r="F76" i="2" s="1"/>
  <c r="Y158" i="2"/>
  <c r="Y167" i="2" s="1"/>
  <c r="Y176" i="2" s="1"/>
  <c r="Y186" i="2" s="1"/>
  <c r="A59" i="2" s="1"/>
  <c r="Y206" i="2"/>
  <c r="AB154" i="2"/>
  <c r="AB163" i="2" s="1"/>
  <c r="AB172" i="2" s="1"/>
  <c r="AB182" i="2" s="1"/>
  <c r="D55" i="2" s="1"/>
  <c r="Y272" i="1"/>
  <c r="AF212" i="1"/>
  <c r="AF221" i="1" s="1"/>
  <c r="AF230" i="1" s="1"/>
  <c r="AF240" i="1" s="1"/>
  <c r="H76" i="1" s="1"/>
  <c r="N267" i="1"/>
  <c r="N215" i="1"/>
  <c r="N224" i="1" s="1"/>
  <c r="N233" i="1" s="1"/>
  <c r="N243" i="1" s="1"/>
  <c r="A69" i="1" s="1"/>
  <c r="P212" i="1"/>
  <c r="P221" i="1" s="1"/>
  <c r="P230" i="1" s="1"/>
  <c r="P240" i="1" s="1"/>
  <c r="C66" i="1" s="1"/>
  <c r="Y271" i="1"/>
  <c r="Y219" i="1"/>
  <c r="Y228" i="1" s="1"/>
  <c r="Y237" i="1" s="1"/>
  <c r="Y247" i="1" s="1"/>
  <c r="A83" i="1" s="1"/>
  <c r="AE212" i="1"/>
  <c r="AE221" i="1" s="1"/>
  <c r="AE230" i="1" s="1"/>
  <c r="AE240" i="1" s="1"/>
  <c r="G76" i="1" s="1"/>
  <c r="N268" i="1"/>
  <c r="N216" i="1"/>
  <c r="N225" i="1" s="1"/>
  <c r="N234" i="1" s="1"/>
  <c r="N244" i="1" s="1"/>
  <c r="A70" i="1" s="1"/>
  <c r="Q212" i="1"/>
  <c r="Q221" i="1" s="1"/>
  <c r="Q230" i="1" s="1"/>
  <c r="Q240" i="1" s="1"/>
  <c r="D66" i="1" s="1"/>
  <c r="Y269" i="1"/>
  <c r="Y217" i="1"/>
  <c r="Y226" i="1" s="1"/>
  <c r="Y235" i="1" s="1"/>
  <c r="Y245" i="1" s="1"/>
  <c r="A81" i="1" s="1"/>
  <c r="AC212" i="1"/>
  <c r="AC221" i="1" s="1"/>
  <c r="AC230" i="1" s="1"/>
  <c r="AC240" i="1" s="1"/>
  <c r="E76" i="1" s="1"/>
  <c r="N270" i="1"/>
  <c r="S212" i="1"/>
  <c r="S221" i="1" s="1"/>
  <c r="S230" i="1" s="1"/>
  <c r="S240" i="1" s="1"/>
  <c r="F66" i="1" s="1"/>
  <c r="N218" i="1"/>
  <c r="N227" i="1" s="1"/>
  <c r="N236" i="1" s="1"/>
  <c r="N246" i="1" s="1"/>
  <c r="A72" i="1" s="1"/>
  <c r="N269" i="1"/>
  <c r="N217" i="1"/>
  <c r="N226" i="1" s="1"/>
  <c r="N235" i="1" s="1"/>
  <c r="N245" i="1" s="1"/>
  <c r="A71" i="1" s="1"/>
  <c r="R212" i="1"/>
  <c r="R221" i="1" s="1"/>
  <c r="R230" i="1" s="1"/>
  <c r="R240" i="1" s="1"/>
  <c r="E66" i="1" s="1"/>
  <c r="Y270" i="1"/>
  <c r="AD212" i="1"/>
  <c r="AD221" i="1" s="1"/>
  <c r="AD230" i="1" s="1"/>
  <c r="AD240" i="1" s="1"/>
  <c r="F76" i="1" s="1"/>
  <c r="Y218" i="1"/>
  <c r="Y227" i="1" s="1"/>
  <c r="Y236" i="1" s="1"/>
  <c r="Y246" i="1" s="1"/>
  <c r="A82" i="1" s="1"/>
  <c r="Y268" i="1"/>
  <c r="AB212" i="1"/>
  <c r="AB221" i="1" s="1"/>
  <c r="AB230" i="1" s="1"/>
  <c r="AB240" i="1" s="1"/>
  <c r="D76" i="1" s="1"/>
  <c r="Y216" i="1"/>
  <c r="Y225" i="1" s="1"/>
  <c r="Y234" i="1" s="1"/>
  <c r="Y244" i="1" s="1"/>
  <c r="A80" i="1" s="1"/>
  <c r="N266" i="1"/>
  <c r="N214" i="1"/>
  <c r="N223" i="1" s="1"/>
  <c r="N232" i="1" s="1"/>
  <c r="N242" i="1" s="1"/>
  <c r="A68" i="1" s="1"/>
  <c r="O212" i="1"/>
  <c r="O221" i="1" s="1"/>
  <c r="O230" i="1" s="1"/>
  <c r="O240" i="1" s="1"/>
  <c r="B66" i="1" s="1"/>
  <c r="Y398" i="1" l="1"/>
  <c r="Y407" i="1" s="1"/>
  <c r="Y416" i="1" s="1"/>
  <c r="Y426" i="1" s="1"/>
  <c r="A141" i="1" s="1"/>
  <c r="Z396" i="1"/>
  <c r="Z405" i="1" s="1"/>
  <c r="Z414" i="1" s="1"/>
  <c r="Z424" i="1" s="1"/>
  <c r="B139" i="1" s="1"/>
  <c r="AA396" i="1"/>
  <c r="AA405" i="1" s="1"/>
  <c r="AA414" i="1" s="1"/>
  <c r="AA424" i="1" s="1"/>
  <c r="C139" i="1" s="1"/>
  <c r="Y399" i="1"/>
  <c r="Y408" i="1" s="1"/>
  <c r="Y417" i="1" s="1"/>
  <c r="Y427" i="1" s="1"/>
  <c r="A142" i="1" s="1"/>
  <c r="Y327" i="7"/>
  <c r="Y278" i="7"/>
  <c r="Y287" i="7" s="1"/>
  <c r="Y296" i="7" s="1"/>
  <c r="Y306" i="7" s="1"/>
  <c r="A101" i="7" s="1"/>
  <c r="AB274" i="7"/>
  <c r="AB283" i="7" s="1"/>
  <c r="AB292" i="7" s="1"/>
  <c r="AB302" i="7" s="1"/>
  <c r="D97" i="7" s="1"/>
  <c r="Y328" i="7"/>
  <c r="Y279" i="7"/>
  <c r="Y288" i="7" s="1"/>
  <c r="Y297" i="7" s="1"/>
  <c r="Y307" i="7" s="1"/>
  <c r="A102" i="7" s="1"/>
  <c r="AC274" i="7"/>
  <c r="AC283" i="7" s="1"/>
  <c r="AC292" i="7" s="1"/>
  <c r="AC302" i="7" s="1"/>
  <c r="E97" i="7" s="1"/>
  <c r="Y388" i="7"/>
  <c r="Z333" i="7"/>
  <c r="Z342" i="7" s="1"/>
  <c r="Z351" i="7" s="1"/>
  <c r="Z361" i="7" s="1"/>
  <c r="B118" i="7" s="1"/>
  <c r="Y335" i="7"/>
  <c r="Y344" i="7" s="1"/>
  <c r="Y353" i="7" s="1"/>
  <c r="Y363" i="7" s="1"/>
  <c r="A120" i="7" s="1"/>
  <c r="N324" i="7"/>
  <c r="N275" i="7"/>
  <c r="N284" i="7" s="1"/>
  <c r="N293" i="7" s="1"/>
  <c r="N303" i="7" s="1"/>
  <c r="A88" i="7" s="1"/>
  <c r="Y326" i="7"/>
  <c r="Y277" i="7"/>
  <c r="Y286" i="7" s="1"/>
  <c r="Y295" i="7" s="1"/>
  <c r="Y305" i="7" s="1"/>
  <c r="A100" i="7" s="1"/>
  <c r="AA274" i="7"/>
  <c r="AA283" i="7" s="1"/>
  <c r="AA292" i="7" s="1"/>
  <c r="AA302" i="7" s="1"/>
  <c r="C97" i="7" s="1"/>
  <c r="Q212" i="7"/>
  <c r="Q221" i="7" s="1"/>
  <c r="Q230" i="7" s="1"/>
  <c r="Q240" i="7" s="1"/>
  <c r="D66" i="7" s="1"/>
  <c r="N216" i="7"/>
  <c r="N225" i="7" s="1"/>
  <c r="N234" i="7" s="1"/>
  <c r="N244" i="7" s="1"/>
  <c r="A70" i="7" s="1"/>
  <c r="N268" i="7"/>
  <c r="Y324" i="7"/>
  <c r="Y275" i="7"/>
  <c r="Y284" i="7" s="1"/>
  <c r="Y293" i="7" s="1"/>
  <c r="Y303" i="7" s="1"/>
  <c r="A98" i="7" s="1"/>
  <c r="AF212" i="7"/>
  <c r="AF221" i="7" s="1"/>
  <c r="AF230" i="7" s="1"/>
  <c r="AF240" i="7" s="1"/>
  <c r="H76" i="7" s="1"/>
  <c r="Y272" i="7"/>
  <c r="N217" i="7"/>
  <c r="N226" i="7" s="1"/>
  <c r="N235" i="7" s="1"/>
  <c r="N245" i="7" s="1"/>
  <c r="A71" i="7" s="1"/>
  <c r="N269" i="7"/>
  <c r="R212" i="7"/>
  <c r="R221" i="7" s="1"/>
  <c r="R230" i="7" s="1"/>
  <c r="R240" i="7" s="1"/>
  <c r="E66" i="7" s="1"/>
  <c r="AE274" i="7"/>
  <c r="AE283" i="7" s="1"/>
  <c r="AE292" i="7" s="1"/>
  <c r="AE302" i="7" s="1"/>
  <c r="G97" i="7" s="1"/>
  <c r="Y281" i="7"/>
  <c r="Y290" i="7" s="1"/>
  <c r="Y299" i="7" s="1"/>
  <c r="Y309" i="7" s="1"/>
  <c r="A104" i="7" s="1"/>
  <c r="Y330" i="7"/>
  <c r="S274" i="7"/>
  <c r="S283" i="7" s="1"/>
  <c r="S292" i="7" s="1"/>
  <c r="S302" i="7" s="1"/>
  <c r="F87" i="7" s="1"/>
  <c r="N280" i="7"/>
  <c r="N289" i="7" s="1"/>
  <c r="N298" i="7" s="1"/>
  <c r="N308" i="7" s="1"/>
  <c r="A93" i="7" s="1"/>
  <c r="N329" i="7"/>
  <c r="N331" i="7"/>
  <c r="U274" i="7"/>
  <c r="U283" i="7" s="1"/>
  <c r="U292" i="7" s="1"/>
  <c r="U302" i="7" s="1"/>
  <c r="H87" i="7" s="1"/>
  <c r="Y218" i="7"/>
  <c r="Y227" i="7" s="1"/>
  <c r="Y236" i="7" s="1"/>
  <c r="Y246" i="7" s="1"/>
  <c r="A82" i="7" s="1"/>
  <c r="Y270" i="7"/>
  <c r="AD212" i="7"/>
  <c r="AD221" i="7" s="1"/>
  <c r="AD230" i="7" s="1"/>
  <c r="AD240" i="7" s="1"/>
  <c r="F76" i="7" s="1"/>
  <c r="N330" i="7"/>
  <c r="T274" i="7"/>
  <c r="T283" i="7" s="1"/>
  <c r="T292" i="7" s="1"/>
  <c r="T302" i="7" s="1"/>
  <c r="G87" i="7" s="1"/>
  <c r="N281" i="7"/>
  <c r="N290" i="7" s="1"/>
  <c r="N299" i="7" s="1"/>
  <c r="N309" i="7" s="1"/>
  <c r="A94" i="7" s="1"/>
  <c r="N325" i="7"/>
  <c r="N276" i="7"/>
  <c r="N285" i="7" s="1"/>
  <c r="N294" i="7" s="1"/>
  <c r="N304" i="7" s="1"/>
  <c r="A89" i="7" s="1"/>
  <c r="O274" i="7"/>
  <c r="O283" i="7" s="1"/>
  <c r="O292" i="7" s="1"/>
  <c r="O302" i="7" s="1"/>
  <c r="B87" i="7" s="1"/>
  <c r="P212" i="7"/>
  <c r="P221" i="7" s="1"/>
  <c r="P230" i="7" s="1"/>
  <c r="P240" i="7" s="1"/>
  <c r="C66" i="7" s="1"/>
  <c r="N267" i="7"/>
  <c r="N215" i="7"/>
  <c r="N224" i="7" s="1"/>
  <c r="N233" i="7" s="1"/>
  <c r="N243" i="7" s="1"/>
  <c r="A69" i="7" s="1"/>
  <c r="Y329" i="6"/>
  <c r="Y280" i="6"/>
  <c r="Y289" i="6" s="1"/>
  <c r="Y298" i="6" s="1"/>
  <c r="Y308" i="6" s="1"/>
  <c r="A103" i="6" s="1"/>
  <c r="AD274" i="6"/>
  <c r="AD283" i="6" s="1"/>
  <c r="AD292" i="6" s="1"/>
  <c r="AD302" i="6" s="1"/>
  <c r="F97" i="6" s="1"/>
  <c r="Y328" i="6"/>
  <c r="Y279" i="6"/>
  <c r="Y288" i="6" s="1"/>
  <c r="Y297" i="6" s="1"/>
  <c r="Y307" i="6" s="1"/>
  <c r="A102" i="6" s="1"/>
  <c r="AC274" i="6"/>
  <c r="AC283" i="6" s="1"/>
  <c r="AC292" i="6" s="1"/>
  <c r="AC302" i="6" s="1"/>
  <c r="E97" i="6" s="1"/>
  <c r="Y403" i="6"/>
  <c r="Y412" i="6" s="1"/>
  <c r="Y421" i="6" s="1"/>
  <c r="Y431" i="6" s="1"/>
  <c r="A146" i="6" s="1"/>
  <c r="AE396" i="6"/>
  <c r="AE405" i="6" s="1"/>
  <c r="AE414" i="6" s="1"/>
  <c r="AE424" i="6" s="1"/>
  <c r="G139" i="6" s="1"/>
  <c r="AB396" i="6"/>
  <c r="AB405" i="6" s="1"/>
  <c r="AB414" i="6" s="1"/>
  <c r="AB424" i="6" s="1"/>
  <c r="D139" i="6" s="1"/>
  <c r="Y400" i="6"/>
  <c r="Y409" i="6" s="1"/>
  <c r="Y418" i="6" s="1"/>
  <c r="Y428" i="6" s="1"/>
  <c r="A143" i="6" s="1"/>
  <c r="Y267" i="6"/>
  <c r="Y215" i="6"/>
  <c r="Y224" i="6" s="1"/>
  <c r="Y233" i="6" s="1"/>
  <c r="Y243" i="6" s="1"/>
  <c r="A79" i="6" s="1"/>
  <c r="AA212" i="6"/>
  <c r="AA221" i="6" s="1"/>
  <c r="AA230" i="6" s="1"/>
  <c r="AA240" i="6" s="1"/>
  <c r="C76" i="6" s="1"/>
  <c r="N387" i="6"/>
  <c r="N397" i="6" s="1"/>
  <c r="N406" i="6" s="1"/>
  <c r="N415" i="6" s="1"/>
  <c r="N425" i="6" s="1"/>
  <c r="A130" i="6" s="1"/>
  <c r="N334" i="6"/>
  <c r="N343" i="6" s="1"/>
  <c r="N352" i="6" s="1"/>
  <c r="N362" i="6" s="1"/>
  <c r="A109" i="6" s="1"/>
  <c r="S274" i="6"/>
  <c r="S283" i="6" s="1"/>
  <c r="S292" i="6" s="1"/>
  <c r="S302" i="6" s="1"/>
  <c r="F87" i="6" s="1"/>
  <c r="N280" i="6"/>
  <c r="N289" i="6" s="1"/>
  <c r="N298" i="6" s="1"/>
  <c r="N308" i="6" s="1"/>
  <c r="A93" i="6" s="1"/>
  <c r="N329" i="6"/>
  <c r="N331" i="6"/>
  <c r="U274" i="6"/>
  <c r="U283" i="6" s="1"/>
  <c r="U292" i="6" s="1"/>
  <c r="U302" i="6" s="1"/>
  <c r="H87" i="6" s="1"/>
  <c r="P212" i="6"/>
  <c r="P221" i="6" s="1"/>
  <c r="P230" i="6" s="1"/>
  <c r="P240" i="6" s="1"/>
  <c r="C66" i="6" s="1"/>
  <c r="N267" i="6"/>
  <c r="N215" i="6"/>
  <c r="N224" i="6" s="1"/>
  <c r="N233" i="6" s="1"/>
  <c r="N243" i="6" s="1"/>
  <c r="A69" i="6" s="1"/>
  <c r="Y394" i="6"/>
  <c r="AF396" i="6" s="1"/>
  <c r="AF405" i="6" s="1"/>
  <c r="AF414" i="6" s="1"/>
  <c r="AF424" i="6" s="1"/>
  <c r="H139" i="6" s="1"/>
  <c r="AF333" i="6"/>
  <c r="AF342" i="6" s="1"/>
  <c r="AF351" i="6" s="1"/>
  <c r="AF361" i="6" s="1"/>
  <c r="H118" i="6" s="1"/>
  <c r="N327" i="6"/>
  <c r="Q274" i="6"/>
  <c r="Q283" i="6" s="1"/>
  <c r="Q292" i="6" s="1"/>
  <c r="Q302" i="6" s="1"/>
  <c r="D87" i="6" s="1"/>
  <c r="N278" i="6"/>
  <c r="N287" i="6" s="1"/>
  <c r="N296" i="6" s="1"/>
  <c r="N306" i="6" s="1"/>
  <c r="A91" i="6" s="1"/>
  <c r="N328" i="6"/>
  <c r="N279" i="6"/>
  <c r="N288" i="6" s="1"/>
  <c r="N297" i="6" s="1"/>
  <c r="N307" i="6" s="1"/>
  <c r="A92" i="6" s="1"/>
  <c r="R274" i="6"/>
  <c r="R283" i="6" s="1"/>
  <c r="R292" i="6" s="1"/>
  <c r="R302" i="6" s="1"/>
  <c r="E87" i="6" s="1"/>
  <c r="N330" i="6"/>
  <c r="T274" i="6"/>
  <c r="T283" i="6" s="1"/>
  <c r="T292" i="6" s="1"/>
  <c r="T302" i="6" s="1"/>
  <c r="G87" i="6" s="1"/>
  <c r="N281" i="6"/>
  <c r="N290" i="6" s="1"/>
  <c r="N299" i="6" s="1"/>
  <c r="N309" i="6" s="1"/>
  <c r="A94" i="6" s="1"/>
  <c r="Z212" i="6"/>
  <c r="Z221" i="6" s="1"/>
  <c r="Z230" i="6" s="1"/>
  <c r="Z240" i="6" s="1"/>
  <c r="B76" i="6" s="1"/>
  <c r="Y214" i="6"/>
  <c r="Y223" i="6" s="1"/>
  <c r="Y232" i="6" s="1"/>
  <c r="Y242" i="6" s="1"/>
  <c r="A78" i="6" s="1"/>
  <c r="Y266" i="6"/>
  <c r="Y324" i="6"/>
  <c r="Y275" i="6"/>
  <c r="Y284" i="6" s="1"/>
  <c r="Y293" i="6" s="1"/>
  <c r="Y303" i="6" s="1"/>
  <c r="A98" i="6" s="1"/>
  <c r="N335" i="6"/>
  <c r="N344" i="6" s="1"/>
  <c r="N353" i="6" s="1"/>
  <c r="N363" i="6" s="1"/>
  <c r="A110" i="6" s="1"/>
  <c r="N388" i="6"/>
  <c r="O333" i="6"/>
  <c r="O342" i="6" s="1"/>
  <c r="O351" i="6" s="1"/>
  <c r="O361" i="6" s="1"/>
  <c r="B108" i="6" s="1"/>
  <c r="N324" i="5"/>
  <c r="N275" i="5"/>
  <c r="N284" i="5" s="1"/>
  <c r="N293" i="5" s="1"/>
  <c r="N303" i="5" s="1"/>
  <c r="A88" i="5" s="1"/>
  <c r="N272" i="5"/>
  <c r="U212" i="5"/>
  <c r="U221" i="5" s="1"/>
  <c r="U230" i="5" s="1"/>
  <c r="U240" i="5" s="1"/>
  <c r="H66" i="5" s="1"/>
  <c r="N269" i="5"/>
  <c r="R212" i="5"/>
  <c r="R221" i="5" s="1"/>
  <c r="R230" i="5" s="1"/>
  <c r="R240" i="5" s="1"/>
  <c r="E66" i="5" s="1"/>
  <c r="N217" i="5"/>
  <c r="N226" i="5" s="1"/>
  <c r="N235" i="5" s="1"/>
  <c r="N245" i="5" s="1"/>
  <c r="A71" i="5" s="1"/>
  <c r="Q212" i="5"/>
  <c r="Q221" i="5" s="1"/>
  <c r="Q230" i="5" s="1"/>
  <c r="Q240" i="5" s="1"/>
  <c r="D66" i="5" s="1"/>
  <c r="N216" i="5"/>
  <c r="N225" i="5" s="1"/>
  <c r="N234" i="5" s="1"/>
  <c r="N244" i="5" s="1"/>
  <c r="A70" i="5" s="1"/>
  <c r="N268" i="5"/>
  <c r="Y267" i="5"/>
  <c r="Y215" i="5"/>
  <c r="Y224" i="5" s="1"/>
  <c r="Y233" i="5" s="1"/>
  <c r="Y243" i="5" s="1"/>
  <c r="A79" i="5" s="1"/>
  <c r="AA212" i="5"/>
  <c r="AA221" i="5" s="1"/>
  <c r="AA230" i="5" s="1"/>
  <c r="AA240" i="5" s="1"/>
  <c r="C76" i="5" s="1"/>
  <c r="Y275" i="5"/>
  <c r="Y284" i="5" s="1"/>
  <c r="Y293" i="5" s="1"/>
  <c r="Y303" i="5" s="1"/>
  <c r="A98" i="5" s="1"/>
  <c r="Y324" i="5"/>
  <c r="N280" i="5"/>
  <c r="N289" i="5" s="1"/>
  <c r="N298" i="5" s="1"/>
  <c r="N308" i="5" s="1"/>
  <c r="A93" i="5" s="1"/>
  <c r="S274" i="5"/>
  <c r="S283" i="5" s="1"/>
  <c r="S292" i="5" s="1"/>
  <c r="S302" i="5" s="1"/>
  <c r="F87" i="5" s="1"/>
  <c r="N329" i="5"/>
  <c r="Y281" i="5"/>
  <c r="Y290" i="5" s="1"/>
  <c r="Y299" i="5" s="1"/>
  <c r="Y309" i="5" s="1"/>
  <c r="A104" i="5" s="1"/>
  <c r="Y330" i="5"/>
  <c r="AE274" i="5"/>
  <c r="AE283" i="5" s="1"/>
  <c r="AE292" i="5" s="1"/>
  <c r="AE302" i="5" s="1"/>
  <c r="G97" i="5" s="1"/>
  <c r="AB274" i="5"/>
  <c r="AB283" i="5" s="1"/>
  <c r="AB292" i="5" s="1"/>
  <c r="AB302" i="5" s="1"/>
  <c r="D97" i="5" s="1"/>
  <c r="Y327" i="5"/>
  <c r="Y278" i="5"/>
  <c r="Y287" i="5" s="1"/>
  <c r="Y296" i="5" s="1"/>
  <c r="Y306" i="5" s="1"/>
  <c r="A101" i="5" s="1"/>
  <c r="Y331" i="5"/>
  <c r="AF274" i="5"/>
  <c r="AF283" i="5" s="1"/>
  <c r="AF292" i="5" s="1"/>
  <c r="AF302" i="5" s="1"/>
  <c r="H97" i="5" s="1"/>
  <c r="N266" i="5"/>
  <c r="N214" i="5"/>
  <c r="N223" i="5" s="1"/>
  <c r="N232" i="5" s="1"/>
  <c r="N242" i="5" s="1"/>
  <c r="A68" i="5" s="1"/>
  <c r="O212" i="5"/>
  <c r="O221" i="5" s="1"/>
  <c r="O230" i="5" s="1"/>
  <c r="O240" i="5" s="1"/>
  <c r="B66" i="5" s="1"/>
  <c r="N267" i="5"/>
  <c r="N215" i="5"/>
  <c r="N224" i="5" s="1"/>
  <c r="N233" i="5" s="1"/>
  <c r="N243" i="5" s="1"/>
  <c r="A69" i="5" s="1"/>
  <c r="P212" i="5"/>
  <c r="P221" i="5" s="1"/>
  <c r="P230" i="5" s="1"/>
  <c r="P240" i="5" s="1"/>
  <c r="C66" i="5" s="1"/>
  <c r="Y270" i="5"/>
  <c r="Y218" i="5"/>
  <c r="Y227" i="5" s="1"/>
  <c r="Y236" i="5" s="1"/>
  <c r="Y246" i="5" s="1"/>
  <c r="A82" i="5" s="1"/>
  <c r="AD212" i="5"/>
  <c r="AD221" i="5" s="1"/>
  <c r="AD230" i="5" s="1"/>
  <c r="AD240" i="5" s="1"/>
  <c r="F76" i="5" s="1"/>
  <c r="Y279" i="5"/>
  <c r="Y288" i="5" s="1"/>
  <c r="Y297" i="5" s="1"/>
  <c r="Y307" i="5" s="1"/>
  <c r="A102" i="5" s="1"/>
  <c r="AC274" i="5"/>
  <c r="AC283" i="5" s="1"/>
  <c r="AC292" i="5" s="1"/>
  <c r="AC302" i="5" s="1"/>
  <c r="E97" i="5" s="1"/>
  <c r="Y328" i="5"/>
  <c r="Z212" i="5"/>
  <c r="Z221" i="5" s="1"/>
  <c r="Z230" i="5" s="1"/>
  <c r="Z240" i="5" s="1"/>
  <c r="B76" i="5" s="1"/>
  <c r="Y266" i="5"/>
  <c r="Y214" i="5"/>
  <c r="Y223" i="5" s="1"/>
  <c r="Y232" i="5" s="1"/>
  <c r="Y242" i="5" s="1"/>
  <c r="A78" i="5" s="1"/>
  <c r="N219" i="5"/>
  <c r="N228" i="5" s="1"/>
  <c r="N237" i="5" s="1"/>
  <c r="N247" i="5" s="1"/>
  <c r="A73" i="5" s="1"/>
  <c r="N271" i="5"/>
  <c r="T212" i="5"/>
  <c r="T221" i="5" s="1"/>
  <c r="T230" i="5" s="1"/>
  <c r="T240" i="5" s="1"/>
  <c r="G66" i="5" s="1"/>
  <c r="Y275" i="4"/>
  <c r="Y284" i="4" s="1"/>
  <c r="Y293" i="4" s="1"/>
  <c r="Y303" i="4" s="1"/>
  <c r="A98" i="4" s="1"/>
  <c r="Y324" i="4"/>
  <c r="Y271" i="4"/>
  <c r="Y219" i="4"/>
  <c r="Y228" i="4" s="1"/>
  <c r="Y237" i="4" s="1"/>
  <c r="Y247" i="4" s="1"/>
  <c r="A83" i="4" s="1"/>
  <c r="AE212" i="4"/>
  <c r="AE221" i="4" s="1"/>
  <c r="AE230" i="4" s="1"/>
  <c r="AE240" i="4" s="1"/>
  <c r="G76" i="4" s="1"/>
  <c r="N329" i="4"/>
  <c r="S274" i="4"/>
  <c r="S283" i="4" s="1"/>
  <c r="S292" i="4" s="1"/>
  <c r="S302" i="4" s="1"/>
  <c r="F87" i="4" s="1"/>
  <c r="N280" i="4"/>
  <c r="N289" i="4" s="1"/>
  <c r="N298" i="4" s="1"/>
  <c r="N308" i="4" s="1"/>
  <c r="A93" i="4" s="1"/>
  <c r="N331" i="4"/>
  <c r="U274" i="4"/>
  <c r="U283" i="4" s="1"/>
  <c r="U292" i="4" s="1"/>
  <c r="U302" i="4" s="1"/>
  <c r="H87" i="4" s="1"/>
  <c r="AD212" i="4"/>
  <c r="AD221" i="4" s="1"/>
  <c r="AD230" i="4" s="1"/>
  <c r="AD240" i="4" s="1"/>
  <c r="F76" i="4" s="1"/>
  <c r="Y218" i="4"/>
  <c r="Y227" i="4" s="1"/>
  <c r="Y236" i="4" s="1"/>
  <c r="Y246" i="4" s="1"/>
  <c r="A82" i="4" s="1"/>
  <c r="Y270" i="4"/>
  <c r="Y328" i="4"/>
  <c r="Y279" i="4"/>
  <c r="Y288" i="4" s="1"/>
  <c r="Y297" i="4" s="1"/>
  <c r="Y307" i="4" s="1"/>
  <c r="A102" i="4" s="1"/>
  <c r="AC274" i="4"/>
  <c r="AC283" i="4" s="1"/>
  <c r="AC292" i="4" s="1"/>
  <c r="AC302" i="4" s="1"/>
  <c r="E97" i="4" s="1"/>
  <c r="P274" i="4"/>
  <c r="P283" i="4" s="1"/>
  <c r="P292" i="4" s="1"/>
  <c r="P302" i="4" s="1"/>
  <c r="C87" i="4" s="1"/>
  <c r="N277" i="4"/>
  <c r="N286" i="4" s="1"/>
  <c r="N295" i="4" s="1"/>
  <c r="N305" i="4" s="1"/>
  <c r="A90" i="4" s="1"/>
  <c r="N326" i="4"/>
  <c r="Y278" i="4"/>
  <c r="Y287" i="4" s="1"/>
  <c r="Y296" i="4" s="1"/>
  <c r="Y306" i="4" s="1"/>
  <c r="A101" i="4" s="1"/>
  <c r="Y327" i="4"/>
  <c r="AB274" i="4"/>
  <c r="AB283" i="4" s="1"/>
  <c r="AB292" i="4" s="1"/>
  <c r="AB302" i="4" s="1"/>
  <c r="D97" i="4" s="1"/>
  <c r="Y388" i="4"/>
  <c r="Z333" i="4"/>
  <c r="Z342" i="4" s="1"/>
  <c r="Z351" i="4" s="1"/>
  <c r="Z361" i="4" s="1"/>
  <c r="B118" i="4" s="1"/>
  <c r="Y335" i="4"/>
  <c r="Y344" i="4" s="1"/>
  <c r="Y353" i="4" s="1"/>
  <c r="Y363" i="4" s="1"/>
  <c r="A120" i="4" s="1"/>
  <c r="Y331" i="4"/>
  <c r="AF274" i="4"/>
  <c r="AF283" i="4" s="1"/>
  <c r="AF292" i="4" s="1"/>
  <c r="AF302" i="4" s="1"/>
  <c r="H97" i="4" s="1"/>
  <c r="N324" i="4"/>
  <c r="N275" i="4"/>
  <c r="N284" i="4" s="1"/>
  <c r="N293" i="4" s="1"/>
  <c r="N303" i="4" s="1"/>
  <c r="A88" i="4" s="1"/>
  <c r="N330" i="4"/>
  <c r="N281" i="4"/>
  <c r="N290" i="4" s="1"/>
  <c r="N299" i="4" s="1"/>
  <c r="N309" i="4" s="1"/>
  <c r="A94" i="4" s="1"/>
  <c r="T274" i="4"/>
  <c r="T283" i="4" s="1"/>
  <c r="T292" i="4" s="1"/>
  <c r="T302" i="4" s="1"/>
  <c r="G87" i="4" s="1"/>
  <c r="N327" i="4"/>
  <c r="N278" i="4"/>
  <c r="N287" i="4" s="1"/>
  <c r="N296" i="4" s="1"/>
  <c r="N306" i="4" s="1"/>
  <c r="A91" i="4" s="1"/>
  <c r="Q274" i="4"/>
  <c r="Q283" i="4" s="1"/>
  <c r="Q292" i="4" s="1"/>
  <c r="Q302" i="4" s="1"/>
  <c r="D87" i="4" s="1"/>
  <c r="N325" i="4"/>
  <c r="O274" i="4"/>
  <c r="O283" i="4" s="1"/>
  <c r="O292" i="4" s="1"/>
  <c r="O302" i="4" s="1"/>
  <c r="B87" i="4" s="1"/>
  <c r="N276" i="4"/>
  <c r="N285" i="4" s="1"/>
  <c r="N294" i="4" s="1"/>
  <c r="N304" i="4" s="1"/>
  <c r="A89" i="4" s="1"/>
  <c r="N328" i="4"/>
  <c r="N279" i="4"/>
  <c r="N288" i="4" s="1"/>
  <c r="N297" i="4" s="1"/>
  <c r="N307" i="4" s="1"/>
  <c r="A92" i="4" s="1"/>
  <c r="R274" i="4"/>
  <c r="R283" i="4" s="1"/>
  <c r="R292" i="4" s="1"/>
  <c r="R302" i="4" s="1"/>
  <c r="E87" i="4" s="1"/>
  <c r="AA333" i="4"/>
  <c r="AA342" i="4" s="1"/>
  <c r="AA351" i="4" s="1"/>
  <c r="AA361" i="4" s="1"/>
  <c r="C118" i="4" s="1"/>
  <c r="Y389" i="4"/>
  <c r="Y336" i="4"/>
  <c r="Y345" i="4" s="1"/>
  <c r="Y354" i="4" s="1"/>
  <c r="Y364" i="4" s="1"/>
  <c r="A121" i="4" s="1"/>
  <c r="Q212" i="3"/>
  <c r="Q221" i="3" s="1"/>
  <c r="Q230" i="3" s="1"/>
  <c r="Q240" i="3" s="1"/>
  <c r="D66" i="3" s="1"/>
  <c r="N268" i="3"/>
  <c r="N216" i="3"/>
  <c r="N225" i="3" s="1"/>
  <c r="N234" i="3" s="1"/>
  <c r="N244" i="3" s="1"/>
  <c r="A70" i="3" s="1"/>
  <c r="Y278" i="3"/>
  <c r="Y287" i="3" s="1"/>
  <c r="Y296" i="3" s="1"/>
  <c r="Y306" i="3" s="1"/>
  <c r="A101" i="3" s="1"/>
  <c r="Y327" i="3"/>
  <c r="AB274" i="3"/>
  <c r="AB283" i="3" s="1"/>
  <c r="AB292" i="3" s="1"/>
  <c r="AB302" i="3" s="1"/>
  <c r="D97" i="3" s="1"/>
  <c r="N328" i="3"/>
  <c r="R274" i="3"/>
  <c r="R283" i="3" s="1"/>
  <c r="R292" i="3" s="1"/>
  <c r="R302" i="3" s="1"/>
  <c r="E87" i="3" s="1"/>
  <c r="N279" i="3"/>
  <c r="N288" i="3" s="1"/>
  <c r="N297" i="3" s="1"/>
  <c r="N307" i="3" s="1"/>
  <c r="A92" i="3" s="1"/>
  <c r="S212" i="3"/>
  <c r="S221" i="3" s="1"/>
  <c r="S230" i="3" s="1"/>
  <c r="S240" i="3" s="1"/>
  <c r="F66" i="3" s="1"/>
  <c r="N218" i="3"/>
  <c r="N227" i="3" s="1"/>
  <c r="N236" i="3" s="1"/>
  <c r="N246" i="3" s="1"/>
  <c r="A72" i="3" s="1"/>
  <c r="N270" i="3"/>
  <c r="N331" i="3"/>
  <c r="U274" i="3"/>
  <c r="U283" i="3" s="1"/>
  <c r="U292" i="3" s="1"/>
  <c r="U302" i="3" s="1"/>
  <c r="H87" i="3" s="1"/>
  <c r="Y270" i="3"/>
  <c r="AD212" i="3"/>
  <c r="AD221" i="3" s="1"/>
  <c r="AD230" i="3" s="1"/>
  <c r="AD240" i="3" s="1"/>
  <c r="F76" i="3" s="1"/>
  <c r="Y218" i="3"/>
  <c r="Y227" i="3" s="1"/>
  <c r="Y236" i="3" s="1"/>
  <c r="Y246" i="3" s="1"/>
  <c r="A82" i="3" s="1"/>
  <c r="Y394" i="3"/>
  <c r="AF396" i="3" s="1"/>
  <c r="AF405" i="3" s="1"/>
  <c r="AF414" i="3" s="1"/>
  <c r="AF424" i="3" s="1"/>
  <c r="H139" i="3" s="1"/>
  <c r="AF333" i="3"/>
  <c r="AF342" i="3" s="1"/>
  <c r="AF351" i="3" s="1"/>
  <c r="AF361" i="3" s="1"/>
  <c r="H118" i="3" s="1"/>
  <c r="Y271" i="3"/>
  <c r="AE212" i="3"/>
  <c r="AE221" i="3" s="1"/>
  <c r="AE230" i="3" s="1"/>
  <c r="AE240" i="3" s="1"/>
  <c r="G76" i="3" s="1"/>
  <c r="Y219" i="3"/>
  <c r="Y228" i="3" s="1"/>
  <c r="Y237" i="3" s="1"/>
  <c r="Y247" i="3" s="1"/>
  <c r="A83" i="3" s="1"/>
  <c r="Y324" i="3"/>
  <c r="Y275" i="3"/>
  <c r="Y284" i="3" s="1"/>
  <c r="Y293" i="3" s="1"/>
  <c r="Y303" i="3" s="1"/>
  <c r="A98" i="3" s="1"/>
  <c r="Y326" i="3"/>
  <c r="Y277" i="3"/>
  <c r="Y286" i="3" s="1"/>
  <c r="Y295" i="3" s="1"/>
  <c r="Y305" i="3" s="1"/>
  <c r="A100" i="3" s="1"/>
  <c r="AA274" i="3"/>
  <c r="AA283" i="3" s="1"/>
  <c r="AA292" i="3" s="1"/>
  <c r="AA302" i="3" s="1"/>
  <c r="C97" i="3" s="1"/>
  <c r="N266" i="3"/>
  <c r="O212" i="3"/>
  <c r="O221" i="3" s="1"/>
  <c r="O230" i="3" s="1"/>
  <c r="O240" i="3" s="1"/>
  <c r="B66" i="3" s="1"/>
  <c r="N214" i="3"/>
  <c r="N223" i="3" s="1"/>
  <c r="N232" i="3" s="1"/>
  <c r="N242" i="3" s="1"/>
  <c r="A68" i="3" s="1"/>
  <c r="N271" i="3"/>
  <c r="N219" i="3"/>
  <c r="N228" i="3" s="1"/>
  <c r="N237" i="3" s="1"/>
  <c r="N247" i="3" s="1"/>
  <c r="A73" i="3" s="1"/>
  <c r="T212" i="3"/>
  <c r="T221" i="3" s="1"/>
  <c r="T230" i="3" s="1"/>
  <c r="T240" i="3" s="1"/>
  <c r="G66" i="3" s="1"/>
  <c r="Y266" i="3"/>
  <c r="Z212" i="3"/>
  <c r="Z221" i="3" s="1"/>
  <c r="Z230" i="3" s="1"/>
  <c r="Z240" i="3" s="1"/>
  <c r="B76" i="3" s="1"/>
  <c r="Y214" i="3"/>
  <c r="Y223" i="3" s="1"/>
  <c r="Y232" i="3" s="1"/>
  <c r="Y242" i="3" s="1"/>
  <c r="A78" i="3" s="1"/>
  <c r="Y279" i="3"/>
  <c r="Y288" i="3" s="1"/>
  <c r="Y297" i="3" s="1"/>
  <c r="Y307" i="3" s="1"/>
  <c r="A102" i="3" s="1"/>
  <c r="AC274" i="3"/>
  <c r="AC283" i="3" s="1"/>
  <c r="AC292" i="3" s="1"/>
  <c r="AC302" i="3" s="1"/>
  <c r="E97" i="3" s="1"/>
  <c r="Y328" i="3"/>
  <c r="N213" i="3"/>
  <c r="N222" i="3" s="1"/>
  <c r="N231" i="3" s="1"/>
  <c r="N241" i="3" s="1"/>
  <c r="A67" i="3" s="1"/>
  <c r="N265" i="3"/>
  <c r="N267" i="3"/>
  <c r="P212" i="3"/>
  <c r="P221" i="3" s="1"/>
  <c r="P230" i="3" s="1"/>
  <c r="P240" i="3" s="1"/>
  <c r="C66" i="3" s="1"/>
  <c r="N215" i="3"/>
  <c r="N224" i="3" s="1"/>
  <c r="N233" i="3" s="1"/>
  <c r="N243" i="3" s="1"/>
  <c r="A69" i="3" s="1"/>
  <c r="N393" i="2"/>
  <c r="N340" i="2"/>
  <c r="N349" i="2" s="1"/>
  <c r="N358" i="2" s="1"/>
  <c r="N368" i="2" s="1"/>
  <c r="A115" i="2" s="1"/>
  <c r="T333" i="2"/>
  <c r="T342" i="2" s="1"/>
  <c r="T351" i="2" s="1"/>
  <c r="T361" i="2" s="1"/>
  <c r="G108" i="2" s="1"/>
  <c r="N214" i="2"/>
  <c r="N223" i="2" s="1"/>
  <c r="N232" i="2" s="1"/>
  <c r="N242" i="2" s="1"/>
  <c r="A68" i="2" s="1"/>
  <c r="N266" i="2"/>
  <c r="O212" i="2"/>
  <c r="O221" i="2" s="1"/>
  <c r="O230" i="2" s="1"/>
  <c r="O240" i="2" s="1"/>
  <c r="B66" i="2" s="1"/>
  <c r="Z212" i="2"/>
  <c r="Z221" i="2" s="1"/>
  <c r="Z230" i="2" s="1"/>
  <c r="Z240" i="2" s="1"/>
  <c r="B76" i="2" s="1"/>
  <c r="Y266" i="2"/>
  <c r="Y214" i="2"/>
  <c r="Y223" i="2" s="1"/>
  <c r="Y232" i="2" s="1"/>
  <c r="Y242" i="2" s="1"/>
  <c r="A78" i="2" s="1"/>
  <c r="AB212" i="2"/>
  <c r="AB221" i="2" s="1"/>
  <c r="AB230" i="2" s="1"/>
  <c r="AB240" i="2" s="1"/>
  <c r="D76" i="2" s="1"/>
  <c r="Y216" i="2"/>
  <c r="Y225" i="2" s="1"/>
  <c r="Y234" i="2" s="1"/>
  <c r="Y244" i="2" s="1"/>
  <c r="A80" i="2" s="1"/>
  <c r="Y268" i="2"/>
  <c r="P212" i="2"/>
  <c r="P221" i="2" s="1"/>
  <c r="P230" i="2" s="1"/>
  <c r="P240" i="2" s="1"/>
  <c r="C66" i="2" s="1"/>
  <c r="N267" i="2"/>
  <c r="N215" i="2"/>
  <c r="N224" i="2" s="1"/>
  <c r="N233" i="2" s="1"/>
  <c r="N243" i="2" s="1"/>
  <c r="A69" i="2" s="1"/>
  <c r="Y330" i="2"/>
  <c r="Y281" i="2"/>
  <c r="Y290" i="2" s="1"/>
  <c r="Y299" i="2" s="1"/>
  <c r="Y309" i="2" s="1"/>
  <c r="A104" i="2" s="1"/>
  <c r="AE274" i="2"/>
  <c r="AE283" i="2" s="1"/>
  <c r="AE292" i="2" s="1"/>
  <c r="AE302" i="2" s="1"/>
  <c r="G97" i="2" s="1"/>
  <c r="U212" i="2"/>
  <c r="U221" i="2" s="1"/>
  <c r="U230" i="2" s="1"/>
  <c r="U240" i="2" s="1"/>
  <c r="H66" i="2" s="1"/>
  <c r="N272" i="2"/>
  <c r="Y329" i="2"/>
  <c r="Y280" i="2"/>
  <c r="Y289" i="2" s="1"/>
  <c r="Y298" i="2" s="1"/>
  <c r="Y308" i="2" s="1"/>
  <c r="A103" i="2" s="1"/>
  <c r="AD274" i="2"/>
  <c r="AD283" i="2" s="1"/>
  <c r="AD292" i="2" s="1"/>
  <c r="AD302" i="2" s="1"/>
  <c r="F97" i="2" s="1"/>
  <c r="Y334" i="2"/>
  <c r="Y343" i="2" s="1"/>
  <c r="Y352" i="2" s="1"/>
  <c r="Y362" i="2" s="1"/>
  <c r="A119" i="2" s="1"/>
  <c r="Y387" i="2"/>
  <c r="Y397" i="2" s="1"/>
  <c r="Y406" i="2" s="1"/>
  <c r="Y415" i="2" s="1"/>
  <c r="Y425" i="2" s="1"/>
  <c r="A140" i="2" s="1"/>
  <c r="N390" i="2"/>
  <c r="N337" i="2"/>
  <c r="N346" i="2" s="1"/>
  <c r="N355" i="2" s="1"/>
  <c r="N365" i="2" s="1"/>
  <c r="A112" i="2" s="1"/>
  <c r="Q333" i="2"/>
  <c r="Q342" i="2" s="1"/>
  <c r="Q351" i="2" s="1"/>
  <c r="Q361" i="2" s="1"/>
  <c r="D108" i="2" s="1"/>
  <c r="Y331" i="2"/>
  <c r="AF274" i="2"/>
  <c r="AF283" i="2" s="1"/>
  <c r="AF292" i="2" s="1"/>
  <c r="AF302" i="2" s="1"/>
  <c r="H97" i="2" s="1"/>
  <c r="N328" i="2"/>
  <c r="N279" i="2"/>
  <c r="N288" i="2" s="1"/>
  <c r="N297" i="2" s="1"/>
  <c r="N307" i="2" s="1"/>
  <c r="A92" i="2" s="1"/>
  <c r="R274" i="2"/>
  <c r="R283" i="2" s="1"/>
  <c r="R292" i="2" s="1"/>
  <c r="R302" i="2" s="1"/>
  <c r="E87" i="2" s="1"/>
  <c r="N324" i="2"/>
  <c r="N275" i="2"/>
  <c r="N284" i="2" s="1"/>
  <c r="N293" i="2" s="1"/>
  <c r="N303" i="2" s="1"/>
  <c r="A88" i="2" s="1"/>
  <c r="Y338" i="2"/>
  <c r="Y347" i="2" s="1"/>
  <c r="Y356" i="2" s="1"/>
  <c r="Y366" i="2" s="1"/>
  <c r="A123" i="2" s="1"/>
  <c r="AC333" i="2"/>
  <c r="AC342" i="2" s="1"/>
  <c r="AC351" i="2" s="1"/>
  <c r="AC361" i="2" s="1"/>
  <c r="E118" i="2" s="1"/>
  <c r="Y391" i="2"/>
  <c r="N218" i="2"/>
  <c r="N227" i="2" s="1"/>
  <c r="N236" i="2" s="1"/>
  <c r="N246" i="2" s="1"/>
  <c r="A72" i="2" s="1"/>
  <c r="S212" i="2"/>
  <c r="S221" i="2" s="1"/>
  <c r="S230" i="2" s="1"/>
  <c r="S240" i="2" s="1"/>
  <c r="F66" i="2" s="1"/>
  <c r="N270" i="2"/>
  <c r="Y267" i="2"/>
  <c r="Y215" i="2"/>
  <c r="Y224" i="2" s="1"/>
  <c r="Y233" i="2" s="1"/>
  <c r="Y243" i="2" s="1"/>
  <c r="A79" i="2" s="1"/>
  <c r="AA212" i="2"/>
  <c r="AA221" i="2" s="1"/>
  <c r="AA230" i="2" s="1"/>
  <c r="AA240" i="2" s="1"/>
  <c r="C76" i="2" s="1"/>
  <c r="N327" i="1"/>
  <c r="N278" i="1"/>
  <c r="N287" i="1" s="1"/>
  <c r="N296" i="1" s="1"/>
  <c r="N306" i="1" s="1"/>
  <c r="A91" i="1" s="1"/>
  <c r="Q274" i="1"/>
  <c r="Q283" i="1" s="1"/>
  <c r="Q292" i="1" s="1"/>
  <c r="Q302" i="1" s="1"/>
  <c r="D87" i="1" s="1"/>
  <c r="N328" i="1"/>
  <c r="N279" i="1"/>
  <c r="N288" i="1" s="1"/>
  <c r="N297" i="1" s="1"/>
  <c r="N307" i="1" s="1"/>
  <c r="A92" i="1" s="1"/>
  <c r="R274" i="1"/>
  <c r="R283" i="1" s="1"/>
  <c r="R292" i="1" s="1"/>
  <c r="R302" i="1" s="1"/>
  <c r="E87" i="1" s="1"/>
  <c r="Y328" i="1"/>
  <c r="Y279" i="1"/>
  <c r="Y288" i="1" s="1"/>
  <c r="Y297" i="1" s="1"/>
  <c r="Y307" i="1" s="1"/>
  <c r="A102" i="1" s="1"/>
  <c r="AC274" i="1"/>
  <c r="AC283" i="1" s="1"/>
  <c r="AC292" i="1" s="1"/>
  <c r="AC302" i="1" s="1"/>
  <c r="E97" i="1" s="1"/>
  <c r="Y329" i="1"/>
  <c r="AD274" i="1"/>
  <c r="AD283" i="1" s="1"/>
  <c r="AD292" i="1" s="1"/>
  <c r="AD302" i="1" s="1"/>
  <c r="F97" i="1" s="1"/>
  <c r="Y280" i="1"/>
  <c r="Y289" i="1" s="1"/>
  <c r="Y298" i="1" s="1"/>
  <c r="Y308" i="1" s="1"/>
  <c r="A103" i="1" s="1"/>
  <c r="Y330" i="1"/>
  <c r="Y281" i="1"/>
  <c r="Y290" i="1" s="1"/>
  <c r="Y299" i="1" s="1"/>
  <c r="Y309" i="1" s="1"/>
  <c r="A104" i="1" s="1"/>
  <c r="AE274" i="1"/>
  <c r="AE283" i="1" s="1"/>
  <c r="AE292" i="1" s="1"/>
  <c r="AE302" i="1" s="1"/>
  <c r="G97" i="1" s="1"/>
  <c r="N325" i="1"/>
  <c r="N276" i="1"/>
  <c r="N285" i="1" s="1"/>
  <c r="N294" i="1" s="1"/>
  <c r="N304" i="1" s="1"/>
  <c r="A89" i="1" s="1"/>
  <c r="O274" i="1"/>
  <c r="O283" i="1" s="1"/>
  <c r="O292" i="1" s="1"/>
  <c r="O302" i="1" s="1"/>
  <c r="B87" i="1" s="1"/>
  <c r="N329" i="1"/>
  <c r="S274" i="1"/>
  <c r="S283" i="1" s="1"/>
  <c r="S292" i="1" s="1"/>
  <c r="S302" i="1" s="1"/>
  <c r="F87" i="1" s="1"/>
  <c r="N280" i="1"/>
  <c r="N289" i="1" s="1"/>
  <c r="N298" i="1" s="1"/>
  <c r="N308" i="1" s="1"/>
  <c r="A93" i="1" s="1"/>
  <c r="N326" i="1"/>
  <c r="N277" i="1"/>
  <c r="N286" i="1" s="1"/>
  <c r="N295" i="1" s="1"/>
  <c r="N305" i="1" s="1"/>
  <c r="A90" i="1" s="1"/>
  <c r="P274" i="1"/>
  <c r="P283" i="1" s="1"/>
  <c r="P292" i="1" s="1"/>
  <c r="P302" i="1" s="1"/>
  <c r="C87" i="1" s="1"/>
  <c r="Y327" i="1"/>
  <c r="AB274" i="1"/>
  <c r="AB283" i="1" s="1"/>
  <c r="AB292" i="1" s="1"/>
  <c r="AB302" i="1" s="1"/>
  <c r="D97" i="1" s="1"/>
  <c r="Y278" i="1"/>
  <c r="Y287" i="1" s="1"/>
  <c r="Y296" i="1" s="1"/>
  <c r="Y306" i="1" s="1"/>
  <c r="A101" i="1" s="1"/>
  <c r="Y331" i="1"/>
  <c r="AF274" i="1"/>
  <c r="AF283" i="1" s="1"/>
  <c r="AF292" i="1" s="1"/>
  <c r="AF302" i="1" s="1"/>
  <c r="H97" i="1" s="1"/>
  <c r="Y392" i="1" l="1"/>
  <c r="AD333" i="1"/>
  <c r="AD342" i="1" s="1"/>
  <c r="AD351" i="1" s="1"/>
  <c r="AD361" i="1" s="1"/>
  <c r="F118" i="1" s="1"/>
  <c r="Y339" i="1"/>
  <c r="Y348" i="1" s="1"/>
  <c r="Y357" i="1" s="1"/>
  <c r="Y367" i="1" s="1"/>
  <c r="A124" i="1" s="1"/>
  <c r="Y391" i="1"/>
  <c r="Y338" i="1"/>
  <c r="Y347" i="1" s="1"/>
  <c r="Y356" i="1" s="1"/>
  <c r="Y366" i="1" s="1"/>
  <c r="A123" i="1" s="1"/>
  <c r="AC333" i="1"/>
  <c r="AC342" i="1" s="1"/>
  <c r="AC351" i="1" s="1"/>
  <c r="AC361" i="1" s="1"/>
  <c r="E118" i="1" s="1"/>
  <c r="Y394" i="1"/>
  <c r="AF396" i="1" s="1"/>
  <c r="AF405" i="1" s="1"/>
  <c r="AF414" i="1" s="1"/>
  <c r="AF424" i="1" s="1"/>
  <c r="H139" i="1" s="1"/>
  <c r="AF333" i="1"/>
  <c r="AF342" i="1" s="1"/>
  <c r="AF351" i="1" s="1"/>
  <c r="AF361" i="1" s="1"/>
  <c r="H118" i="1" s="1"/>
  <c r="Y390" i="1"/>
  <c r="Y337" i="1"/>
  <c r="Y346" i="1" s="1"/>
  <c r="Y355" i="1" s="1"/>
  <c r="Y365" i="1" s="1"/>
  <c r="A122" i="1" s="1"/>
  <c r="AB333" i="1"/>
  <c r="AB342" i="1" s="1"/>
  <c r="AB351" i="1" s="1"/>
  <c r="AB361" i="1" s="1"/>
  <c r="D118" i="1" s="1"/>
  <c r="Y393" i="1"/>
  <c r="Y340" i="1"/>
  <c r="Y349" i="1" s="1"/>
  <c r="Y358" i="1" s="1"/>
  <c r="Y368" i="1" s="1"/>
  <c r="A125" i="1" s="1"/>
  <c r="AE333" i="1"/>
  <c r="AE342" i="1" s="1"/>
  <c r="AE351" i="1" s="1"/>
  <c r="AE361" i="1" s="1"/>
  <c r="G118" i="1" s="1"/>
  <c r="N390" i="1"/>
  <c r="N337" i="1"/>
  <c r="N346" i="1" s="1"/>
  <c r="N355" i="1" s="1"/>
  <c r="N365" i="1" s="1"/>
  <c r="A112" i="1" s="1"/>
  <c r="Q333" i="1"/>
  <c r="Q342" i="1" s="1"/>
  <c r="Q351" i="1" s="1"/>
  <c r="Q361" i="1" s="1"/>
  <c r="D108" i="1" s="1"/>
  <c r="N389" i="1"/>
  <c r="N336" i="1"/>
  <c r="N345" i="1" s="1"/>
  <c r="N354" i="1" s="1"/>
  <c r="N364" i="1" s="1"/>
  <c r="A111" i="1" s="1"/>
  <c r="P333" i="1"/>
  <c r="P342" i="1" s="1"/>
  <c r="P351" i="1" s="1"/>
  <c r="P361" i="1" s="1"/>
  <c r="C108" i="1" s="1"/>
  <c r="N392" i="1"/>
  <c r="S333" i="1"/>
  <c r="S342" i="1" s="1"/>
  <c r="S351" i="1" s="1"/>
  <c r="S361" i="1" s="1"/>
  <c r="F108" i="1" s="1"/>
  <c r="N339" i="1"/>
  <c r="N348" i="1" s="1"/>
  <c r="N357" i="1" s="1"/>
  <c r="N367" i="1" s="1"/>
  <c r="A114" i="1" s="1"/>
  <c r="N388" i="1"/>
  <c r="N335" i="1"/>
  <c r="N344" i="1" s="1"/>
  <c r="N353" i="1" s="1"/>
  <c r="N363" i="1" s="1"/>
  <c r="A110" i="1" s="1"/>
  <c r="O333" i="1"/>
  <c r="O342" i="1" s="1"/>
  <c r="O351" i="1" s="1"/>
  <c r="O361" i="1" s="1"/>
  <c r="B108" i="1" s="1"/>
  <c r="N391" i="1"/>
  <c r="N338" i="1"/>
  <c r="N347" i="1" s="1"/>
  <c r="N356" i="1" s="1"/>
  <c r="N366" i="1" s="1"/>
  <c r="A113" i="1" s="1"/>
  <c r="R333" i="1"/>
  <c r="R342" i="1" s="1"/>
  <c r="R351" i="1" s="1"/>
  <c r="R361" i="1" s="1"/>
  <c r="E108" i="1" s="1"/>
  <c r="N387" i="7"/>
  <c r="N397" i="7" s="1"/>
  <c r="N406" i="7" s="1"/>
  <c r="N415" i="7" s="1"/>
  <c r="N425" i="7" s="1"/>
  <c r="A130" i="7" s="1"/>
  <c r="N334" i="7"/>
  <c r="N343" i="7" s="1"/>
  <c r="N352" i="7" s="1"/>
  <c r="N362" i="7" s="1"/>
  <c r="A109" i="7" s="1"/>
  <c r="N393" i="7"/>
  <c r="N340" i="7"/>
  <c r="N349" i="7" s="1"/>
  <c r="N358" i="7" s="1"/>
  <c r="N368" i="7" s="1"/>
  <c r="A115" i="7" s="1"/>
  <c r="T333" i="7"/>
  <c r="T342" i="7" s="1"/>
  <c r="T351" i="7" s="1"/>
  <c r="T361" i="7" s="1"/>
  <c r="G108" i="7" s="1"/>
  <c r="AA333" i="7"/>
  <c r="AA342" i="7" s="1"/>
  <c r="AA351" i="7" s="1"/>
  <c r="AA361" i="7" s="1"/>
  <c r="C118" i="7" s="1"/>
  <c r="Y389" i="7"/>
  <c r="Y336" i="7"/>
  <c r="Y345" i="7" s="1"/>
  <c r="Y354" i="7" s="1"/>
  <c r="Y364" i="7" s="1"/>
  <c r="A121" i="7" s="1"/>
  <c r="N328" i="7"/>
  <c r="N279" i="7"/>
  <c r="N288" i="7" s="1"/>
  <c r="N297" i="7" s="1"/>
  <c r="N307" i="7" s="1"/>
  <c r="A92" i="7" s="1"/>
  <c r="R274" i="7"/>
  <c r="R283" i="7" s="1"/>
  <c r="R292" i="7" s="1"/>
  <c r="R302" i="7" s="1"/>
  <c r="E87" i="7" s="1"/>
  <c r="N326" i="7"/>
  <c r="P274" i="7"/>
  <c r="P283" i="7" s="1"/>
  <c r="P292" i="7" s="1"/>
  <c r="P302" i="7" s="1"/>
  <c r="C87" i="7" s="1"/>
  <c r="N277" i="7"/>
  <c r="N286" i="7" s="1"/>
  <c r="N295" i="7" s="1"/>
  <c r="N305" i="7" s="1"/>
  <c r="A90" i="7" s="1"/>
  <c r="U333" i="7"/>
  <c r="U342" i="7" s="1"/>
  <c r="U351" i="7" s="1"/>
  <c r="U361" i="7" s="1"/>
  <c r="H108" i="7" s="1"/>
  <c r="N394" i="7"/>
  <c r="U396" i="7" s="1"/>
  <c r="U405" i="7" s="1"/>
  <c r="U414" i="7" s="1"/>
  <c r="U424" i="7" s="1"/>
  <c r="H129" i="7" s="1"/>
  <c r="Z396" i="7"/>
  <c r="Z405" i="7" s="1"/>
  <c r="Z414" i="7" s="1"/>
  <c r="Z424" i="7" s="1"/>
  <c r="B139" i="7" s="1"/>
  <c r="Y398" i="7"/>
  <c r="Y407" i="7" s="1"/>
  <c r="Y416" i="7" s="1"/>
  <c r="Y426" i="7" s="1"/>
  <c r="A141" i="7" s="1"/>
  <c r="Y331" i="7"/>
  <c r="AF274" i="7"/>
  <c r="AF283" i="7" s="1"/>
  <c r="AF292" i="7" s="1"/>
  <c r="AF302" i="7" s="1"/>
  <c r="H97" i="7" s="1"/>
  <c r="S333" i="7"/>
  <c r="S342" i="7" s="1"/>
  <c r="S351" i="7" s="1"/>
  <c r="S361" i="7" s="1"/>
  <c r="F108" i="7" s="1"/>
  <c r="N339" i="7"/>
  <c r="N348" i="7" s="1"/>
  <c r="N357" i="7" s="1"/>
  <c r="N367" i="7" s="1"/>
  <c r="A114" i="7" s="1"/>
  <c r="N392" i="7"/>
  <c r="Y334" i="7"/>
  <c r="Y343" i="7" s="1"/>
  <c r="Y352" i="7" s="1"/>
  <c r="Y362" i="7" s="1"/>
  <c r="A119" i="7" s="1"/>
  <c r="Y387" i="7"/>
  <c r="Y397" i="7" s="1"/>
  <c r="Y406" i="7" s="1"/>
  <c r="Y415" i="7" s="1"/>
  <c r="Y425" i="7" s="1"/>
  <c r="A140" i="7" s="1"/>
  <c r="N327" i="7"/>
  <c r="Q274" i="7"/>
  <c r="Q283" i="7" s="1"/>
  <c r="Q292" i="7" s="1"/>
  <c r="Q302" i="7" s="1"/>
  <c r="D87" i="7" s="1"/>
  <c r="N278" i="7"/>
  <c r="N287" i="7" s="1"/>
  <c r="N296" i="7" s="1"/>
  <c r="N306" i="7" s="1"/>
  <c r="A91" i="7" s="1"/>
  <c r="Y338" i="7"/>
  <c r="Y347" i="7" s="1"/>
  <c r="Y356" i="7" s="1"/>
  <c r="Y366" i="7" s="1"/>
  <c r="A123" i="7" s="1"/>
  <c r="AC333" i="7"/>
  <c r="AC342" i="7" s="1"/>
  <c r="AC351" i="7" s="1"/>
  <c r="AC361" i="7" s="1"/>
  <c r="E118" i="7" s="1"/>
  <c r="Y391" i="7"/>
  <c r="N335" i="7"/>
  <c r="N344" i="7" s="1"/>
  <c r="N353" i="7" s="1"/>
  <c r="N363" i="7" s="1"/>
  <c r="A110" i="7" s="1"/>
  <c r="N388" i="7"/>
  <c r="O333" i="7"/>
  <c r="O342" i="7" s="1"/>
  <c r="O351" i="7" s="1"/>
  <c r="O361" i="7" s="1"/>
  <c r="B108" i="7" s="1"/>
  <c r="Y340" i="7"/>
  <c r="Y349" i="7" s="1"/>
  <c r="Y358" i="7" s="1"/>
  <c r="Y368" i="7" s="1"/>
  <c r="A125" i="7" s="1"/>
  <c r="AE333" i="7"/>
  <c r="AE342" i="7" s="1"/>
  <c r="AE351" i="7" s="1"/>
  <c r="AE361" i="7" s="1"/>
  <c r="G118" i="7" s="1"/>
  <c r="Y393" i="7"/>
  <c r="Y329" i="7"/>
  <c r="Y280" i="7"/>
  <c r="Y289" i="7" s="1"/>
  <c r="Y298" i="7" s="1"/>
  <c r="Y308" i="7" s="1"/>
  <c r="A103" i="7" s="1"/>
  <c r="AD274" i="7"/>
  <c r="AD283" i="7" s="1"/>
  <c r="AD292" i="7" s="1"/>
  <c r="AD302" i="7" s="1"/>
  <c r="F97" i="7" s="1"/>
  <c r="AB333" i="7"/>
  <c r="AB342" i="7" s="1"/>
  <c r="AB351" i="7" s="1"/>
  <c r="AB361" i="7" s="1"/>
  <c r="D118" i="7" s="1"/>
  <c r="Y337" i="7"/>
  <c r="Y346" i="7" s="1"/>
  <c r="Y355" i="7" s="1"/>
  <c r="Y365" i="7" s="1"/>
  <c r="A122" i="7" s="1"/>
  <c r="Y390" i="7"/>
  <c r="Y326" i="6"/>
  <c r="Y277" i="6"/>
  <c r="Y286" i="6" s="1"/>
  <c r="Y295" i="6" s="1"/>
  <c r="Y305" i="6" s="1"/>
  <c r="A100" i="6" s="1"/>
  <c r="AA274" i="6"/>
  <c r="AA283" i="6" s="1"/>
  <c r="AA292" i="6" s="1"/>
  <c r="AA302" i="6" s="1"/>
  <c r="C97" i="6" s="1"/>
  <c r="U333" i="6"/>
  <c r="U342" i="6" s="1"/>
  <c r="U351" i="6" s="1"/>
  <c r="U361" i="6" s="1"/>
  <c r="H108" i="6" s="1"/>
  <c r="N394" i="6"/>
  <c r="U396" i="6" s="1"/>
  <c r="U405" i="6" s="1"/>
  <c r="U414" i="6" s="1"/>
  <c r="U424" i="6" s="1"/>
  <c r="H129" i="6" s="1"/>
  <c r="S333" i="6"/>
  <c r="S342" i="6" s="1"/>
  <c r="S351" i="6" s="1"/>
  <c r="S361" i="6" s="1"/>
  <c r="F108" i="6" s="1"/>
  <c r="N339" i="6"/>
  <c r="N348" i="6" s="1"/>
  <c r="N357" i="6" s="1"/>
  <c r="N367" i="6" s="1"/>
  <c r="A114" i="6" s="1"/>
  <c r="N392" i="6"/>
  <c r="N398" i="6"/>
  <c r="N407" i="6" s="1"/>
  <c r="N416" i="6" s="1"/>
  <c r="N426" i="6" s="1"/>
  <c r="A131" i="6" s="1"/>
  <c r="O396" i="6"/>
  <c r="O405" i="6" s="1"/>
  <c r="O414" i="6" s="1"/>
  <c r="O424" i="6" s="1"/>
  <c r="B129" i="6" s="1"/>
  <c r="N338" i="6"/>
  <c r="N347" i="6" s="1"/>
  <c r="N356" i="6" s="1"/>
  <c r="N366" i="6" s="1"/>
  <c r="A113" i="6" s="1"/>
  <c r="N391" i="6"/>
  <c r="R333" i="6"/>
  <c r="R342" i="6" s="1"/>
  <c r="R351" i="6" s="1"/>
  <c r="R361" i="6" s="1"/>
  <c r="E108" i="6" s="1"/>
  <c r="Y338" i="6"/>
  <c r="Y347" i="6" s="1"/>
  <c r="Y356" i="6" s="1"/>
  <c r="Y366" i="6" s="1"/>
  <c r="A123" i="6" s="1"/>
  <c r="AC333" i="6"/>
  <c r="AC342" i="6" s="1"/>
  <c r="AC351" i="6" s="1"/>
  <c r="AC361" i="6" s="1"/>
  <c r="E118" i="6" s="1"/>
  <c r="Y391" i="6"/>
  <c r="N393" i="6"/>
  <c r="N340" i="6"/>
  <c r="N349" i="6" s="1"/>
  <c r="N358" i="6" s="1"/>
  <c r="N368" i="6" s="1"/>
  <c r="A115" i="6" s="1"/>
  <c r="T333" i="6"/>
  <c r="T342" i="6" s="1"/>
  <c r="T351" i="6" s="1"/>
  <c r="T361" i="6" s="1"/>
  <c r="G108" i="6" s="1"/>
  <c r="Y334" i="6"/>
  <c r="Y343" i="6" s="1"/>
  <c r="Y352" i="6" s="1"/>
  <c r="Y362" i="6" s="1"/>
  <c r="A119" i="6" s="1"/>
  <c r="Y387" i="6"/>
  <c r="Y397" i="6" s="1"/>
  <c r="Y406" i="6" s="1"/>
  <c r="Y415" i="6" s="1"/>
  <c r="Y425" i="6" s="1"/>
  <c r="A140" i="6" s="1"/>
  <c r="N390" i="6"/>
  <c r="N337" i="6"/>
  <c r="N346" i="6" s="1"/>
  <c r="N355" i="6" s="1"/>
  <c r="N365" i="6" s="1"/>
  <c r="A112" i="6" s="1"/>
  <c r="Q333" i="6"/>
  <c r="Q342" i="6" s="1"/>
  <c r="Q351" i="6" s="1"/>
  <c r="Q361" i="6" s="1"/>
  <c r="D108" i="6" s="1"/>
  <c r="N326" i="6"/>
  <c r="P274" i="6"/>
  <c r="P283" i="6" s="1"/>
  <c r="P292" i="6" s="1"/>
  <c r="P302" i="6" s="1"/>
  <c r="C87" i="6" s="1"/>
  <c r="N277" i="6"/>
  <c r="N286" i="6" s="1"/>
  <c r="N295" i="6" s="1"/>
  <c r="N305" i="6" s="1"/>
  <c r="A90" i="6" s="1"/>
  <c r="Y325" i="6"/>
  <c r="Z274" i="6"/>
  <c r="Z283" i="6" s="1"/>
  <c r="Z292" i="6" s="1"/>
  <c r="Z302" i="6" s="1"/>
  <c r="B97" i="6" s="1"/>
  <c r="Y276" i="6"/>
  <c r="Y285" i="6" s="1"/>
  <c r="Y294" i="6" s="1"/>
  <c r="Y304" i="6" s="1"/>
  <c r="A99" i="6" s="1"/>
  <c r="AD333" i="6"/>
  <c r="AD342" i="6" s="1"/>
  <c r="AD351" i="6" s="1"/>
  <c r="AD361" i="6" s="1"/>
  <c r="F118" i="6" s="1"/>
  <c r="Y339" i="6"/>
  <c r="Y348" i="6" s="1"/>
  <c r="Y357" i="6" s="1"/>
  <c r="Y367" i="6" s="1"/>
  <c r="A124" i="6" s="1"/>
  <c r="Y392" i="6"/>
  <c r="AB333" i="5"/>
  <c r="AB342" i="5" s="1"/>
  <c r="AB351" i="5" s="1"/>
  <c r="AB361" i="5" s="1"/>
  <c r="D118" i="5" s="1"/>
  <c r="Y337" i="5"/>
  <c r="Y346" i="5" s="1"/>
  <c r="Y355" i="5" s="1"/>
  <c r="Y365" i="5" s="1"/>
  <c r="A122" i="5" s="1"/>
  <c r="Y390" i="5"/>
  <c r="Y277" i="5"/>
  <c r="Y286" i="5" s="1"/>
  <c r="Y295" i="5" s="1"/>
  <c r="Y305" i="5" s="1"/>
  <c r="A100" i="5" s="1"/>
  <c r="Y326" i="5"/>
  <c r="AA274" i="5"/>
  <c r="AA283" i="5" s="1"/>
  <c r="AA292" i="5" s="1"/>
  <c r="AA302" i="5" s="1"/>
  <c r="C97" i="5" s="1"/>
  <c r="Y280" i="5"/>
  <c r="Y289" i="5" s="1"/>
  <c r="Y298" i="5" s="1"/>
  <c r="Y308" i="5" s="1"/>
  <c r="A103" i="5" s="1"/>
  <c r="Y329" i="5"/>
  <c r="AD274" i="5"/>
  <c r="AD283" i="5" s="1"/>
  <c r="AD292" i="5" s="1"/>
  <c r="AD302" i="5" s="1"/>
  <c r="F97" i="5" s="1"/>
  <c r="P274" i="5"/>
  <c r="P283" i="5" s="1"/>
  <c r="P292" i="5" s="1"/>
  <c r="P302" i="5" s="1"/>
  <c r="C87" i="5" s="1"/>
  <c r="N277" i="5"/>
  <c r="N286" i="5" s="1"/>
  <c r="N295" i="5" s="1"/>
  <c r="N305" i="5" s="1"/>
  <c r="A90" i="5" s="1"/>
  <c r="N326" i="5"/>
  <c r="N339" i="5"/>
  <c r="N348" i="5" s="1"/>
  <c r="N357" i="5" s="1"/>
  <c r="N367" i="5" s="1"/>
  <c r="A114" i="5" s="1"/>
  <c r="S333" i="5"/>
  <c r="S342" i="5" s="1"/>
  <c r="S351" i="5" s="1"/>
  <c r="S361" i="5" s="1"/>
  <c r="F108" i="5" s="1"/>
  <c r="N392" i="5"/>
  <c r="N330" i="5"/>
  <c r="T274" i="5"/>
  <c r="T283" i="5" s="1"/>
  <c r="T292" i="5" s="1"/>
  <c r="T302" i="5" s="1"/>
  <c r="G87" i="5" s="1"/>
  <c r="N281" i="5"/>
  <c r="N290" i="5" s="1"/>
  <c r="N299" i="5" s="1"/>
  <c r="N309" i="5" s="1"/>
  <c r="A94" i="5" s="1"/>
  <c r="R274" i="5"/>
  <c r="R283" i="5" s="1"/>
  <c r="R292" i="5" s="1"/>
  <c r="R302" i="5" s="1"/>
  <c r="E87" i="5" s="1"/>
  <c r="N328" i="5"/>
  <c r="N279" i="5"/>
  <c r="N288" i="5" s="1"/>
  <c r="N297" i="5" s="1"/>
  <c r="N307" i="5" s="1"/>
  <c r="A92" i="5" s="1"/>
  <c r="Y325" i="5"/>
  <c r="Y276" i="5"/>
  <c r="Y285" i="5" s="1"/>
  <c r="Y294" i="5" s="1"/>
  <c r="Y304" i="5" s="1"/>
  <c r="A99" i="5" s="1"/>
  <c r="Z274" i="5"/>
  <c r="Z283" i="5" s="1"/>
  <c r="Z292" i="5" s="1"/>
  <c r="Z302" i="5" s="1"/>
  <c r="B97" i="5" s="1"/>
  <c r="Y340" i="5"/>
  <c r="Y349" i="5" s="1"/>
  <c r="Y358" i="5" s="1"/>
  <c r="Y368" i="5" s="1"/>
  <c r="A125" i="5" s="1"/>
  <c r="Y393" i="5"/>
  <c r="AE333" i="5"/>
  <c r="AE342" i="5" s="1"/>
  <c r="AE351" i="5" s="1"/>
  <c r="AE361" i="5" s="1"/>
  <c r="G118" i="5" s="1"/>
  <c r="N325" i="5"/>
  <c r="O274" i="5"/>
  <c r="O283" i="5" s="1"/>
  <c r="O292" i="5" s="1"/>
  <c r="O302" i="5" s="1"/>
  <c r="B87" i="5" s="1"/>
  <c r="N276" i="5"/>
  <c r="N285" i="5" s="1"/>
  <c r="N294" i="5" s="1"/>
  <c r="N304" i="5" s="1"/>
  <c r="A89" i="5" s="1"/>
  <c r="Y334" i="5"/>
  <c r="Y343" i="5" s="1"/>
  <c r="Y352" i="5" s="1"/>
  <c r="Y362" i="5" s="1"/>
  <c r="A119" i="5" s="1"/>
  <c r="Y387" i="5"/>
  <c r="Y397" i="5" s="1"/>
  <c r="Y406" i="5" s="1"/>
  <c r="Y415" i="5" s="1"/>
  <c r="Y425" i="5" s="1"/>
  <c r="A140" i="5" s="1"/>
  <c r="U274" i="5"/>
  <c r="U283" i="5" s="1"/>
  <c r="U292" i="5" s="1"/>
  <c r="U302" i="5" s="1"/>
  <c r="H87" i="5" s="1"/>
  <c r="N331" i="5"/>
  <c r="Y338" i="5"/>
  <c r="Y347" i="5" s="1"/>
  <c r="Y356" i="5" s="1"/>
  <c r="Y366" i="5" s="1"/>
  <c r="A123" i="5" s="1"/>
  <c r="AC333" i="5"/>
  <c r="AC342" i="5" s="1"/>
  <c r="AC351" i="5" s="1"/>
  <c r="AC361" i="5" s="1"/>
  <c r="E118" i="5" s="1"/>
  <c r="Y391" i="5"/>
  <c r="N327" i="5"/>
  <c r="Q274" i="5"/>
  <c r="Q283" i="5" s="1"/>
  <c r="Q292" i="5" s="1"/>
  <c r="Q302" i="5" s="1"/>
  <c r="D87" i="5" s="1"/>
  <c r="N278" i="5"/>
  <c r="N287" i="5" s="1"/>
  <c r="N296" i="5" s="1"/>
  <c r="N306" i="5" s="1"/>
  <c r="A91" i="5" s="1"/>
  <c r="Y394" i="5"/>
  <c r="AF396" i="5" s="1"/>
  <c r="AF405" i="5" s="1"/>
  <c r="AF414" i="5" s="1"/>
  <c r="AF424" i="5" s="1"/>
  <c r="H139" i="5" s="1"/>
  <c r="AF333" i="5"/>
  <c r="AF342" i="5" s="1"/>
  <c r="AF351" i="5" s="1"/>
  <c r="AF361" i="5" s="1"/>
  <c r="H118" i="5" s="1"/>
  <c r="N387" i="5"/>
  <c r="N397" i="5" s="1"/>
  <c r="N406" i="5" s="1"/>
  <c r="N415" i="5" s="1"/>
  <c r="N425" i="5" s="1"/>
  <c r="A130" i="5" s="1"/>
  <c r="N334" i="5"/>
  <c r="N343" i="5" s="1"/>
  <c r="N352" i="5" s="1"/>
  <c r="N362" i="5" s="1"/>
  <c r="A109" i="5" s="1"/>
  <c r="Z396" i="4"/>
  <c r="Z405" i="4" s="1"/>
  <c r="Z414" i="4" s="1"/>
  <c r="Z424" i="4" s="1"/>
  <c r="B139" i="4" s="1"/>
  <c r="Y398" i="4"/>
  <c r="Y407" i="4" s="1"/>
  <c r="Y416" i="4" s="1"/>
  <c r="Y426" i="4" s="1"/>
  <c r="A141" i="4" s="1"/>
  <c r="N390" i="4"/>
  <c r="N337" i="4"/>
  <c r="N346" i="4" s="1"/>
  <c r="N355" i="4" s="1"/>
  <c r="N365" i="4" s="1"/>
  <c r="A112" i="4" s="1"/>
  <c r="Q333" i="4"/>
  <c r="Q342" i="4" s="1"/>
  <c r="Q351" i="4" s="1"/>
  <c r="Q361" i="4" s="1"/>
  <c r="D108" i="4" s="1"/>
  <c r="AB333" i="4"/>
  <c r="AB342" i="4" s="1"/>
  <c r="AB351" i="4" s="1"/>
  <c r="AB361" i="4" s="1"/>
  <c r="D118" i="4" s="1"/>
  <c r="Y337" i="4"/>
  <c r="Y346" i="4" s="1"/>
  <c r="Y355" i="4" s="1"/>
  <c r="Y365" i="4" s="1"/>
  <c r="A122" i="4" s="1"/>
  <c r="Y390" i="4"/>
  <c r="U333" i="4"/>
  <c r="U342" i="4" s="1"/>
  <c r="U351" i="4" s="1"/>
  <c r="U361" i="4" s="1"/>
  <c r="H108" i="4" s="1"/>
  <c r="N394" i="4"/>
  <c r="U396" i="4" s="1"/>
  <c r="U405" i="4" s="1"/>
  <c r="U414" i="4" s="1"/>
  <c r="U424" i="4" s="1"/>
  <c r="H129" i="4" s="1"/>
  <c r="N336" i="4"/>
  <c r="N345" i="4" s="1"/>
  <c r="N354" i="4" s="1"/>
  <c r="N364" i="4" s="1"/>
  <c r="A111" i="4" s="1"/>
  <c r="P333" i="4"/>
  <c r="P342" i="4" s="1"/>
  <c r="P351" i="4" s="1"/>
  <c r="P361" i="4" s="1"/>
  <c r="C108" i="4" s="1"/>
  <c r="N389" i="4"/>
  <c r="AA396" i="4"/>
  <c r="AA405" i="4" s="1"/>
  <c r="AA414" i="4" s="1"/>
  <c r="AA424" i="4" s="1"/>
  <c r="C139" i="4" s="1"/>
  <c r="Y399" i="4"/>
  <c r="Y408" i="4" s="1"/>
  <c r="Y417" i="4" s="1"/>
  <c r="Y427" i="4" s="1"/>
  <c r="A142" i="4" s="1"/>
  <c r="N393" i="4"/>
  <c r="N340" i="4"/>
  <c r="N349" i="4" s="1"/>
  <c r="N358" i="4" s="1"/>
  <c r="N368" i="4" s="1"/>
  <c r="A115" i="4" s="1"/>
  <c r="T333" i="4"/>
  <c r="T342" i="4" s="1"/>
  <c r="T351" i="4" s="1"/>
  <c r="T361" i="4" s="1"/>
  <c r="G108" i="4" s="1"/>
  <c r="S333" i="4"/>
  <c r="S342" i="4" s="1"/>
  <c r="S351" i="4" s="1"/>
  <c r="S361" i="4" s="1"/>
  <c r="F108" i="4" s="1"/>
  <c r="N339" i="4"/>
  <c r="N348" i="4" s="1"/>
  <c r="N357" i="4" s="1"/>
  <c r="N367" i="4" s="1"/>
  <c r="A114" i="4" s="1"/>
  <c r="N392" i="4"/>
  <c r="N335" i="4"/>
  <c r="N344" i="4" s="1"/>
  <c r="N353" i="4" s="1"/>
  <c r="N363" i="4" s="1"/>
  <c r="A110" i="4" s="1"/>
  <c r="N388" i="4"/>
  <c r="O333" i="4"/>
  <c r="O342" i="4" s="1"/>
  <c r="O351" i="4" s="1"/>
  <c r="O361" i="4" s="1"/>
  <c r="B108" i="4" s="1"/>
  <c r="N387" i="4"/>
  <c r="N397" i="4" s="1"/>
  <c r="N406" i="4" s="1"/>
  <c r="N415" i="4" s="1"/>
  <c r="N425" i="4" s="1"/>
  <c r="A130" i="4" s="1"/>
  <c r="N334" i="4"/>
  <c r="N343" i="4" s="1"/>
  <c r="N352" i="4" s="1"/>
  <c r="N362" i="4" s="1"/>
  <c r="A109" i="4" s="1"/>
  <c r="AE274" i="4"/>
  <c r="AE283" i="4" s="1"/>
  <c r="AE292" i="4" s="1"/>
  <c r="AE302" i="4" s="1"/>
  <c r="G97" i="4" s="1"/>
  <c r="Y281" i="4"/>
  <c r="Y290" i="4" s="1"/>
  <c r="Y299" i="4" s="1"/>
  <c r="Y309" i="4" s="1"/>
  <c r="A104" i="4" s="1"/>
  <c r="Y330" i="4"/>
  <c r="Y394" i="4"/>
  <c r="AF396" i="4" s="1"/>
  <c r="AF405" i="4" s="1"/>
  <c r="AF414" i="4" s="1"/>
  <c r="AF424" i="4" s="1"/>
  <c r="H139" i="4" s="1"/>
  <c r="AF333" i="4"/>
  <c r="AF342" i="4" s="1"/>
  <c r="AF351" i="4" s="1"/>
  <c r="AF361" i="4" s="1"/>
  <c r="H118" i="4" s="1"/>
  <c r="Y391" i="4"/>
  <c r="AC333" i="4"/>
  <c r="AC342" i="4" s="1"/>
  <c r="AC351" i="4" s="1"/>
  <c r="AC361" i="4" s="1"/>
  <c r="E118" i="4" s="1"/>
  <c r="Y338" i="4"/>
  <c r="Y347" i="4" s="1"/>
  <c r="Y356" i="4" s="1"/>
  <c r="Y366" i="4" s="1"/>
  <c r="A123" i="4" s="1"/>
  <c r="Y334" i="4"/>
  <c r="Y343" i="4" s="1"/>
  <c r="Y352" i="4" s="1"/>
  <c r="Y362" i="4" s="1"/>
  <c r="A119" i="4" s="1"/>
  <c r="Y387" i="4"/>
  <c r="Y397" i="4" s="1"/>
  <c r="Y406" i="4" s="1"/>
  <c r="Y415" i="4" s="1"/>
  <c r="Y425" i="4" s="1"/>
  <c r="A140" i="4" s="1"/>
  <c r="N338" i="4"/>
  <c r="N347" i="4" s="1"/>
  <c r="N356" i="4" s="1"/>
  <c r="N366" i="4" s="1"/>
  <c r="A113" i="4" s="1"/>
  <c r="N391" i="4"/>
  <c r="R333" i="4"/>
  <c r="R342" i="4" s="1"/>
  <c r="R351" i="4" s="1"/>
  <c r="R361" i="4" s="1"/>
  <c r="E108" i="4" s="1"/>
  <c r="Y329" i="4"/>
  <c r="AD274" i="4"/>
  <c r="AD283" i="4" s="1"/>
  <c r="AD292" i="4" s="1"/>
  <c r="AD302" i="4" s="1"/>
  <c r="F97" i="4" s="1"/>
  <c r="Y280" i="4"/>
  <c r="Y289" i="4" s="1"/>
  <c r="Y298" i="4" s="1"/>
  <c r="Y308" i="4" s="1"/>
  <c r="A103" i="4" s="1"/>
  <c r="Y334" i="3"/>
  <c r="Y343" i="3" s="1"/>
  <c r="Y352" i="3" s="1"/>
  <c r="Y362" i="3" s="1"/>
  <c r="A119" i="3" s="1"/>
  <c r="Y387" i="3"/>
  <c r="Y397" i="3" s="1"/>
  <c r="Y406" i="3" s="1"/>
  <c r="Y415" i="3" s="1"/>
  <c r="Y425" i="3" s="1"/>
  <c r="A140" i="3" s="1"/>
  <c r="AE274" i="3"/>
  <c r="AE283" i="3" s="1"/>
  <c r="AE292" i="3" s="1"/>
  <c r="AE302" i="3" s="1"/>
  <c r="G97" i="3" s="1"/>
  <c r="Y281" i="3"/>
  <c r="Y290" i="3" s="1"/>
  <c r="Y299" i="3" s="1"/>
  <c r="Y309" i="3" s="1"/>
  <c r="A104" i="3" s="1"/>
  <c r="Y330" i="3"/>
  <c r="S274" i="3"/>
  <c r="S283" i="3" s="1"/>
  <c r="S292" i="3" s="1"/>
  <c r="S302" i="3" s="1"/>
  <c r="F87" i="3" s="1"/>
  <c r="N280" i="3"/>
  <c r="N289" i="3" s="1"/>
  <c r="N298" i="3" s="1"/>
  <c r="N308" i="3" s="1"/>
  <c r="A93" i="3" s="1"/>
  <c r="N329" i="3"/>
  <c r="N330" i="3"/>
  <c r="N281" i="3"/>
  <c r="N290" i="3" s="1"/>
  <c r="N299" i="3" s="1"/>
  <c r="N309" i="3" s="1"/>
  <c r="A94" i="3" s="1"/>
  <c r="T274" i="3"/>
  <c r="T283" i="3" s="1"/>
  <c r="T292" i="3" s="1"/>
  <c r="T302" i="3" s="1"/>
  <c r="G87" i="3" s="1"/>
  <c r="N338" i="3"/>
  <c r="N347" i="3" s="1"/>
  <c r="N356" i="3" s="1"/>
  <c r="N366" i="3" s="1"/>
  <c r="A113" i="3" s="1"/>
  <c r="N391" i="3"/>
  <c r="R333" i="3"/>
  <c r="R342" i="3" s="1"/>
  <c r="R351" i="3" s="1"/>
  <c r="R361" i="3" s="1"/>
  <c r="E108" i="3" s="1"/>
  <c r="N326" i="3"/>
  <c r="P274" i="3"/>
  <c r="P283" i="3" s="1"/>
  <c r="P292" i="3" s="1"/>
  <c r="P302" i="3" s="1"/>
  <c r="C87" i="3" s="1"/>
  <c r="N277" i="3"/>
  <c r="N286" i="3" s="1"/>
  <c r="N295" i="3" s="1"/>
  <c r="N305" i="3" s="1"/>
  <c r="A90" i="3" s="1"/>
  <c r="N275" i="3"/>
  <c r="N284" i="3" s="1"/>
  <c r="N293" i="3" s="1"/>
  <c r="N303" i="3" s="1"/>
  <c r="A88" i="3" s="1"/>
  <c r="N324" i="3"/>
  <c r="AB333" i="3"/>
  <c r="AB342" i="3" s="1"/>
  <c r="AB351" i="3" s="1"/>
  <c r="AB361" i="3" s="1"/>
  <c r="D118" i="3" s="1"/>
  <c r="Y390" i="3"/>
  <c r="Y337" i="3"/>
  <c r="Y346" i="3" s="1"/>
  <c r="Y355" i="3" s="1"/>
  <c r="Y365" i="3" s="1"/>
  <c r="A122" i="3" s="1"/>
  <c r="N325" i="3"/>
  <c r="O274" i="3"/>
  <c r="O283" i="3" s="1"/>
  <c r="O292" i="3" s="1"/>
  <c r="O302" i="3" s="1"/>
  <c r="B87" i="3" s="1"/>
  <c r="N276" i="3"/>
  <c r="N285" i="3" s="1"/>
  <c r="N294" i="3" s="1"/>
  <c r="N304" i="3" s="1"/>
  <c r="A89" i="3" s="1"/>
  <c r="Y338" i="3"/>
  <c r="Y347" i="3" s="1"/>
  <c r="Y356" i="3" s="1"/>
  <c r="Y366" i="3" s="1"/>
  <c r="A123" i="3" s="1"/>
  <c r="AC333" i="3"/>
  <c r="AC342" i="3" s="1"/>
  <c r="AC351" i="3" s="1"/>
  <c r="AC361" i="3" s="1"/>
  <c r="E118" i="3" s="1"/>
  <c r="Y391" i="3"/>
  <c r="Y329" i="3"/>
  <c r="AD274" i="3"/>
  <c r="AD283" i="3" s="1"/>
  <c r="AD292" i="3" s="1"/>
  <c r="AD302" i="3" s="1"/>
  <c r="F97" i="3" s="1"/>
  <c r="Y280" i="3"/>
  <c r="Y289" i="3" s="1"/>
  <c r="Y298" i="3" s="1"/>
  <c r="Y308" i="3" s="1"/>
  <c r="A103" i="3" s="1"/>
  <c r="Q274" i="3"/>
  <c r="Q283" i="3" s="1"/>
  <c r="Q292" i="3" s="1"/>
  <c r="Q302" i="3" s="1"/>
  <c r="D87" i="3" s="1"/>
  <c r="N327" i="3"/>
  <c r="N278" i="3"/>
  <c r="N287" i="3" s="1"/>
  <c r="N296" i="3" s="1"/>
  <c r="N306" i="3" s="1"/>
  <c r="A91" i="3" s="1"/>
  <c r="Y276" i="3"/>
  <c r="Y285" i="3" s="1"/>
  <c r="Y294" i="3" s="1"/>
  <c r="Y304" i="3" s="1"/>
  <c r="A99" i="3" s="1"/>
  <c r="Z274" i="3"/>
  <c r="Z283" i="3" s="1"/>
  <c r="Z292" i="3" s="1"/>
  <c r="Z302" i="3" s="1"/>
  <c r="B97" i="3" s="1"/>
  <c r="Y325" i="3"/>
  <c r="AA333" i="3"/>
  <c r="AA342" i="3" s="1"/>
  <c r="AA351" i="3" s="1"/>
  <c r="AA361" i="3" s="1"/>
  <c r="C118" i="3" s="1"/>
  <c r="Y389" i="3"/>
  <c r="Y336" i="3"/>
  <c r="Y345" i="3" s="1"/>
  <c r="Y354" i="3" s="1"/>
  <c r="Y364" i="3" s="1"/>
  <c r="A121" i="3" s="1"/>
  <c r="N394" i="3"/>
  <c r="U396" i="3" s="1"/>
  <c r="U405" i="3" s="1"/>
  <c r="U414" i="3" s="1"/>
  <c r="U424" i="3" s="1"/>
  <c r="H129" i="3" s="1"/>
  <c r="U333" i="3"/>
  <c r="U342" i="3" s="1"/>
  <c r="U351" i="3" s="1"/>
  <c r="U361" i="3" s="1"/>
  <c r="H108" i="3" s="1"/>
  <c r="AD333" i="2"/>
  <c r="AD342" i="2" s="1"/>
  <c r="AD351" i="2" s="1"/>
  <c r="AD361" i="2" s="1"/>
  <c r="F118" i="2" s="1"/>
  <c r="Y392" i="2"/>
  <c r="Y339" i="2"/>
  <c r="Y348" i="2" s="1"/>
  <c r="Y357" i="2" s="1"/>
  <c r="Y367" i="2" s="1"/>
  <c r="A124" i="2" s="1"/>
  <c r="N331" i="2"/>
  <c r="U274" i="2"/>
  <c r="U283" i="2" s="1"/>
  <c r="U292" i="2" s="1"/>
  <c r="U302" i="2" s="1"/>
  <c r="H87" i="2" s="1"/>
  <c r="Y325" i="2"/>
  <c r="Z274" i="2"/>
  <c r="Z283" i="2" s="1"/>
  <c r="Z292" i="2" s="1"/>
  <c r="Z302" i="2" s="1"/>
  <c r="B97" i="2" s="1"/>
  <c r="Y276" i="2"/>
  <c r="Y285" i="2" s="1"/>
  <c r="Y294" i="2" s="1"/>
  <c r="Y304" i="2" s="1"/>
  <c r="A99" i="2" s="1"/>
  <c r="N391" i="2"/>
  <c r="R333" i="2"/>
  <c r="R342" i="2" s="1"/>
  <c r="R351" i="2" s="1"/>
  <c r="R361" i="2" s="1"/>
  <c r="E108" i="2" s="1"/>
  <c r="N338" i="2"/>
  <c r="N347" i="2" s="1"/>
  <c r="N356" i="2" s="1"/>
  <c r="N366" i="2" s="1"/>
  <c r="A113" i="2" s="1"/>
  <c r="Y326" i="2"/>
  <c r="Y277" i="2"/>
  <c r="Y286" i="2" s="1"/>
  <c r="Y295" i="2" s="1"/>
  <c r="Y305" i="2" s="1"/>
  <c r="A100" i="2" s="1"/>
  <c r="AA274" i="2"/>
  <c r="AA283" i="2" s="1"/>
  <c r="AA292" i="2" s="1"/>
  <c r="AA302" i="2" s="1"/>
  <c r="C97" i="2" s="1"/>
  <c r="N387" i="2"/>
  <c r="N397" i="2" s="1"/>
  <c r="N406" i="2" s="1"/>
  <c r="N415" i="2" s="1"/>
  <c r="N425" i="2" s="1"/>
  <c r="A130" i="2" s="1"/>
  <c r="N334" i="2"/>
  <c r="N343" i="2" s="1"/>
  <c r="N352" i="2" s="1"/>
  <c r="N362" i="2" s="1"/>
  <c r="A109" i="2" s="1"/>
  <c r="N329" i="2"/>
  <c r="S274" i="2"/>
  <c r="S283" i="2" s="1"/>
  <c r="S292" i="2" s="1"/>
  <c r="S302" i="2" s="1"/>
  <c r="F87" i="2" s="1"/>
  <c r="N280" i="2"/>
  <c r="N289" i="2" s="1"/>
  <c r="N298" i="2" s="1"/>
  <c r="N308" i="2" s="1"/>
  <c r="A93" i="2" s="1"/>
  <c r="Y394" i="2"/>
  <c r="AF396" i="2" s="1"/>
  <c r="AF405" i="2" s="1"/>
  <c r="AF414" i="2" s="1"/>
  <c r="AF424" i="2" s="1"/>
  <c r="H139" i="2" s="1"/>
  <c r="AF333" i="2"/>
  <c r="AF342" i="2" s="1"/>
  <c r="AF351" i="2" s="1"/>
  <c r="AF361" i="2" s="1"/>
  <c r="H118" i="2" s="1"/>
  <c r="N325" i="2"/>
  <c r="N276" i="2"/>
  <c r="N285" i="2" s="1"/>
  <c r="N294" i="2" s="1"/>
  <c r="N304" i="2" s="1"/>
  <c r="A89" i="2" s="1"/>
  <c r="O274" i="2"/>
  <c r="O283" i="2" s="1"/>
  <c r="O292" i="2" s="1"/>
  <c r="O302" i="2" s="1"/>
  <c r="B87" i="2" s="1"/>
  <c r="Y340" i="2"/>
  <c r="Y349" i="2" s="1"/>
  <c r="Y358" i="2" s="1"/>
  <c r="Y368" i="2" s="1"/>
  <c r="A125" i="2" s="1"/>
  <c r="Y393" i="2"/>
  <c r="AE333" i="2"/>
  <c r="AE342" i="2" s="1"/>
  <c r="AE351" i="2" s="1"/>
  <c r="AE361" i="2" s="1"/>
  <c r="G118" i="2" s="1"/>
  <c r="Y327" i="2"/>
  <c r="Y278" i="2"/>
  <c r="Y287" i="2" s="1"/>
  <c r="Y296" i="2" s="1"/>
  <c r="Y306" i="2" s="1"/>
  <c r="A101" i="2" s="1"/>
  <c r="AB274" i="2"/>
  <c r="AB283" i="2" s="1"/>
  <c r="AB292" i="2" s="1"/>
  <c r="AB302" i="2" s="1"/>
  <c r="D97" i="2" s="1"/>
  <c r="Y401" i="2"/>
  <c r="Y410" i="2" s="1"/>
  <c r="Y419" i="2" s="1"/>
  <c r="Y429" i="2" s="1"/>
  <c r="A144" i="2" s="1"/>
  <c r="AC396" i="2"/>
  <c r="AC405" i="2" s="1"/>
  <c r="AC414" i="2" s="1"/>
  <c r="AC424" i="2" s="1"/>
  <c r="E139" i="2" s="1"/>
  <c r="N400" i="2"/>
  <c r="N409" i="2" s="1"/>
  <c r="N418" i="2" s="1"/>
  <c r="N428" i="2" s="1"/>
  <c r="A133" i="2" s="1"/>
  <c r="Q396" i="2"/>
  <c r="Q405" i="2" s="1"/>
  <c r="Q414" i="2" s="1"/>
  <c r="Q424" i="2" s="1"/>
  <c r="D129" i="2" s="1"/>
  <c r="N326" i="2"/>
  <c r="P274" i="2"/>
  <c r="P283" i="2" s="1"/>
  <c r="P292" i="2" s="1"/>
  <c r="P302" i="2" s="1"/>
  <c r="C87" i="2" s="1"/>
  <c r="N277" i="2"/>
  <c r="N286" i="2" s="1"/>
  <c r="N295" i="2" s="1"/>
  <c r="N305" i="2" s="1"/>
  <c r="A90" i="2" s="1"/>
  <c r="N403" i="2"/>
  <c r="N412" i="2" s="1"/>
  <c r="N421" i="2" s="1"/>
  <c r="N431" i="2" s="1"/>
  <c r="A136" i="2" s="1"/>
  <c r="T396" i="2"/>
  <c r="T405" i="2" s="1"/>
  <c r="T414" i="2" s="1"/>
  <c r="T424" i="2" s="1"/>
  <c r="G129" i="2" s="1"/>
  <c r="AE396" i="1" l="1"/>
  <c r="AE405" i="1" s="1"/>
  <c r="AE414" i="1" s="1"/>
  <c r="AE424" i="1" s="1"/>
  <c r="G139" i="1" s="1"/>
  <c r="Y403" i="1"/>
  <c r="Y412" i="1" s="1"/>
  <c r="Y421" i="1" s="1"/>
  <c r="Y431" i="1" s="1"/>
  <c r="A146" i="1" s="1"/>
  <c r="Y400" i="1"/>
  <c r="Y409" i="1" s="1"/>
  <c r="Y418" i="1" s="1"/>
  <c r="Y428" i="1" s="1"/>
  <c r="A143" i="1" s="1"/>
  <c r="AB396" i="1"/>
  <c r="AB405" i="1" s="1"/>
  <c r="AB414" i="1" s="1"/>
  <c r="AB424" i="1" s="1"/>
  <c r="D139" i="1" s="1"/>
  <c r="Y401" i="1"/>
  <c r="Y410" i="1" s="1"/>
  <c r="Y419" i="1" s="1"/>
  <c r="Y429" i="1" s="1"/>
  <c r="A144" i="1" s="1"/>
  <c r="AC396" i="1"/>
  <c r="AC405" i="1" s="1"/>
  <c r="AC414" i="1" s="1"/>
  <c r="AC424" i="1" s="1"/>
  <c r="E139" i="1" s="1"/>
  <c r="AD396" i="1"/>
  <c r="AD405" i="1" s="1"/>
  <c r="AD414" i="1" s="1"/>
  <c r="AD424" i="1" s="1"/>
  <c r="F139" i="1" s="1"/>
  <c r="Y402" i="1"/>
  <c r="Y411" i="1" s="1"/>
  <c r="Y420" i="1" s="1"/>
  <c r="Y430" i="1" s="1"/>
  <c r="A145" i="1" s="1"/>
  <c r="S396" i="1"/>
  <c r="S405" i="1" s="1"/>
  <c r="S414" i="1" s="1"/>
  <c r="S424" i="1" s="1"/>
  <c r="F129" i="1" s="1"/>
  <c r="N402" i="1"/>
  <c r="N411" i="1" s="1"/>
  <c r="N420" i="1" s="1"/>
  <c r="N430" i="1" s="1"/>
  <c r="A135" i="1" s="1"/>
  <c r="N398" i="1"/>
  <c r="N407" i="1" s="1"/>
  <c r="N416" i="1" s="1"/>
  <c r="N426" i="1" s="1"/>
  <c r="A131" i="1" s="1"/>
  <c r="O396" i="1"/>
  <c r="O405" i="1" s="1"/>
  <c r="O414" i="1" s="1"/>
  <c r="O424" i="1" s="1"/>
  <c r="B129" i="1" s="1"/>
  <c r="P396" i="1"/>
  <c r="P405" i="1" s="1"/>
  <c r="P414" i="1" s="1"/>
  <c r="P424" i="1" s="1"/>
  <c r="C129" i="1" s="1"/>
  <c r="N399" i="1"/>
  <c r="N408" i="1" s="1"/>
  <c r="N417" i="1" s="1"/>
  <c r="N427" i="1" s="1"/>
  <c r="A132" i="1" s="1"/>
  <c r="R396" i="1"/>
  <c r="R405" i="1" s="1"/>
  <c r="R414" i="1" s="1"/>
  <c r="R424" i="1" s="1"/>
  <c r="E129" i="1" s="1"/>
  <c r="N401" i="1"/>
  <c r="N410" i="1" s="1"/>
  <c r="N419" i="1" s="1"/>
  <c r="N429" i="1" s="1"/>
  <c r="A134" i="1" s="1"/>
  <c r="Q396" i="1"/>
  <c r="Q405" i="1" s="1"/>
  <c r="Q414" i="1" s="1"/>
  <c r="Q424" i="1" s="1"/>
  <c r="D129" i="1" s="1"/>
  <c r="N400" i="1"/>
  <c r="N409" i="1" s="1"/>
  <c r="N418" i="1" s="1"/>
  <c r="N428" i="1" s="1"/>
  <c r="A133" i="1" s="1"/>
  <c r="N336" i="7"/>
  <c r="N345" i="7" s="1"/>
  <c r="N354" i="7" s="1"/>
  <c r="N364" i="7" s="1"/>
  <c r="A111" i="7" s="1"/>
  <c r="P333" i="7"/>
  <c r="P342" i="7" s="1"/>
  <c r="P351" i="7" s="1"/>
  <c r="P361" i="7" s="1"/>
  <c r="C108" i="7" s="1"/>
  <c r="N389" i="7"/>
  <c r="Y403" i="7"/>
  <c r="Y412" i="7" s="1"/>
  <c r="Y421" i="7" s="1"/>
  <c r="Y431" i="7" s="1"/>
  <c r="A146" i="7" s="1"/>
  <c r="AE396" i="7"/>
  <c r="AE405" i="7" s="1"/>
  <c r="AE414" i="7" s="1"/>
  <c r="AE424" i="7" s="1"/>
  <c r="G139" i="7" s="1"/>
  <c r="S396" i="7"/>
  <c r="S405" i="7" s="1"/>
  <c r="S414" i="7" s="1"/>
  <c r="S424" i="7" s="1"/>
  <c r="F129" i="7" s="1"/>
  <c r="N402" i="7"/>
  <c r="N411" i="7" s="1"/>
  <c r="N420" i="7" s="1"/>
  <c r="N430" i="7" s="1"/>
  <c r="A135" i="7" s="1"/>
  <c r="N398" i="7"/>
  <c r="N407" i="7" s="1"/>
  <c r="N416" i="7" s="1"/>
  <c r="N426" i="7" s="1"/>
  <c r="A131" i="7" s="1"/>
  <c r="O396" i="7"/>
  <c r="O405" i="7" s="1"/>
  <c r="O414" i="7" s="1"/>
  <c r="O424" i="7" s="1"/>
  <c r="B129" i="7" s="1"/>
  <c r="N338" i="7"/>
  <c r="N347" i="7" s="1"/>
  <c r="N356" i="7" s="1"/>
  <c r="N366" i="7" s="1"/>
  <c r="A113" i="7" s="1"/>
  <c r="N391" i="7"/>
  <c r="R333" i="7"/>
  <c r="R342" i="7" s="1"/>
  <c r="R351" i="7" s="1"/>
  <c r="R361" i="7" s="1"/>
  <c r="E108" i="7" s="1"/>
  <c r="AB396" i="7"/>
  <c r="AB405" i="7" s="1"/>
  <c r="AB414" i="7" s="1"/>
  <c r="AB424" i="7" s="1"/>
  <c r="D139" i="7" s="1"/>
  <c r="Y400" i="7"/>
  <c r="Y409" i="7" s="1"/>
  <c r="Y418" i="7" s="1"/>
  <c r="Y428" i="7" s="1"/>
  <c r="A143" i="7" s="1"/>
  <c r="Y401" i="7"/>
  <c r="Y410" i="7" s="1"/>
  <c r="Y419" i="7" s="1"/>
  <c r="Y429" i="7" s="1"/>
  <c r="A144" i="7" s="1"/>
  <c r="AC396" i="7"/>
  <c r="AC405" i="7" s="1"/>
  <c r="AC414" i="7" s="1"/>
  <c r="AC424" i="7" s="1"/>
  <c r="E139" i="7" s="1"/>
  <c r="Y394" i="7"/>
  <c r="AF396" i="7" s="1"/>
  <c r="AF405" i="7" s="1"/>
  <c r="AF414" i="7" s="1"/>
  <c r="AF424" i="7" s="1"/>
  <c r="H139" i="7" s="1"/>
  <c r="AF333" i="7"/>
  <c r="AF342" i="7" s="1"/>
  <c r="AF351" i="7" s="1"/>
  <c r="AF361" i="7" s="1"/>
  <c r="H118" i="7" s="1"/>
  <c r="AA396" i="7"/>
  <c r="AA405" i="7" s="1"/>
  <c r="AA414" i="7" s="1"/>
  <c r="AA424" i="7" s="1"/>
  <c r="C139" i="7" s="1"/>
  <c r="Y399" i="7"/>
  <c r="Y408" i="7" s="1"/>
  <c r="Y417" i="7" s="1"/>
  <c r="Y427" i="7" s="1"/>
  <c r="A142" i="7" s="1"/>
  <c r="N403" i="7"/>
  <c r="N412" i="7" s="1"/>
  <c r="N421" i="7" s="1"/>
  <c r="N431" i="7" s="1"/>
  <c r="A136" i="7" s="1"/>
  <c r="T396" i="7"/>
  <c r="T405" i="7" s="1"/>
  <c r="T414" i="7" s="1"/>
  <c r="T424" i="7" s="1"/>
  <c r="G129" i="7" s="1"/>
  <c r="AD333" i="7"/>
  <c r="AD342" i="7" s="1"/>
  <c r="AD351" i="7" s="1"/>
  <c r="AD361" i="7" s="1"/>
  <c r="F118" i="7" s="1"/>
  <c r="Y339" i="7"/>
  <c r="Y348" i="7" s="1"/>
  <c r="Y357" i="7" s="1"/>
  <c r="Y367" i="7" s="1"/>
  <c r="A124" i="7" s="1"/>
  <c r="Y392" i="7"/>
  <c r="N390" i="7"/>
  <c r="N337" i="7"/>
  <c r="N346" i="7" s="1"/>
  <c r="N355" i="7" s="1"/>
  <c r="N365" i="7" s="1"/>
  <c r="A112" i="7" s="1"/>
  <c r="Q333" i="7"/>
  <c r="Q342" i="7" s="1"/>
  <c r="Q351" i="7" s="1"/>
  <c r="Q361" i="7" s="1"/>
  <c r="D108" i="7" s="1"/>
  <c r="N401" i="6"/>
  <c r="N410" i="6" s="1"/>
  <c r="N419" i="6" s="1"/>
  <c r="N429" i="6" s="1"/>
  <c r="A134" i="6" s="1"/>
  <c r="R396" i="6"/>
  <c r="R405" i="6" s="1"/>
  <c r="R414" i="6" s="1"/>
  <c r="R424" i="6" s="1"/>
  <c r="E129" i="6" s="1"/>
  <c r="S396" i="6"/>
  <c r="S405" i="6" s="1"/>
  <c r="S414" i="6" s="1"/>
  <c r="S424" i="6" s="1"/>
  <c r="F129" i="6" s="1"/>
  <c r="N402" i="6"/>
  <c r="N411" i="6" s="1"/>
  <c r="N420" i="6" s="1"/>
  <c r="N430" i="6" s="1"/>
  <c r="A135" i="6" s="1"/>
  <c r="N400" i="6"/>
  <c r="N409" i="6" s="1"/>
  <c r="N418" i="6" s="1"/>
  <c r="N428" i="6" s="1"/>
  <c r="A133" i="6" s="1"/>
  <c r="Q396" i="6"/>
  <c r="Q405" i="6" s="1"/>
  <c r="Q414" i="6" s="1"/>
  <c r="Q424" i="6" s="1"/>
  <c r="D129" i="6" s="1"/>
  <c r="N403" i="6"/>
  <c r="N412" i="6" s="1"/>
  <c r="N421" i="6" s="1"/>
  <c r="N431" i="6" s="1"/>
  <c r="A136" i="6" s="1"/>
  <c r="T396" i="6"/>
  <c r="T405" i="6" s="1"/>
  <c r="T414" i="6" s="1"/>
  <c r="T424" i="6" s="1"/>
  <c r="G129" i="6" s="1"/>
  <c r="Y388" i="6"/>
  <c r="Z333" i="6"/>
  <c r="Z342" i="6" s="1"/>
  <c r="Z351" i="6" s="1"/>
  <c r="Z361" i="6" s="1"/>
  <c r="B118" i="6" s="1"/>
  <c r="Y335" i="6"/>
  <c r="Y344" i="6" s="1"/>
  <c r="Y353" i="6" s="1"/>
  <c r="Y363" i="6" s="1"/>
  <c r="A120" i="6" s="1"/>
  <c r="Y401" i="6"/>
  <c r="Y410" i="6" s="1"/>
  <c r="Y419" i="6" s="1"/>
  <c r="Y429" i="6" s="1"/>
  <c r="A144" i="6" s="1"/>
  <c r="AC396" i="6"/>
  <c r="AC405" i="6" s="1"/>
  <c r="AC414" i="6" s="1"/>
  <c r="AC424" i="6" s="1"/>
  <c r="E139" i="6" s="1"/>
  <c r="AD396" i="6"/>
  <c r="AD405" i="6" s="1"/>
  <c r="AD414" i="6" s="1"/>
  <c r="AD424" i="6" s="1"/>
  <c r="F139" i="6" s="1"/>
  <c r="Y402" i="6"/>
  <c r="Y411" i="6" s="1"/>
  <c r="Y420" i="6" s="1"/>
  <c r="Y430" i="6" s="1"/>
  <c r="A145" i="6" s="1"/>
  <c r="N336" i="6"/>
  <c r="N345" i="6" s="1"/>
  <c r="N354" i="6" s="1"/>
  <c r="N364" i="6" s="1"/>
  <c r="A111" i="6" s="1"/>
  <c r="N389" i="6"/>
  <c r="P333" i="6"/>
  <c r="P342" i="6" s="1"/>
  <c r="P351" i="6" s="1"/>
  <c r="P361" i="6" s="1"/>
  <c r="C108" i="6" s="1"/>
  <c r="AA333" i="6"/>
  <c r="AA342" i="6" s="1"/>
  <c r="AA351" i="6" s="1"/>
  <c r="AA361" i="6" s="1"/>
  <c r="C118" i="6" s="1"/>
  <c r="Y389" i="6"/>
  <c r="Y336" i="6"/>
  <c r="Y345" i="6" s="1"/>
  <c r="Y354" i="6" s="1"/>
  <c r="Y364" i="6" s="1"/>
  <c r="A121" i="6" s="1"/>
  <c r="N336" i="5"/>
  <c r="N345" i="5" s="1"/>
  <c r="N354" i="5" s="1"/>
  <c r="N364" i="5" s="1"/>
  <c r="A111" i="5" s="1"/>
  <c r="P333" i="5"/>
  <c r="P342" i="5" s="1"/>
  <c r="P351" i="5" s="1"/>
  <c r="P361" i="5" s="1"/>
  <c r="C108" i="5" s="1"/>
  <c r="N389" i="5"/>
  <c r="Y392" i="5"/>
  <c r="AD333" i="5"/>
  <c r="AD342" i="5" s="1"/>
  <c r="AD351" i="5" s="1"/>
  <c r="AD361" i="5" s="1"/>
  <c r="F118" i="5" s="1"/>
  <c r="Y339" i="5"/>
  <c r="Y348" i="5" s="1"/>
  <c r="Y357" i="5" s="1"/>
  <c r="Y367" i="5" s="1"/>
  <c r="A124" i="5" s="1"/>
  <c r="N338" i="5"/>
  <c r="N347" i="5" s="1"/>
  <c r="N356" i="5" s="1"/>
  <c r="N366" i="5" s="1"/>
  <c r="A113" i="5" s="1"/>
  <c r="R333" i="5"/>
  <c r="R342" i="5" s="1"/>
  <c r="R351" i="5" s="1"/>
  <c r="R361" i="5" s="1"/>
  <c r="E108" i="5" s="1"/>
  <c r="N391" i="5"/>
  <c r="AA333" i="5"/>
  <c r="AA342" i="5" s="1"/>
  <c r="AA351" i="5" s="1"/>
  <c r="AA361" i="5" s="1"/>
  <c r="C118" i="5" s="1"/>
  <c r="Y336" i="5"/>
  <c r="Y345" i="5" s="1"/>
  <c r="Y354" i="5" s="1"/>
  <c r="Y364" i="5" s="1"/>
  <c r="A121" i="5" s="1"/>
  <c r="Y389" i="5"/>
  <c r="N335" i="5"/>
  <c r="N344" i="5" s="1"/>
  <c r="N353" i="5" s="1"/>
  <c r="N363" i="5" s="1"/>
  <c r="A110" i="5" s="1"/>
  <c r="O333" i="5"/>
  <c r="O342" i="5" s="1"/>
  <c r="O351" i="5" s="1"/>
  <c r="O361" i="5" s="1"/>
  <c r="B108" i="5" s="1"/>
  <c r="N388" i="5"/>
  <c r="N393" i="5"/>
  <c r="N340" i="5"/>
  <c r="N349" i="5" s="1"/>
  <c r="N358" i="5" s="1"/>
  <c r="N368" i="5" s="1"/>
  <c r="A115" i="5" s="1"/>
  <c r="T333" i="5"/>
  <c r="T342" i="5" s="1"/>
  <c r="T351" i="5" s="1"/>
  <c r="T361" i="5" s="1"/>
  <c r="G108" i="5" s="1"/>
  <c r="U333" i="5"/>
  <c r="U342" i="5" s="1"/>
  <c r="U351" i="5" s="1"/>
  <c r="U361" i="5" s="1"/>
  <c r="H108" i="5" s="1"/>
  <c r="N394" i="5"/>
  <c r="U396" i="5" s="1"/>
  <c r="U405" i="5" s="1"/>
  <c r="U414" i="5" s="1"/>
  <c r="U424" i="5" s="1"/>
  <c r="H129" i="5" s="1"/>
  <c r="N402" i="5"/>
  <c r="N411" i="5" s="1"/>
  <c r="N420" i="5" s="1"/>
  <c r="N430" i="5" s="1"/>
  <c r="A135" i="5" s="1"/>
  <c r="S396" i="5"/>
  <c r="S405" i="5" s="1"/>
  <c r="S414" i="5" s="1"/>
  <c r="S424" i="5" s="1"/>
  <c r="F129" i="5" s="1"/>
  <c r="AB396" i="5"/>
  <c r="AB405" i="5" s="1"/>
  <c r="AB414" i="5" s="1"/>
  <c r="AB424" i="5" s="1"/>
  <c r="D139" i="5" s="1"/>
  <c r="Y400" i="5"/>
  <c r="Y409" i="5" s="1"/>
  <c r="Y418" i="5" s="1"/>
  <c r="Y428" i="5" s="1"/>
  <c r="A143" i="5" s="1"/>
  <c r="Y388" i="5"/>
  <c r="Z333" i="5"/>
  <c r="Z342" i="5" s="1"/>
  <c r="Z351" i="5" s="1"/>
  <c r="Z361" i="5" s="1"/>
  <c r="B118" i="5" s="1"/>
  <c r="Y335" i="5"/>
  <c r="Y344" i="5" s="1"/>
  <c r="Y353" i="5" s="1"/>
  <c r="Y363" i="5" s="1"/>
  <c r="A120" i="5" s="1"/>
  <c r="N390" i="5"/>
  <c r="N337" i="5"/>
  <c r="N346" i="5" s="1"/>
  <c r="N355" i="5" s="1"/>
  <c r="N365" i="5" s="1"/>
  <c r="A112" i="5" s="1"/>
  <c r="Q333" i="5"/>
  <c r="Q342" i="5" s="1"/>
  <c r="Q351" i="5" s="1"/>
  <c r="Q361" i="5" s="1"/>
  <c r="D108" i="5" s="1"/>
  <c r="Y403" i="5"/>
  <c r="Y412" i="5" s="1"/>
  <c r="Y421" i="5" s="1"/>
  <c r="Y431" i="5" s="1"/>
  <c r="A146" i="5" s="1"/>
  <c r="AE396" i="5"/>
  <c r="AE405" i="5" s="1"/>
  <c r="AE414" i="5" s="1"/>
  <c r="AE424" i="5" s="1"/>
  <c r="G139" i="5" s="1"/>
  <c r="Y401" i="5"/>
  <c r="Y410" i="5" s="1"/>
  <c r="Y419" i="5" s="1"/>
  <c r="Y429" i="5" s="1"/>
  <c r="A144" i="5" s="1"/>
  <c r="AC396" i="5"/>
  <c r="AC405" i="5" s="1"/>
  <c r="AC414" i="5" s="1"/>
  <c r="AC424" i="5" s="1"/>
  <c r="E139" i="5" s="1"/>
  <c r="N398" i="4"/>
  <c r="N407" i="4" s="1"/>
  <c r="N416" i="4" s="1"/>
  <c r="N426" i="4" s="1"/>
  <c r="A131" i="4" s="1"/>
  <c r="O396" i="4"/>
  <c r="O405" i="4" s="1"/>
  <c r="O414" i="4" s="1"/>
  <c r="O424" i="4" s="1"/>
  <c r="B129" i="4" s="1"/>
  <c r="S396" i="4"/>
  <c r="S405" i="4" s="1"/>
  <c r="S414" i="4" s="1"/>
  <c r="S424" i="4" s="1"/>
  <c r="F129" i="4" s="1"/>
  <c r="N402" i="4"/>
  <c r="N411" i="4" s="1"/>
  <c r="N420" i="4" s="1"/>
  <c r="N430" i="4" s="1"/>
  <c r="A135" i="4" s="1"/>
  <c r="AC396" i="4"/>
  <c r="AC405" i="4" s="1"/>
  <c r="AC414" i="4" s="1"/>
  <c r="AC424" i="4" s="1"/>
  <c r="E139" i="4" s="1"/>
  <c r="Y401" i="4"/>
  <c r="Y410" i="4" s="1"/>
  <c r="Y419" i="4" s="1"/>
  <c r="Y429" i="4" s="1"/>
  <c r="A144" i="4" s="1"/>
  <c r="AB396" i="4"/>
  <c r="AB405" i="4" s="1"/>
  <c r="AB414" i="4" s="1"/>
  <c r="AB424" i="4" s="1"/>
  <c r="D139" i="4" s="1"/>
  <c r="Y400" i="4"/>
  <c r="Y409" i="4" s="1"/>
  <c r="Y418" i="4" s="1"/>
  <c r="Y428" i="4" s="1"/>
  <c r="A143" i="4" s="1"/>
  <c r="Y393" i="4"/>
  <c r="AE333" i="4"/>
  <c r="AE342" i="4" s="1"/>
  <c r="AE351" i="4" s="1"/>
  <c r="AE361" i="4" s="1"/>
  <c r="G118" i="4" s="1"/>
  <c r="Y340" i="4"/>
  <c r="Y349" i="4" s="1"/>
  <c r="Y358" i="4" s="1"/>
  <c r="Y368" i="4" s="1"/>
  <c r="A125" i="4" s="1"/>
  <c r="AD333" i="4"/>
  <c r="AD342" i="4" s="1"/>
  <c r="AD351" i="4" s="1"/>
  <c r="AD361" i="4" s="1"/>
  <c r="F118" i="4" s="1"/>
  <c r="Y339" i="4"/>
  <c r="Y348" i="4" s="1"/>
  <c r="Y357" i="4" s="1"/>
  <c r="Y367" i="4" s="1"/>
  <c r="A124" i="4" s="1"/>
  <c r="Y392" i="4"/>
  <c r="N403" i="4"/>
  <c r="N412" i="4" s="1"/>
  <c r="N421" i="4" s="1"/>
  <c r="N431" i="4" s="1"/>
  <c r="A136" i="4" s="1"/>
  <c r="T396" i="4"/>
  <c r="T405" i="4" s="1"/>
  <c r="T414" i="4" s="1"/>
  <c r="T424" i="4" s="1"/>
  <c r="G129" i="4" s="1"/>
  <c r="N400" i="4"/>
  <c r="N409" i="4" s="1"/>
  <c r="N418" i="4" s="1"/>
  <c r="N428" i="4" s="1"/>
  <c r="A133" i="4" s="1"/>
  <c r="Q396" i="4"/>
  <c r="Q405" i="4" s="1"/>
  <c r="Q414" i="4" s="1"/>
  <c r="Q424" i="4" s="1"/>
  <c r="D129" i="4" s="1"/>
  <c r="N401" i="4"/>
  <c r="N410" i="4" s="1"/>
  <c r="N419" i="4" s="1"/>
  <c r="N429" i="4" s="1"/>
  <c r="A134" i="4" s="1"/>
  <c r="R396" i="4"/>
  <c r="R405" i="4" s="1"/>
  <c r="R414" i="4" s="1"/>
  <c r="R424" i="4" s="1"/>
  <c r="E129" i="4" s="1"/>
  <c r="N399" i="4"/>
  <c r="N408" i="4" s="1"/>
  <c r="N417" i="4" s="1"/>
  <c r="N427" i="4" s="1"/>
  <c r="A132" i="4" s="1"/>
  <c r="P396" i="4"/>
  <c r="P405" i="4" s="1"/>
  <c r="P414" i="4" s="1"/>
  <c r="P424" i="4" s="1"/>
  <c r="C129" i="4" s="1"/>
  <c r="N388" i="3"/>
  <c r="O333" i="3"/>
  <c r="O342" i="3" s="1"/>
  <c r="O351" i="3" s="1"/>
  <c r="O361" i="3" s="1"/>
  <c r="B108" i="3" s="1"/>
  <c r="N335" i="3"/>
  <c r="N344" i="3" s="1"/>
  <c r="N353" i="3" s="1"/>
  <c r="N363" i="3" s="1"/>
  <c r="A110" i="3" s="1"/>
  <c r="N390" i="3"/>
  <c r="N337" i="3"/>
  <c r="N346" i="3" s="1"/>
  <c r="N355" i="3" s="1"/>
  <c r="N365" i="3" s="1"/>
  <c r="A112" i="3" s="1"/>
  <c r="Q333" i="3"/>
  <c r="Q342" i="3" s="1"/>
  <c r="Q351" i="3" s="1"/>
  <c r="Q361" i="3" s="1"/>
  <c r="D108" i="3" s="1"/>
  <c r="AB396" i="3"/>
  <c r="AB405" i="3" s="1"/>
  <c r="AB414" i="3" s="1"/>
  <c r="AB424" i="3" s="1"/>
  <c r="D139" i="3" s="1"/>
  <c r="Y400" i="3"/>
  <c r="Y409" i="3" s="1"/>
  <c r="Y418" i="3" s="1"/>
  <c r="Y428" i="3" s="1"/>
  <c r="A143" i="3" s="1"/>
  <c r="N393" i="3"/>
  <c r="N340" i="3"/>
  <c r="N349" i="3" s="1"/>
  <c r="N358" i="3" s="1"/>
  <c r="N368" i="3" s="1"/>
  <c r="A115" i="3" s="1"/>
  <c r="T333" i="3"/>
  <c r="T342" i="3" s="1"/>
  <c r="T351" i="3" s="1"/>
  <c r="T361" i="3" s="1"/>
  <c r="G108" i="3" s="1"/>
  <c r="S333" i="3"/>
  <c r="S342" i="3" s="1"/>
  <c r="S351" i="3" s="1"/>
  <c r="S361" i="3" s="1"/>
  <c r="F108" i="3" s="1"/>
  <c r="N339" i="3"/>
  <c r="N348" i="3" s="1"/>
  <c r="N357" i="3" s="1"/>
  <c r="N367" i="3" s="1"/>
  <c r="A114" i="3" s="1"/>
  <c r="N392" i="3"/>
  <c r="N387" i="3"/>
  <c r="N397" i="3" s="1"/>
  <c r="N406" i="3" s="1"/>
  <c r="N415" i="3" s="1"/>
  <c r="N425" i="3" s="1"/>
  <c r="A130" i="3" s="1"/>
  <c r="N334" i="3"/>
  <c r="N343" i="3" s="1"/>
  <c r="N352" i="3" s="1"/>
  <c r="N362" i="3" s="1"/>
  <c r="A109" i="3" s="1"/>
  <c r="AD333" i="3"/>
  <c r="AD342" i="3" s="1"/>
  <c r="AD351" i="3" s="1"/>
  <c r="AD361" i="3" s="1"/>
  <c r="F118" i="3" s="1"/>
  <c r="Y339" i="3"/>
  <c r="Y348" i="3" s="1"/>
  <c r="Y357" i="3" s="1"/>
  <c r="Y367" i="3" s="1"/>
  <c r="A124" i="3" s="1"/>
  <c r="Y392" i="3"/>
  <c r="Y340" i="3"/>
  <c r="Y349" i="3" s="1"/>
  <c r="Y358" i="3" s="1"/>
  <c r="Y368" i="3" s="1"/>
  <c r="A125" i="3" s="1"/>
  <c r="AE333" i="3"/>
  <c r="AE342" i="3" s="1"/>
  <c r="AE351" i="3" s="1"/>
  <c r="AE361" i="3" s="1"/>
  <c r="G118" i="3" s="1"/>
  <c r="Y393" i="3"/>
  <c r="Y401" i="3"/>
  <c r="Y410" i="3" s="1"/>
  <c r="Y419" i="3" s="1"/>
  <c r="Y429" i="3" s="1"/>
  <c r="A144" i="3" s="1"/>
  <c r="AC396" i="3"/>
  <c r="AC405" i="3" s="1"/>
  <c r="AC414" i="3" s="1"/>
  <c r="AC424" i="3" s="1"/>
  <c r="E139" i="3" s="1"/>
  <c r="AA396" i="3"/>
  <c r="AA405" i="3" s="1"/>
  <c r="AA414" i="3" s="1"/>
  <c r="AA424" i="3" s="1"/>
  <c r="C139" i="3" s="1"/>
  <c r="Y399" i="3"/>
  <c r="Y408" i="3" s="1"/>
  <c r="Y417" i="3" s="1"/>
  <c r="Y427" i="3" s="1"/>
  <c r="A142" i="3" s="1"/>
  <c r="N336" i="3"/>
  <c r="N345" i="3" s="1"/>
  <c r="N354" i="3" s="1"/>
  <c r="N364" i="3" s="1"/>
  <c r="A111" i="3" s="1"/>
  <c r="N389" i="3"/>
  <c r="P333" i="3"/>
  <c r="P342" i="3" s="1"/>
  <c r="P351" i="3" s="1"/>
  <c r="P361" i="3" s="1"/>
  <c r="C108" i="3" s="1"/>
  <c r="Y388" i="3"/>
  <c r="Z333" i="3"/>
  <c r="Z342" i="3" s="1"/>
  <c r="Z351" i="3" s="1"/>
  <c r="Z361" i="3" s="1"/>
  <c r="B118" i="3" s="1"/>
  <c r="Y335" i="3"/>
  <c r="Y344" i="3" s="1"/>
  <c r="Y353" i="3" s="1"/>
  <c r="Y363" i="3" s="1"/>
  <c r="A120" i="3" s="1"/>
  <c r="N401" i="3"/>
  <c r="N410" i="3" s="1"/>
  <c r="N419" i="3" s="1"/>
  <c r="N429" i="3" s="1"/>
  <c r="A134" i="3" s="1"/>
  <c r="R396" i="3"/>
  <c r="R405" i="3" s="1"/>
  <c r="R414" i="3" s="1"/>
  <c r="R424" i="3" s="1"/>
  <c r="E129" i="3" s="1"/>
  <c r="N388" i="2"/>
  <c r="O333" i="2"/>
  <c r="O342" i="2" s="1"/>
  <c r="O351" i="2" s="1"/>
  <c r="O361" i="2" s="1"/>
  <c r="B108" i="2" s="1"/>
  <c r="N335" i="2"/>
  <c r="N344" i="2" s="1"/>
  <c r="N353" i="2" s="1"/>
  <c r="N363" i="2" s="1"/>
  <c r="A110" i="2" s="1"/>
  <c r="N401" i="2"/>
  <c r="N410" i="2" s="1"/>
  <c r="N419" i="2" s="1"/>
  <c r="N429" i="2" s="1"/>
  <c r="A134" i="2" s="1"/>
  <c r="R396" i="2"/>
  <c r="R405" i="2" s="1"/>
  <c r="R414" i="2" s="1"/>
  <c r="R424" i="2" s="1"/>
  <c r="E129" i="2" s="1"/>
  <c r="AA333" i="2"/>
  <c r="AA342" i="2" s="1"/>
  <c r="AA351" i="2" s="1"/>
  <c r="AA361" i="2" s="1"/>
  <c r="C118" i="2" s="1"/>
  <c r="Y389" i="2"/>
  <c r="Y336" i="2"/>
  <c r="Y345" i="2" s="1"/>
  <c r="Y354" i="2" s="1"/>
  <c r="Y364" i="2" s="1"/>
  <c r="A121" i="2" s="1"/>
  <c r="Y388" i="2"/>
  <c r="Z333" i="2"/>
  <c r="Z342" i="2" s="1"/>
  <c r="Z351" i="2" s="1"/>
  <c r="Z361" i="2" s="1"/>
  <c r="B118" i="2" s="1"/>
  <c r="Y335" i="2"/>
  <c r="Y344" i="2" s="1"/>
  <c r="Y353" i="2" s="1"/>
  <c r="Y363" i="2" s="1"/>
  <c r="A120" i="2" s="1"/>
  <c r="S333" i="2"/>
  <c r="S342" i="2" s="1"/>
  <c r="S351" i="2" s="1"/>
  <c r="S361" i="2" s="1"/>
  <c r="F108" i="2" s="1"/>
  <c r="N392" i="2"/>
  <c r="N339" i="2"/>
  <c r="N348" i="2" s="1"/>
  <c r="N357" i="2" s="1"/>
  <c r="N367" i="2" s="1"/>
  <c r="A114" i="2" s="1"/>
  <c r="AB333" i="2"/>
  <c r="AB342" i="2" s="1"/>
  <c r="AB351" i="2" s="1"/>
  <c r="AB361" i="2" s="1"/>
  <c r="D118" i="2" s="1"/>
  <c r="Y390" i="2"/>
  <c r="Y337" i="2"/>
  <c r="Y346" i="2" s="1"/>
  <c r="Y355" i="2" s="1"/>
  <c r="Y365" i="2" s="1"/>
  <c r="A122" i="2" s="1"/>
  <c r="N394" i="2"/>
  <c r="U396" i="2" s="1"/>
  <c r="U405" i="2" s="1"/>
  <c r="U414" i="2" s="1"/>
  <c r="U424" i="2" s="1"/>
  <c r="H129" i="2" s="1"/>
  <c r="U333" i="2"/>
  <c r="U342" i="2" s="1"/>
  <c r="U351" i="2" s="1"/>
  <c r="U361" i="2" s="1"/>
  <c r="H108" i="2" s="1"/>
  <c r="N336" i="2"/>
  <c r="N345" i="2" s="1"/>
  <c r="N354" i="2" s="1"/>
  <c r="N364" i="2" s="1"/>
  <c r="A111" i="2" s="1"/>
  <c r="N389" i="2"/>
  <c r="P333" i="2"/>
  <c r="P342" i="2" s="1"/>
  <c r="P351" i="2" s="1"/>
  <c r="P361" i="2" s="1"/>
  <c r="C108" i="2" s="1"/>
  <c r="Y403" i="2"/>
  <c r="Y412" i="2" s="1"/>
  <c r="Y421" i="2" s="1"/>
  <c r="Y431" i="2" s="1"/>
  <c r="A146" i="2" s="1"/>
  <c r="AE396" i="2"/>
  <c r="AE405" i="2" s="1"/>
  <c r="AE414" i="2" s="1"/>
  <c r="AE424" i="2" s="1"/>
  <c r="G139" i="2" s="1"/>
  <c r="AD396" i="2"/>
  <c r="AD405" i="2" s="1"/>
  <c r="AD414" i="2" s="1"/>
  <c r="AD424" i="2" s="1"/>
  <c r="F139" i="2" s="1"/>
  <c r="Y402" i="2"/>
  <c r="Y411" i="2" s="1"/>
  <c r="Y420" i="2" s="1"/>
  <c r="Y430" i="2" s="1"/>
  <c r="A145" i="2" s="1"/>
  <c r="N401" i="7" l="1"/>
  <c r="N410" i="7" s="1"/>
  <c r="N419" i="7" s="1"/>
  <c r="N429" i="7" s="1"/>
  <c r="A134" i="7" s="1"/>
  <c r="R396" i="7"/>
  <c r="R405" i="7" s="1"/>
  <c r="R414" i="7" s="1"/>
  <c r="R424" i="7" s="1"/>
  <c r="E129" i="7" s="1"/>
  <c r="N399" i="7"/>
  <c r="N408" i="7" s="1"/>
  <c r="N417" i="7" s="1"/>
  <c r="N427" i="7" s="1"/>
  <c r="A132" i="7" s="1"/>
  <c r="P396" i="7"/>
  <c r="P405" i="7" s="1"/>
  <c r="P414" i="7" s="1"/>
  <c r="P424" i="7" s="1"/>
  <c r="C129" i="7" s="1"/>
  <c r="N400" i="7"/>
  <c r="N409" i="7" s="1"/>
  <c r="N418" i="7" s="1"/>
  <c r="N428" i="7" s="1"/>
  <c r="A133" i="7" s="1"/>
  <c r="Q396" i="7"/>
  <c r="Q405" i="7" s="1"/>
  <c r="Q414" i="7" s="1"/>
  <c r="Q424" i="7" s="1"/>
  <c r="D129" i="7" s="1"/>
  <c r="AD396" i="7"/>
  <c r="AD405" i="7" s="1"/>
  <c r="AD414" i="7" s="1"/>
  <c r="AD424" i="7" s="1"/>
  <c r="F139" i="7" s="1"/>
  <c r="Y402" i="7"/>
  <c r="Y411" i="7" s="1"/>
  <c r="Y420" i="7" s="1"/>
  <c r="Y430" i="7" s="1"/>
  <c r="A145" i="7" s="1"/>
  <c r="Z396" i="6"/>
  <c r="Z405" i="6" s="1"/>
  <c r="Z414" i="6" s="1"/>
  <c r="Z424" i="6" s="1"/>
  <c r="B139" i="6" s="1"/>
  <c r="Y398" i="6"/>
  <c r="Y407" i="6" s="1"/>
  <c r="Y416" i="6" s="1"/>
  <c r="Y426" i="6" s="1"/>
  <c r="A141" i="6" s="1"/>
  <c r="N399" i="6"/>
  <c r="N408" i="6" s="1"/>
  <c r="N417" i="6" s="1"/>
  <c r="N427" i="6" s="1"/>
  <c r="A132" i="6" s="1"/>
  <c r="P396" i="6"/>
  <c r="P405" i="6" s="1"/>
  <c r="P414" i="6" s="1"/>
  <c r="P424" i="6" s="1"/>
  <c r="C129" i="6" s="1"/>
  <c r="AA396" i="6"/>
  <c r="AA405" i="6" s="1"/>
  <c r="AA414" i="6" s="1"/>
  <c r="AA424" i="6" s="1"/>
  <c r="C139" i="6" s="1"/>
  <c r="Y399" i="6"/>
  <c r="Y408" i="6" s="1"/>
  <c r="Y417" i="6" s="1"/>
  <c r="Y427" i="6" s="1"/>
  <c r="A142" i="6" s="1"/>
  <c r="N401" i="5"/>
  <c r="N410" i="5" s="1"/>
  <c r="N419" i="5" s="1"/>
  <c r="N429" i="5" s="1"/>
  <c r="A134" i="5" s="1"/>
  <c r="R396" i="5"/>
  <c r="R405" i="5" s="1"/>
  <c r="R414" i="5" s="1"/>
  <c r="R424" i="5" s="1"/>
  <c r="E129" i="5" s="1"/>
  <c r="AA396" i="5"/>
  <c r="AA405" i="5" s="1"/>
  <c r="AA414" i="5" s="1"/>
  <c r="AA424" i="5" s="1"/>
  <c r="C139" i="5" s="1"/>
  <c r="Y399" i="5"/>
  <c r="Y408" i="5" s="1"/>
  <c r="Y417" i="5" s="1"/>
  <c r="Y427" i="5" s="1"/>
  <c r="A142" i="5" s="1"/>
  <c r="N400" i="5"/>
  <c r="N409" i="5" s="1"/>
  <c r="N418" i="5" s="1"/>
  <c r="N428" i="5" s="1"/>
  <c r="A133" i="5" s="1"/>
  <c r="Q396" i="5"/>
  <c r="Q405" i="5" s="1"/>
  <c r="Q414" i="5" s="1"/>
  <c r="Q424" i="5" s="1"/>
  <c r="D129" i="5" s="1"/>
  <c r="N403" i="5"/>
  <c r="N412" i="5" s="1"/>
  <c r="N421" i="5" s="1"/>
  <c r="N431" i="5" s="1"/>
  <c r="A136" i="5" s="1"/>
  <c r="T396" i="5"/>
  <c r="T405" i="5" s="1"/>
  <c r="T414" i="5" s="1"/>
  <c r="T424" i="5" s="1"/>
  <c r="G129" i="5" s="1"/>
  <c r="AD396" i="5"/>
  <c r="AD405" i="5" s="1"/>
  <c r="AD414" i="5" s="1"/>
  <c r="AD424" i="5" s="1"/>
  <c r="F139" i="5" s="1"/>
  <c r="Y402" i="5"/>
  <c r="Y411" i="5" s="1"/>
  <c r="Y420" i="5" s="1"/>
  <c r="Y430" i="5" s="1"/>
  <c r="A145" i="5" s="1"/>
  <c r="N398" i="5"/>
  <c r="N407" i="5" s="1"/>
  <c r="N416" i="5" s="1"/>
  <c r="N426" i="5" s="1"/>
  <c r="A131" i="5" s="1"/>
  <c r="O396" i="5"/>
  <c r="O405" i="5" s="1"/>
  <c r="O414" i="5" s="1"/>
  <c r="O424" i="5" s="1"/>
  <c r="B129" i="5" s="1"/>
  <c r="N399" i="5"/>
  <c r="N408" i="5" s="1"/>
  <c r="N417" i="5" s="1"/>
  <c r="N427" i="5" s="1"/>
  <c r="A132" i="5" s="1"/>
  <c r="P396" i="5"/>
  <c r="P405" i="5" s="1"/>
  <c r="P414" i="5" s="1"/>
  <c r="P424" i="5" s="1"/>
  <c r="C129" i="5" s="1"/>
  <c r="Z396" i="5"/>
  <c r="Z405" i="5" s="1"/>
  <c r="Z414" i="5" s="1"/>
  <c r="Z424" i="5" s="1"/>
  <c r="B139" i="5" s="1"/>
  <c r="Y398" i="5"/>
  <c r="Y407" i="5" s="1"/>
  <c r="Y416" i="5" s="1"/>
  <c r="Y426" i="5" s="1"/>
  <c r="A141" i="5" s="1"/>
  <c r="Y403" i="4"/>
  <c r="Y412" i="4" s="1"/>
  <c r="Y421" i="4" s="1"/>
  <c r="Y431" i="4" s="1"/>
  <c r="A146" i="4" s="1"/>
  <c r="AE396" i="4"/>
  <c r="AE405" i="4" s="1"/>
  <c r="AE414" i="4" s="1"/>
  <c r="AE424" i="4" s="1"/>
  <c r="G139" i="4" s="1"/>
  <c r="AD396" i="4"/>
  <c r="AD405" i="4" s="1"/>
  <c r="AD414" i="4" s="1"/>
  <c r="AD424" i="4" s="1"/>
  <c r="F139" i="4" s="1"/>
  <c r="Y402" i="4"/>
  <c r="Y411" i="4" s="1"/>
  <c r="Y420" i="4" s="1"/>
  <c r="Y430" i="4" s="1"/>
  <c r="A145" i="4" s="1"/>
  <c r="N399" i="3"/>
  <c r="N408" i="3" s="1"/>
  <c r="N417" i="3" s="1"/>
  <c r="N427" i="3" s="1"/>
  <c r="A132" i="3" s="1"/>
  <c r="P396" i="3"/>
  <c r="P405" i="3" s="1"/>
  <c r="P414" i="3" s="1"/>
  <c r="P424" i="3" s="1"/>
  <c r="C129" i="3" s="1"/>
  <c r="N400" i="3"/>
  <c r="N409" i="3" s="1"/>
  <c r="N418" i="3" s="1"/>
  <c r="N428" i="3" s="1"/>
  <c r="A133" i="3" s="1"/>
  <c r="Q396" i="3"/>
  <c r="Q405" i="3" s="1"/>
  <c r="Q414" i="3" s="1"/>
  <c r="Q424" i="3" s="1"/>
  <c r="D129" i="3" s="1"/>
  <c r="Y403" i="3"/>
  <c r="Y412" i="3" s="1"/>
  <c r="Y421" i="3" s="1"/>
  <c r="Y431" i="3" s="1"/>
  <c r="A146" i="3" s="1"/>
  <c r="AE396" i="3"/>
  <c r="AE405" i="3" s="1"/>
  <c r="AE414" i="3" s="1"/>
  <c r="AE424" i="3" s="1"/>
  <c r="G139" i="3" s="1"/>
  <c r="N403" i="3"/>
  <c r="N412" i="3" s="1"/>
  <c r="N421" i="3" s="1"/>
  <c r="N431" i="3" s="1"/>
  <c r="A136" i="3" s="1"/>
  <c r="T396" i="3"/>
  <c r="T405" i="3" s="1"/>
  <c r="T414" i="3" s="1"/>
  <c r="T424" i="3" s="1"/>
  <c r="G129" i="3" s="1"/>
  <c r="AD396" i="3"/>
  <c r="AD405" i="3" s="1"/>
  <c r="AD414" i="3" s="1"/>
  <c r="AD424" i="3" s="1"/>
  <c r="F139" i="3" s="1"/>
  <c r="Y402" i="3"/>
  <c r="Y411" i="3" s="1"/>
  <c r="Y420" i="3" s="1"/>
  <c r="Y430" i="3" s="1"/>
  <c r="A145" i="3" s="1"/>
  <c r="S396" i="3"/>
  <c r="S405" i="3" s="1"/>
  <c r="S414" i="3" s="1"/>
  <c r="S424" i="3" s="1"/>
  <c r="F129" i="3" s="1"/>
  <c r="N402" i="3"/>
  <c r="N411" i="3" s="1"/>
  <c r="N420" i="3" s="1"/>
  <c r="N430" i="3" s="1"/>
  <c r="A135" i="3" s="1"/>
  <c r="Z396" i="3"/>
  <c r="Z405" i="3" s="1"/>
  <c r="Z414" i="3" s="1"/>
  <c r="Z424" i="3" s="1"/>
  <c r="B139" i="3" s="1"/>
  <c r="Y398" i="3"/>
  <c r="Y407" i="3" s="1"/>
  <c r="Y416" i="3" s="1"/>
  <c r="Y426" i="3" s="1"/>
  <c r="A141" i="3" s="1"/>
  <c r="N398" i="3"/>
  <c r="N407" i="3" s="1"/>
  <c r="N416" i="3" s="1"/>
  <c r="N426" i="3" s="1"/>
  <c r="A131" i="3" s="1"/>
  <c r="O396" i="3"/>
  <c r="O405" i="3" s="1"/>
  <c r="O414" i="3" s="1"/>
  <c r="O424" i="3" s="1"/>
  <c r="B129" i="3" s="1"/>
  <c r="N399" i="2"/>
  <c r="N408" i="2" s="1"/>
  <c r="N417" i="2" s="1"/>
  <c r="N427" i="2" s="1"/>
  <c r="A132" i="2" s="1"/>
  <c r="P396" i="2"/>
  <c r="P405" i="2" s="1"/>
  <c r="P414" i="2" s="1"/>
  <c r="P424" i="2" s="1"/>
  <c r="C129" i="2" s="1"/>
  <c r="Y398" i="2"/>
  <c r="Y407" i="2" s="1"/>
  <c r="Y416" i="2" s="1"/>
  <c r="Y426" i="2" s="1"/>
  <c r="A141" i="2" s="1"/>
  <c r="Z396" i="2"/>
  <c r="Z405" i="2" s="1"/>
  <c r="Z414" i="2" s="1"/>
  <c r="Z424" i="2" s="1"/>
  <c r="B139" i="2" s="1"/>
  <c r="AA396" i="2"/>
  <c r="AA405" i="2" s="1"/>
  <c r="AA414" i="2" s="1"/>
  <c r="AA424" i="2" s="1"/>
  <c r="C139" i="2" s="1"/>
  <c r="Y399" i="2"/>
  <c r="Y408" i="2" s="1"/>
  <c r="Y417" i="2" s="1"/>
  <c r="Y427" i="2" s="1"/>
  <c r="A142" i="2" s="1"/>
  <c r="AB396" i="2"/>
  <c r="AB405" i="2" s="1"/>
  <c r="AB414" i="2" s="1"/>
  <c r="AB424" i="2" s="1"/>
  <c r="D139" i="2" s="1"/>
  <c r="Y400" i="2"/>
  <c r="Y409" i="2" s="1"/>
  <c r="Y418" i="2" s="1"/>
  <c r="Y428" i="2" s="1"/>
  <c r="A143" i="2" s="1"/>
  <c r="S396" i="2"/>
  <c r="S405" i="2" s="1"/>
  <c r="S414" i="2" s="1"/>
  <c r="S424" i="2" s="1"/>
  <c r="F129" i="2" s="1"/>
  <c r="N402" i="2"/>
  <c r="N411" i="2" s="1"/>
  <c r="N420" i="2" s="1"/>
  <c r="N430" i="2" s="1"/>
  <c r="A135" i="2" s="1"/>
  <c r="N398" i="2"/>
  <c r="N407" i="2" s="1"/>
  <c r="N416" i="2" s="1"/>
  <c r="N426" i="2" s="1"/>
  <c r="A131" i="2" s="1"/>
  <c r="O396" i="2"/>
  <c r="O405" i="2" s="1"/>
  <c r="O414" i="2" s="1"/>
  <c r="O424" i="2" s="1"/>
  <c r="B129" i="2" s="1"/>
</calcChain>
</file>

<file path=xl/sharedStrings.xml><?xml version="1.0" encoding="utf-8"?>
<sst xmlns="http://schemas.openxmlformats.org/spreadsheetml/2006/main" count="1778" uniqueCount="42">
  <si>
    <t>Geographic_Grouping_A</t>
  </si>
  <si>
    <t>reg.18-24</t>
  </si>
  <si>
    <t>reg.25-34</t>
  </si>
  <si>
    <t>reg.35-44</t>
  </si>
  <si>
    <t>reg.45-54</t>
  </si>
  <si>
    <t>reg.55-64</t>
  </si>
  <si>
    <t>reg.65-74</t>
  </si>
  <si>
    <t>reg.75+</t>
  </si>
  <si>
    <t>18-24</t>
  </si>
  <si>
    <t>25-34</t>
  </si>
  <si>
    <t>35-44</t>
  </si>
  <si>
    <t>45-54</t>
  </si>
  <si>
    <t>55-64</t>
  </si>
  <si>
    <t>65-74</t>
  </si>
  <si>
    <t>75+</t>
  </si>
  <si>
    <t>N_countries</t>
  </si>
  <si>
    <t>Central and Southern Asia</t>
  </si>
  <si>
    <t>Eastern and South-Eastern Asia</t>
  </si>
  <si>
    <t>Europe</t>
  </si>
  <si>
    <t>Latin America and the Caribbean</t>
  </si>
  <si>
    <t>Northern Africa and Western Asia</t>
  </si>
  <si>
    <t>Northern America</t>
  </si>
  <si>
    <t>Oceania</t>
  </si>
  <si>
    <t>Sub-Saharan Africa</t>
  </si>
  <si>
    <t>Language_grouping</t>
  </si>
  <si>
    <t>Language_Grouping</t>
  </si>
  <si>
    <t>Anglosphere (core)</t>
  </si>
  <si>
    <t>Anglosphere (other)</t>
  </si>
  <si>
    <t>Arabsphere</t>
  </si>
  <si>
    <t>Francosphere</t>
  </si>
  <si>
    <t>Germanosphere</t>
  </si>
  <si>
    <t>Hispanosphere</t>
  </si>
  <si>
    <t>Lusosphone (Portuguese)</t>
  </si>
  <si>
    <t>Swahili</t>
  </si>
  <si>
    <t>average</t>
  </si>
  <si>
    <t>SE</t>
  </si>
  <si>
    <t>N</t>
  </si>
  <si>
    <t>Diff</t>
  </si>
  <si>
    <t>Pooled SE</t>
  </si>
  <si>
    <t>t stat</t>
  </si>
  <si>
    <t>p-val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</si>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</sst>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5A8B-6988-44C5-8718-81952875CA23}">
  <dimension ref="A1:BA431"/>
  <sheetViews>
    <sheetView tabSelected="1" topLeftCell="C1" workbookViewId="0">
      <selection activeCell="J1" sqref="J1:AZ1048576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0" hidden="1" customWidth="1" outlineLevel="1"/>
    <col min="53" max="53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4" si="2">IF(_xlfn.T.DIST.2T(ABS(O55),O65)&lt;0.001,"&lt;0.001",FIXED(_xlfn.T.DIST.2T(ABS(O55),O65),3))</f>
        <v>&lt;0.001</v>
      </c>
      <c r="C4" s="6" t="str">
        <f t="shared" si="2"/>
        <v>0.007</v>
      </c>
      <c r="D4" s="6" t="str">
        <f t="shared" si="2"/>
        <v>0.006</v>
      </c>
      <c r="E4" s="6" t="str">
        <f t="shared" si="2"/>
        <v>&lt;0.001</v>
      </c>
      <c r="F4" s="6" t="str">
        <f t="shared" si="2"/>
        <v>&lt;0.001</v>
      </c>
      <c r="G4" s="6" t="str">
        <f t="shared" si="2"/>
        <v>0.223</v>
      </c>
      <c r="H4" s="6" t="str">
        <f t="shared" si="2"/>
        <v>&lt;0.001</v>
      </c>
      <c r="M4" s="3"/>
      <c r="N4" t="s">
        <v>16</v>
      </c>
      <c r="O4">
        <v>28.356301418334905</v>
      </c>
      <c r="P4">
        <v>39.662335720046933</v>
      </c>
      <c r="Q4">
        <v>62.346878625525719</v>
      </c>
      <c r="R4">
        <v>85.96168023615904</v>
      </c>
      <c r="S4">
        <v>98.672011023151484</v>
      </c>
      <c r="T4">
        <v>103.41674658444045</v>
      </c>
      <c r="U4">
        <v>103.65408415731071</v>
      </c>
      <c r="W4" t="s">
        <v>16</v>
      </c>
      <c r="X4">
        <v>6.0019562692141708</v>
      </c>
      <c r="Y4">
        <v>6.2849936658160104</v>
      </c>
      <c r="Z4">
        <v>4.2939359014540903</v>
      </c>
      <c r="AA4">
        <v>2.0232637392804076</v>
      </c>
      <c r="AB4">
        <v>2.8619506232281302</v>
      </c>
      <c r="AC4">
        <v>2.9078485024880467</v>
      </c>
      <c r="AD4">
        <v>5.2979270336734201</v>
      </c>
      <c r="AF4" t="s">
        <v>16</v>
      </c>
      <c r="AG4">
        <v>2.6841564431887828</v>
      </c>
      <c r="AH4">
        <v>2.8107346149840389</v>
      </c>
      <c r="AI4">
        <v>1.9203065133356367</v>
      </c>
      <c r="AJ4">
        <v>0.90483105148828047</v>
      </c>
      <c r="AK4">
        <v>1.2799032283571974</v>
      </c>
      <c r="AL4">
        <v>1.3004293839668477</v>
      </c>
      <c r="AM4">
        <v>2.3693049974255169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ref="C5:H5" si="3">IF(_xlfn.T.DIST.2T(ABS(P56),P66)&lt;0.001,"&lt;0.001",FIXED(_xlfn.T.DIST.2T(ABS(P56),P66),3))</f>
        <v>&lt;0.001</v>
      </c>
      <c r="D5" s="6" t="str">
        <f t="shared" si="3"/>
        <v>&lt;0.001</v>
      </c>
      <c r="E5" s="6" t="str">
        <f t="shared" si="3"/>
        <v>&lt;0.001</v>
      </c>
      <c r="F5" s="6" t="str">
        <f t="shared" si="3"/>
        <v>0.003</v>
      </c>
      <c r="G5" s="6" t="str">
        <f t="shared" si="3"/>
        <v>&lt;0.001</v>
      </c>
      <c r="H5" s="6" t="str">
        <f t="shared" si="3"/>
        <v>0.938</v>
      </c>
      <c r="M5" s="3"/>
      <c r="N5" t="s">
        <v>17</v>
      </c>
      <c r="O5">
        <v>49.954057641904747</v>
      </c>
      <c r="P5">
        <v>52.512477945515094</v>
      </c>
      <c r="Q5">
        <v>80.799274936449464</v>
      </c>
      <c r="R5">
        <v>103.01795910778596</v>
      </c>
      <c r="S5">
        <v>115.67054410469861</v>
      </c>
      <c r="T5">
        <v>118.21330981932468</v>
      </c>
      <c r="U5">
        <v>104.51911016138456</v>
      </c>
      <c r="W5" t="s">
        <v>17</v>
      </c>
      <c r="X5">
        <v>3.8824605855147394</v>
      </c>
      <c r="Y5">
        <v>4.5689337008026856</v>
      </c>
      <c r="Z5">
        <v>11.219706116986099</v>
      </c>
      <c r="AA5">
        <v>6.9224749610313641</v>
      </c>
      <c r="AB5">
        <v>7.8928864167484329</v>
      </c>
      <c r="AC5">
        <v>1.5338083707747732</v>
      </c>
      <c r="AD5">
        <v>7.3580753232970615</v>
      </c>
      <c r="AF5" t="s">
        <v>17</v>
      </c>
      <c r="AG5">
        <v>2.2415396641650469</v>
      </c>
      <c r="AH5">
        <v>2.6378751020679836</v>
      </c>
      <c r="AI5">
        <v>6.4777003468704155</v>
      </c>
      <c r="AJ5">
        <v>3.9966927822099025</v>
      </c>
      <c r="AK5">
        <v>4.5569600973928486</v>
      </c>
      <c r="AL5">
        <v>0.88554467575211671</v>
      </c>
      <c r="AM5">
        <v>4.2481867686231016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0.336</v>
      </c>
      <c r="E6" s="6" t="str">
        <f>IF(_xlfn.T.DIST.2T(ABS(R57),R67)&lt;0.001,"&lt;0.001",FIXED(_xlfn.T.DIST.2T(ABS(R57),R67),3))</f>
        <v>0.017</v>
      </c>
      <c r="F6" s="6" t="str">
        <f>IF(_xlfn.T.DIST.2T(ABS(S57),S67)&lt;0.001,"&lt;0.001",FIXED(_xlfn.T.DIST.2T(ABS(S57),S67),3))</f>
        <v>0.002</v>
      </c>
      <c r="G6" s="6" t="str">
        <f>IF(_xlfn.T.DIST.2T(ABS(T57),T67)&lt;0.001,"&lt;0.001",FIXED(_xlfn.T.DIST.2T(ABS(T57),T67),3))</f>
        <v>0.149</v>
      </c>
      <c r="H6" s="6" t="str">
        <f>IF(_xlfn.T.DIST.2T(ABS(U57),U67)&lt;0.001,"&lt;0.001",FIXED(_xlfn.T.DIST.2T(ABS(U57),U67),3))</f>
        <v>0.003</v>
      </c>
      <c r="M6" s="3"/>
      <c r="N6" t="s">
        <v>18</v>
      </c>
      <c r="O6">
        <v>35.832342801262612</v>
      </c>
      <c r="P6">
        <v>45.121303773816457</v>
      </c>
      <c r="Q6">
        <v>51.517163229285167</v>
      </c>
      <c r="R6">
        <v>60.599196056416247</v>
      </c>
      <c r="S6">
        <v>77.223151374590174</v>
      </c>
      <c r="T6">
        <v>99.026121681383998</v>
      </c>
      <c r="U6">
        <v>104.76736663627078</v>
      </c>
      <c r="W6" t="s">
        <v>18</v>
      </c>
      <c r="X6">
        <v>8.7700009019801097</v>
      </c>
      <c r="Y6">
        <v>12.890107165255067</v>
      </c>
      <c r="Z6">
        <v>16.380189779244155</v>
      </c>
      <c r="AA6">
        <v>14.699402553760569</v>
      </c>
      <c r="AB6">
        <v>15.222217915801187</v>
      </c>
      <c r="AC6">
        <v>5.6739929138858249</v>
      </c>
      <c r="AD6">
        <v>7.4985156386799732</v>
      </c>
      <c r="AF6" t="s">
        <v>18</v>
      </c>
      <c r="AG6">
        <v>2.9233336339933698</v>
      </c>
      <c r="AH6">
        <v>4.2967023884183559</v>
      </c>
      <c r="AI6">
        <v>5.4600632597480514</v>
      </c>
      <c r="AJ6">
        <v>4.8998008512535227</v>
      </c>
      <c r="AK6">
        <v>5.0740726386003958</v>
      </c>
      <c r="AL6">
        <v>1.8913309712952751</v>
      </c>
      <c r="AM6">
        <v>2.4995052128933244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&lt;0.001</v>
      </c>
      <c r="F7" s="6" t="str">
        <f>IF(_xlfn.T.DIST.2T(ABS(S58),S68)&lt;0.001,"&lt;0.001",FIXED(_xlfn.T.DIST.2T(ABS(S58),S68),3))</f>
        <v>&lt;0.001</v>
      </c>
      <c r="G7" s="6" t="str">
        <f>IF(_xlfn.T.DIST.2T(ABS(T58),T68)&lt;0.001,"&lt;0.001",FIXED(_xlfn.T.DIST.2T(ABS(T58),T68),3))</f>
        <v>0.177</v>
      </c>
      <c r="H7" s="6" t="str">
        <f>IF(_xlfn.T.DIST.2T(ABS(U58),U68)&lt;0.001,"&lt;0.001",FIXED(_xlfn.T.DIST.2T(ABS(U58),U68),3))</f>
        <v>&lt;0.001</v>
      </c>
      <c r="M7" s="3"/>
      <c r="N7" t="s">
        <v>19</v>
      </c>
      <c r="O7">
        <v>33.968347079280953</v>
      </c>
      <c r="P7">
        <v>51.125016354816452</v>
      </c>
      <c r="Q7">
        <v>72.392439784467925</v>
      </c>
      <c r="R7">
        <v>91.379237830205724</v>
      </c>
      <c r="S7">
        <v>108.14100049537521</v>
      </c>
      <c r="T7">
        <v>113.95322727938375</v>
      </c>
      <c r="U7">
        <v>109.87770462549348</v>
      </c>
      <c r="W7" t="s">
        <v>19</v>
      </c>
      <c r="X7">
        <v>7.3458862117586747</v>
      </c>
      <c r="Y7">
        <v>9.3553655078258995</v>
      </c>
      <c r="Z7">
        <v>11.068668005834528</v>
      </c>
      <c r="AA7">
        <v>14.010120449837691</v>
      </c>
      <c r="AB7">
        <v>11.022596930186015</v>
      </c>
      <c r="AC7">
        <v>8.481211266766314</v>
      </c>
      <c r="AD7">
        <v>6.0597296591728167</v>
      </c>
      <c r="AF7" t="s">
        <v>19</v>
      </c>
      <c r="AG7">
        <v>1.6030037910436443</v>
      </c>
      <c r="AH7">
        <v>2.0415081235043413</v>
      </c>
      <c r="AI7">
        <v>2.4153813799558397</v>
      </c>
      <c r="AJ7">
        <v>3.0572589265157135</v>
      </c>
      <c r="AK7">
        <v>2.4053278470269186</v>
      </c>
      <c r="AL7">
        <v>1.8507520292794735</v>
      </c>
      <c r="AM7">
        <v>1.3223414216251612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0.101</v>
      </c>
      <c r="G8" s="6" t="str">
        <f>IF(_xlfn.T.DIST.2T(ABS(T59),T69)&lt;0.001,"&lt;0.001",FIXED(_xlfn.T.DIST.2T(ABS(T59),T69),3))</f>
        <v>&lt;0.001</v>
      </c>
      <c r="H8" s="6" t="str">
        <f>IF(_xlfn.T.DIST.2T(ABS(U59),U69)&lt;0.001,"&lt;0.001",FIXED(_xlfn.T.DIST.2T(ABS(U59),U69),3))</f>
        <v>0.006</v>
      </c>
      <c r="M8" s="3"/>
      <c r="N8" t="s">
        <v>20</v>
      </c>
      <c r="O8">
        <v>40.722954742945788</v>
      </c>
      <c r="P8">
        <v>56.466051606194377</v>
      </c>
      <c r="Q8">
        <v>72.547552671610987</v>
      </c>
      <c r="R8">
        <v>87.234513637635516</v>
      </c>
      <c r="S8">
        <v>96.759677544991931</v>
      </c>
      <c r="T8">
        <v>100.07733120555071</v>
      </c>
      <c r="U8">
        <v>97.05423262689358</v>
      </c>
      <c r="W8" t="s">
        <v>20</v>
      </c>
      <c r="X8">
        <v>5.5813781629083277</v>
      </c>
      <c r="Y8">
        <v>7.3247570940387856</v>
      </c>
      <c r="Z8">
        <v>4.84125820589556</v>
      </c>
      <c r="AA8">
        <v>7.1456277812375513</v>
      </c>
      <c r="AB8">
        <v>5.722039557198074</v>
      </c>
      <c r="AC8">
        <v>7.6527349429346323</v>
      </c>
      <c r="AD8">
        <v>12.431641394077399</v>
      </c>
      <c r="AF8" t="s">
        <v>20</v>
      </c>
      <c r="AG8">
        <v>1.6828488344954582</v>
      </c>
      <c r="AH8">
        <v>2.2084973601291469</v>
      </c>
      <c r="AI8">
        <v>1.4596942711077019</v>
      </c>
      <c r="AJ8">
        <v>2.154487840173156</v>
      </c>
      <c r="AK8">
        <v>1.7252598406179425</v>
      </c>
      <c r="AL8">
        <v>2.3073864023414563</v>
      </c>
      <c r="AM8">
        <v>3.7482809120368605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&lt;0.001</v>
      </c>
      <c r="H9" s="6" t="str">
        <f>IF(_xlfn.T.DIST.2T(ABS(U60),U70)&lt;0.001,"&lt;0.001",FIXED(_xlfn.T.DIST.2T(ABS(U60),U70),3))</f>
        <v>0.164</v>
      </c>
      <c r="M9" s="3"/>
      <c r="N9" t="s">
        <v>21</v>
      </c>
      <c r="O9">
        <v>43.647924675322962</v>
      </c>
      <c r="P9">
        <v>50.67296296875223</v>
      </c>
      <c r="Q9">
        <v>54.5307220485793</v>
      </c>
      <c r="R9">
        <v>64.638898182780309</v>
      </c>
      <c r="S9">
        <v>78.329899700914495</v>
      </c>
      <c r="T9">
        <v>103.41688782509834</v>
      </c>
      <c r="U9">
        <v>122.29034389414662</v>
      </c>
      <c r="W9" t="s">
        <v>21</v>
      </c>
      <c r="X9">
        <v>2.9651790669153355</v>
      </c>
      <c r="Y9">
        <v>4.0849159209628967</v>
      </c>
      <c r="Z9">
        <v>3.6727680021539735</v>
      </c>
      <c r="AA9">
        <v>2.14853049076223</v>
      </c>
      <c r="AB9">
        <v>0.33463447599028551</v>
      </c>
      <c r="AC9">
        <v>0.67277698353619209</v>
      </c>
      <c r="AD9">
        <v>8.445663099742734E-2</v>
      </c>
      <c r="AF9" t="s">
        <v>21</v>
      </c>
      <c r="AG9">
        <v>2.0966982256482329</v>
      </c>
      <c r="AH9">
        <v>2.8884717482897551</v>
      </c>
      <c r="AI9">
        <v>2.5970391600480429</v>
      </c>
      <c r="AJ9">
        <v>1.5192404796040337</v>
      </c>
      <c r="AK9">
        <v>0.23662230719153779</v>
      </c>
      <c r="AL9">
        <v>0.47572516728467162</v>
      </c>
      <c r="AM9">
        <v>5.9719856494450836E-2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&lt;0.001</v>
      </c>
      <c r="M10" s="3"/>
      <c r="N10" t="s">
        <v>22</v>
      </c>
      <c r="O10">
        <v>31.648696753275249</v>
      </c>
      <c r="P10">
        <v>31.851249269771664</v>
      </c>
      <c r="Q10">
        <v>43.802228520235118</v>
      </c>
      <c r="R10">
        <v>49.448195572526892</v>
      </c>
      <c r="S10">
        <v>60.715704538352043</v>
      </c>
      <c r="T10">
        <v>88.481579103486169</v>
      </c>
      <c r="U10">
        <v>112.90113727948918</v>
      </c>
      <c r="W10" t="s">
        <v>22</v>
      </c>
      <c r="X10">
        <v>3.9989789916262031</v>
      </c>
      <c r="Y10">
        <v>1.9782330457274104</v>
      </c>
      <c r="Z10">
        <v>4.3821101953864492</v>
      </c>
      <c r="AA10">
        <v>1.5587935494070675</v>
      </c>
      <c r="AB10">
        <v>6.0695778273717069</v>
      </c>
      <c r="AC10">
        <v>0.47902263799718453</v>
      </c>
      <c r="AD10">
        <v>2.6021443123363861</v>
      </c>
      <c r="AF10" t="s">
        <v>22</v>
      </c>
      <c r="AG10">
        <v>2.82770516280143</v>
      </c>
      <c r="AH10">
        <v>1.3988220014011694</v>
      </c>
      <c r="AI10">
        <v>3.0986198350644649</v>
      </c>
      <c r="AJ10">
        <v>1.102233489255585</v>
      </c>
      <c r="AK10">
        <v>4.2918396406740458</v>
      </c>
      <c r="AL10">
        <v>0.33872015566967789</v>
      </c>
      <c r="AM10">
        <v>1.8399938888790641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50.414801750456711</v>
      </c>
      <c r="P11">
        <v>74.167844774832972</v>
      </c>
      <c r="Q11">
        <v>85.288787546972102</v>
      </c>
      <c r="R11">
        <v>94.416477805299721</v>
      </c>
      <c r="S11">
        <v>104.54188552363264</v>
      </c>
      <c r="T11">
        <v>109.14977673783947</v>
      </c>
      <c r="U11">
        <v>111.52294689168146</v>
      </c>
      <c r="W11" t="s">
        <v>23</v>
      </c>
      <c r="X11">
        <v>20.636232542131882</v>
      </c>
      <c r="Y11">
        <v>19.466231418378456</v>
      </c>
      <c r="Z11">
        <v>19.0103109335646</v>
      </c>
      <c r="AA11">
        <v>19.95511818664415</v>
      </c>
      <c r="AB11">
        <v>14.208751834655859</v>
      </c>
      <c r="AC11">
        <v>8.3390727877778463</v>
      </c>
      <c r="AD11">
        <v>14.657104289472279</v>
      </c>
      <c r="AF11" t="s">
        <v>23</v>
      </c>
      <c r="AG11">
        <v>6.2220582207975852</v>
      </c>
      <c r="AH11">
        <v>5.8692896088171951</v>
      </c>
      <c r="AI11">
        <v>5.7318244104204235</v>
      </c>
      <c r="AJ11">
        <v>6.0166945156632616</v>
      </c>
      <c r="AK11">
        <v>4.2840998704388538</v>
      </c>
      <c r="AL11">
        <v>2.5143250487747379</v>
      </c>
      <c r="AM11">
        <v>4.4192832219352933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4">Z64</f>
        <v>Anglosphere (other)</v>
      </c>
      <c r="C13" s="6" t="str">
        <f t="shared" si="4"/>
        <v>Arabsphere</v>
      </c>
      <c r="D13" s="6" t="str">
        <f t="shared" si="4"/>
        <v>Francosphere</v>
      </c>
      <c r="E13" s="6" t="str">
        <f t="shared" si="4"/>
        <v>Germanosphere</v>
      </c>
      <c r="F13" s="6" t="str">
        <f t="shared" si="4"/>
        <v>Hispanosphere</v>
      </c>
      <c r="G13" s="6" t="str">
        <f t="shared" si="4"/>
        <v>Lusosphone (Portuguese)</v>
      </c>
      <c r="H13" s="6" t="str">
        <f t="shared" si="4"/>
        <v>Swahili</v>
      </c>
    </row>
    <row r="14" spans="1:50" x14ac:dyDescent="0.35">
      <c r="A14" t="str">
        <f t="shared" ref="A14:A20" si="5">Y65</f>
        <v>Anglosphere (core)</v>
      </c>
      <c r="B14" s="6" t="str">
        <f t="shared" ref="B14:H14" si="6">IF(_xlfn.T.DIST.2T(ABS(Z55),Z65)&lt;0.001,"&lt;0.001",FIXED(_xlfn.T.DIST.2T(ABS(Z55),Z65),3))</f>
        <v>0.011</v>
      </c>
      <c r="C14" s="6" t="str">
        <f t="shared" si="6"/>
        <v>0.825</v>
      </c>
      <c r="D14" s="6" t="str">
        <f t="shared" si="6"/>
        <v>0.002</v>
      </c>
      <c r="E14" s="6" t="str">
        <f t="shared" si="6"/>
        <v>0.563</v>
      </c>
      <c r="F14" s="6" t="str">
        <f t="shared" si="6"/>
        <v>0.866</v>
      </c>
      <c r="G14" s="6" t="str">
        <f t="shared" si="6"/>
        <v>0.081</v>
      </c>
      <c r="H14" s="6" t="str">
        <f t="shared" si="6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5"/>
        <v>Anglosphere (other)</v>
      </c>
      <c r="C15" s="6" t="str">
        <f t="shared" ref="C15:H15" si="7">IF(_xlfn.T.DIST.2T(ABS(AA56),AA66)&lt;0.001,"&lt;0.001",FIXED(_xlfn.T.DIST.2T(ABS(AA56),AA66),3))</f>
        <v>&lt;0.001</v>
      </c>
      <c r="D15" s="6" t="str">
        <f t="shared" si="7"/>
        <v>&lt;0.001</v>
      </c>
      <c r="E15" s="6" t="str">
        <f t="shared" si="7"/>
        <v>0.054</v>
      </c>
      <c r="F15" s="6" t="str">
        <f t="shared" si="7"/>
        <v>0.003</v>
      </c>
      <c r="G15" s="6" t="str">
        <f t="shared" si="7"/>
        <v>0.982</v>
      </c>
      <c r="H15" s="6" t="str">
        <f t="shared" si="7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5"/>
        <v>Arabsphere</v>
      </c>
      <c r="D16" s="6" t="str">
        <f>IF(_xlfn.T.DIST.2T(ABS(AB57),AB67)&lt;0.001,"&lt;0.001",FIXED(_xlfn.T.DIST.2T(ABS(AB57),AB67),3))</f>
        <v>&lt;0.001</v>
      </c>
      <c r="E16" s="6" t="str">
        <f>IF(_xlfn.T.DIST.2T(ABS(AC57),AC67)&lt;0.001,"&lt;0.001",FIXED(_xlfn.T.DIST.2T(ABS(AC57),AC67),3))</f>
        <v>0.210</v>
      </c>
      <c r="F16" s="6" t="str">
        <f>IF(_xlfn.T.DIST.2T(ABS(AD57),AD67)&lt;0.001,"&lt;0.001",FIXED(_xlfn.T.DIST.2T(ABS(AD57),AD67),3))</f>
        <v>0.633</v>
      </c>
      <c r="G16" s="6" t="str">
        <f>IF(_xlfn.T.DIST.2T(ABS(AE57),AE67)&lt;0.001,"&lt;0.001",FIXED(_xlfn.T.DIST.2T(ABS(AE57),AE67),3))</f>
        <v>0.015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39.617954019999999</v>
      </c>
      <c r="P16">
        <v>43.898602949999997</v>
      </c>
      <c r="Q16">
        <v>45.653373250000001</v>
      </c>
      <c r="R16">
        <v>54.089859230000002</v>
      </c>
      <c r="S16">
        <v>69.465205359999999</v>
      </c>
      <c r="T16">
        <v>99.303126570000003</v>
      </c>
      <c r="U16">
        <v>119.03291280000001</v>
      </c>
      <c r="W16" t="s">
        <v>26</v>
      </c>
      <c r="X16">
        <v>7.7750401729999998</v>
      </c>
      <c r="Y16">
        <v>10.949722469999999</v>
      </c>
      <c r="Z16">
        <v>10.59343638</v>
      </c>
      <c r="AA16">
        <v>10.662780850000001</v>
      </c>
      <c r="AB16">
        <v>10.002392</v>
      </c>
      <c r="AC16">
        <v>5.2646709209999996</v>
      </c>
      <c r="AD16">
        <v>5.2875308949999997</v>
      </c>
      <c r="AF16" t="s">
        <v>26</v>
      </c>
      <c r="AG16">
        <v>2.7488918149999999</v>
      </c>
      <c r="AH16">
        <v>3.871311505</v>
      </c>
      <c r="AI16">
        <v>3.7453453489999999</v>
      </c>
      <c r="AJ16">
        <v>3.7698623219999998</v>
      </c>
      <c r="AK16">
        <v>3.536379605</v>
      </c>
      <c r="AL16">
        <v>1.861342254</v>
      </c>
      <c r="AM16">
        <v>1.8694244760000001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5"/>
        <v>Francosphere</v>
      </c>
      <c r="E17" s="6" t="str">
        <f>IF(_xlfn.T.DIST.2T(ABS(AC58),AC68)&lt;0.001,"&lt;0.001",FIXED(_xlfn.T.DIST.2T(ABS(AC58),AC68),3))</f>
        <v>0.025</v>
      </c>
      <c r="F17" s="6" t="str">
        <f>IF(_xlfn.T.DIST.2T(ABS(AD58),AD68)&lt;0.001,"&lt;0.001",FIXED(_xlfn.T.DIST.2T(ABS(AD58),AD68),3))</f>
        <v>&lt;0.001</v>
      </c>
      <c r="G17" s="6" t="str">
        <f>IF(_xlfn.T.DIST.2T(ABS(AE58),AE68)&lt;0.001,"&lt;0.001",FIXED(_xlfn.T.DIST.2T(ABS(AE58),AE68),3))</f>
        <v>0.001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32.32149699</v>
      </c>
      <c r="P17">
        <v>45.212848620000003</v>
      </c>
      <c r="Q17">
        <v>66.657595560000004</v>
      </c>
      <c r="R17">
        <v>88.198424860000003</v>
      </c>
      <c r="S17">
        <v>100.8184457</v>
      </c>
      <c r="T17">
        <v>105.4465505</v>
      </c>
      <c r="U17">
        <v>104.90310220000001</v>
      </c>
      <c r="W17" t="s">
        <v>27</v>
      </c>
      <c r="X17">
        <v>11.30436562</v>
      </c>
      <c r="Y17">
        <v>14.587231770000001</v>
      </c>
      <c r="Z17">
        <v>11.91874455</v>
      </c>
      <c r="AA17">
        <v>9.3082396129999996</v>
      </c>
      <c r="AB17">
        <v>8.0327802290000001</v>
      </c>
      <c r="AC17">
        <v>5.8962130430000004</v>
      </c>
      <c r="AD17">
        <v>7.3500008609999998</v>
      </c>
      <c r="AF17" t="s">
        <v>27</v>
      </c>
      <c r="AG17">
        <v>2.9187746529999998</v>
      </c>
      <c r="AH17">
        <v>3.766407048</v>
      </c>
      <c r="AI17">
        <v>3.0774066100000002</v>
      </c>
      <c r="AJ17">
        <v>2.4033771339999999</v>
      </c>
      <c r="AK17">
        <v>2.0740549370000001</v>
      </c>
      <c r="AL17">
        <v>1.522395661</v>
      </c>
      <c r="AM17">
        <v>1.897762062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5"/>
        <v>Germanosphere</v>
      </c>
      <c r="F18" s="6" t="str">
        <f>IF(_xlfn.T.DIST.2T(ABS(AD59),AD69)&lt;0.001,"&lt;0.001",FIXED(_xlfn.T.DIST.2T(ABS(AD59),AD69),3))</f>
        <v>0.504</v>
      </c>
      <c r="G18" s="6" t="str">
        <f>IF(_xlfn.T.DIST.2T(ABS(AE59),AE69)&lt;0.001,"&lt;0.001",FIXED(_xlfn.T.DIST.2T(ABS(AE59),AE69),3))</f>
        <v>0.322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40.073374600000001</v>
      </c>
      <c r="P18">
        <v>56.166028779999998</v>
      </c>
      <c r="Q18">
        <v>72.417565289999999</v>
      </c>
      <c r="R18">
        <v>87.632024990000005</v>
      </c>
      <c r="S18">
        <v>95.840880999999996</v>
      </c>
      <c r="T18">
        <v>99.017606430000001</v>
      </c>
      <c r="U18">
        <v>87.931206489999994</v>
      </c>
      <c r="W18" t="s">
        <v>28</v>
      </c>
      <c r="X18">
        <v>5.2627875189999997</v>
      </c>
      <c r="Y18">
        <v>7.4090769740000004</v>
      </c>
      <c r="Z18">
        <v>4.7556526850000003</v>
      </c>
      <c r="AA18">
        <v>7.3309298979999999</v>
      </c>
      <c r="AB18">
        <v>7.4132503439999997</v>
      </c>
      <c r="AC18">
        <v>10.66916895</v>
      </c>
      <c r="AD18">
        <v>22.656745799999999</v>
      </c>
      <c r="AF18" t="s">
        <v>28</v>
      </c>
      <c r="AG18">
        <v>1.586790141</v>
      </c>
      <c r="AH18">
        <v>2.2339207600000002</v>
      </c>
      <c r="AI18">
        <v>1.4338832349999999</v>
      </c>
      <c r="AJ18">
        <v>2.2103585309999998</v>
      </c>
      <c r="AK18">
        <v>2.2351790789999999</v>
      </c>
      <c r="AL18">
        <v>3.2168754769999999</v>
      </c>
      <c r="AM18">
        <v>6.831265889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5"/>
        <v>Hispanosphere</v>
      </c>
      <c r="G19" s="6" t="str">
        <f>IF(_xlfn.T.DIST.2T(ABS(AE60),AE70)&lt;0.001,"&lt;0.001",FIXED(_xlfn.T.DIST.2T(ABS(AE60),AE70),3))</f>
        <v>0.030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51.539304970000003</v>
      </c>
      <c r="P19">
        <v>69.613413989999998</v>
      </c>
      <c r="Q19">
        <v>74.562250129999995</v>
      </c>
      <c r="R19">
        <v>77.496166329999994</v>
      </c>
      <c r="S19">
        <v>93.266567609999996</v>
      </c>
      <c r="T19">
        <v>100.5903455</v>
      </c>
      <c r="U19">
        <v>102.6560607</v>
      </c>
      <c r="W19" t="s">
        <v>29</v>
      </c>
      <c r="X19">
        <v>18.540923469999999</v>
      </c>
      <c r="Y19">
        <v>12.521840859999999</v>
      </c>
      <c r="Z19">
        <v>9.9378171829999999</v>
      </c>
      <c r="AA19">
        <v>10.31833919</v>
      </c>
      <c r="AB19">
        <v>7.312606873</v>
      </c>
      <c r="AC19">
        <v>3.8437273689999998</v>
      </c>
      <c r="AD19">
        <v>6.5398867970000003</v>
      </c>
      <c r="AF19" t="s">
        <v>29</v>
      </c>
      <c r="AG19">
        <v>6.1803078239999998</v>
      </c>
      <c r="AH19">
        <v>4.1739469529999997</v>
      </c>
      <c r="AI19">
        <v>3.3126057279999999</v>
      </c>
      <c r="AJ19">
        <v>3.4394463960000001</v>
      </c>
      <c r="AK19">
        <v>2.4375356240000001</v>
      </c>
      <c r="AL19">
        <v>1.281242456</v>
      </c>
      <c r="AM19">
        <v>2.179962266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5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37.995238720000003</v>
      </c>
      <c r="P20">
        <v>47.419896729999998</v>
      </c>
      <c r="Q20">
        <v>55.36338069</v>
      </c>
      <c r="R20">
        <v>59.573691410000002</v>
      </c>
      <c r="S20">
        <v>75.399065359999994</v>
      </c>
      <c r="T20">
        <v>98.192694860000003</v>
      </c>
      <c r="U20">
        <v>99.099427770000005</v>
      </c>
      <c r="W20" t="s">
        <v>30</v>
      </c>
      <c r="X20">
        <v>7.4105012769999998</v>
      </c>
      <c r="Y20">
        <v>6.3491628520000001</v>
      </c>
      <c r="Z20">
        <v>8.0765186369999995</v>
      </c>
      <c r="AA20">
        <v>3.0578567809999999</v>
      </c>
      <c r="AB20">
        <v>5.065280521</v>
      </c>
      <c r="AC20">
        <v>4.9058302310000004</v>
      </c>
      <c r="AD20">
        <v>5.8381084029999997</v>
      </c>
      <c r="AF20" t="s">
        <v>30</v>
      </c>
      <c r="AG20">
        <v>4.2784549070000004</v>
      </c>
      <c r="AH20">
        <v>3.6656908819999998</v>
      </c>
      <c r="AI20">
        <v>4.6629802089999997</v>
      </c>
      <c r="AJ20">
        <v>1.765454436</v>
      </c>
      <c r="AK20">
        <v>2.924441072</v>
      </c>
      <c r="AL20">
        <v>2.8323824040000001</v>
      </c>
      <c r="AM20">
        <v>3.3706334579999999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39.252297910000003</v>
      </c>
      <c r="P21">
        <v>53.957709020000003</v>
      </c>
      <c r="Q21">
        <v>77.092682800000006</v>
      </c>
      <c r="R21">
        <v>98.09628773</v>
      </c>
      <c r="S21">
        <v>113.2554651</v>
      </c>
      <c r="T21">
        <v>119.8056184</v>
      </c>
      <c r="U21">
        <v>114.2644414</v>
      </c>
      <c r="W21" t="s">
        <v>31</v>
      </c>
      <c r="X21">
        <v>8.1893549300000004</v>
      </c>
      <c r="Y21">
        <v>8.9854858689999997</v>
      </c>
      <c r="Z21">
        <v>12.39442509</v>
      </c>
      <c r="AA21">
        <v>13.00921544</v>
      </c>
      <c r="AB21">
        <v>10.59350864</v>
      </c>
      <c r="AC21">
        <v>9.017137902</v>
      </c>
      <c r="AD21">
        <v>5.5459098039999999</v>
      </c>
      <c r="AF21" t="s">
        <v>31</v>
      </c>
      <c r="AG21">
        <v>1.8311954319999999</v>
      </c>
      <c r="AH21">
        <v>2.0092157209999999</v>
      </c>
      <c r="AI21">
        <v>2.771477704</v>
      </c>
      <c r="AJ21">
        <v>2.9089490050000002</v>
      </c>
      <c r="AK21">
        <v>2.3687805439999998</v>
      </c>
      <c r="AL21">
        <v>2.016293331</v>
      </c>
      <c r="AM21">
        <v>1.240103132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32.230429280000003</v>
      </c>
      <c r="P22">
        <v>48.225112680000002</v>
      </c>
      <c r="Q22">
        <v>62.329976459999997</v>
      </c>
      <c r="R22">
        <v>77.102009800000005</v>
      </c>
      <c r="S22">
        <v>96.726286020000003</v>
      </c>
      <c r="T22">
        <v>105.4763571</v>
      </c>
      <c r="U22">
        <v>104.4550943</v>
      </c>
      <c r="W22" t="s">
        <v>32</v>
      </c>
      <c r="X22">
        <v>11.744895550000001</v>
      </c>
      <c r="Y22">
        <v>9.0012748120000001</v>
      </c>
      <c r="Z22">
        <v>6.6803373610000003</v>
      </c>
      <c r="AA22">
        <v>5.4118162500000002</v>
      </c>
      <c r="AB22">
        <v>2.3497245169999998</v>
      </c>
      <c r="AC22">
        <v>2.6796010739999998</v>
      </c>
      <c r="AD22">
        <v>3.9635512209999999</v>
      </c>
      <c r="AF22" t="s">
        <v>32</v>
      </c>
      <c r="AG22">
        <v>5.8724477769999996</v>
      </c>
      <c r="AH22">
        <v>4.5006374060000001</v>
      </c>
      <c r="AI22">
        <v>3.3401686810000002</v>
      </c>
      <c r="AJ22">
        <v>2.7059081250000001</v>
      </c>
      <c r="AK22">
        <v>1.174862259</v>
      </c>
      <c r="AL22">
        <v>1.3398005369999999</v>
      </c>
      <c r="AM22">
        <v>1.9817756099999999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90.440308490000007</v>
      </c>
      <c r="P23">
        <v>92.405524450000001</v>
      </c>
      <c r="Q23">
        <v>106.6942348</v>
      </c>
      <c r="R23">
        <v>120.9667243</v>
      </c>
      <c r="S23">
        <v>113.3890123</v>
      </c>
      <c r="T23">
        <v>128.87277230000001</v>
      </c>
      <c r="U23">
        <v>82.313276149999993</v>
      </c>
      <c r="W23" t="s">
        <v>33</v>
      </c>
      <c r="X23">
        <v>3.1585554830000002</v>
      </c>
      <c r="Y23">
        <v>8.4969401470000001</v>
      </c>
      <c r="Z23">
        <v>13.525622240000001</v>
      </c>
      <c r="AA23">
        <v>3.6975267220000001</v>
      </c>
      <c r="AB23">
        <v>7.2659623169999996</v>
      </c>
      <c r="AC23">
        <v>16.854807409999999</v>
      </c>
      <c r="AD23">
        <v>34.43749613</v>
      </c>
      <c r="AF23" t="s">
        <v>33</v>
      </c>
      <c r="AG23">
        <v>2.2334360000000002</v>
      </c>
      <c r="AH23">
        <v>6.0082439970000001</v>
      </c>
      <c r="AI23">
        <v>9.5640592049999995</v>
      </c>
      <c r="AJ23">
        <v>2.6145462180000001</v>
      </c>
      <c r="AK23">
        <v>5.1378112260000002</v>
      </c>
      <c r="AL23">
        <v>11.918148609999999</v>
      </c>
      <c r="AM23">
        <v>24.35098704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8">O123</f>
        <v>Eastern and South-Eastern Asia</v>
      </c>
      <c r="C24" s="6" t="str">
        <f t="shared" si="8"/>
        <v>Europe</v>
      </c>
      <c r="D24" s="6" t="str">
        <f t="shared" si="8"/>
        <v>Latin America and the Caribbean</v>
      </c>
      <c r="E24" s="6" t="str">
        <f t="shared" si="8"/>
        <v>Northern Africa and Western Asia</v>
      </c>
      <c r="F24" s="6" t="str">
        <f t="shared" si="8"/>
        <v>Northern America</v>
      </c>
      <c r="G24" s="6" t="str">
        <f t="shared" si="8"/>
        <v>Oceania</v>
      </c>
      <c r="H24" s="6" t="str">
        <f t="shared" si="8"/>
        <v>Sub-Saharan Africa</v>
      </c>
      <c r="I24"/>
      <c r="J24"/>
      <c r="K24"/>
      <c r="L24"/>
      <c r="M24"/>
    </row>
    <row r="25" spans="1:50" x14ac:dyDescent="0.35">
      <c r="A25" t="str">
        <f t="shared" ref="A25:A31" si="9">N124</f>
        <v>Central and Southern Asia</v>
      </c>
      <c r="B25" s="6" t="str">
        <f t="shared" ref="B25:H25" si="10">IF(_xlfn.T.DIST.2T(ABS(O114),O124)&lt;0.001,"&lt;0.001",FIXED(_xlfn.T.DIST.2T(ABS(O114),O124),3))</f>
        <v>&lt;0.001</v>
      </c>
      <c r="C25" s="6" t="str">
        <f t="shared" si="10"/>
        <v>&lt;0.001</v>
      </c>
      <c r="D25" s="6" t="str">
        <f t="shared" si="10"/>
        <v>&lt;0.001</v>
      </c>
      <c r="E25" s="6" t="str">
        <f t="shared" si="10"/>
        <v>&lt;0.001</v>
      </c>
      <c r="F25" s="6" t="str">
        <f t="shared" si="10"/>
        <v>&lt;0.001</v>
      </c>
      <c r="G25" s="6" t="str">
        <f t="shared" si="10"/>
        <v>0.183</v>
      </c>
      <c r="H25" s="6" t="str">
        <f t="shared" si="10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9"/>
        <v>Eastern and South-Eastern Asia</v>
      </c>
      <c r="C26" s="6" t="str">
        <f t="shared" ref="C26:H26" si="11">IF(_xlfn.T.DIST.2T(ABS(P115),P125)&lt;0.001,"&lt;0.001",FIXED(_xlfn.T.DIST.2T(ABS(P115),P125),3))</f>
        <v>0.215</v>
      </c>
      <c r="D26" s="6" t="str">
        <f t="shared" si="11"/>
        <v>0.568</v>
      </c>
      <c r="E26" s="6" t="str">
        <f t="shared" si="11"/>
        <v>0.003</v>
      </c>
      <c r="F26" s="6" t="str">
        <f t="shared" si="11"/>
        <v>0.794</v>
      </c>
      <c r="G26" s="6" t="str">
        <f t="shared" si="11"/>
        <v>&lt;0.001</v>
      </c>
      <c r="H26" s="6" t="str">
        <f t="shared" si="11"/>
        <v>&lt;0.001</v>
      </c>
      <c r="N26" t="str">
        <f>N3</f>
        <v>Geographic_Grouping_A</v>
      </c>
      <c r="O26" t="str">
        <f>O3</f>
        <v>reg.18-24</v>
      </c>
      <c r="P26" t="str">
        <f t="shared" ref="P26:P34" si="12">AG3</f>
        <v>18-24</v>
      </c>
      <c r="Q26" t="str">
        <f t="shared" ref="Q26:Q34" si="13">AR3</f>
        <v>18-24</v>
      </c>
      <c r="Y26" t="str">
        <f t="shared" ref="Y26:Y34" si="14">N15</f>
        <v>Language_Grouping</v>
      </c>
      <c r="Z26" t="str">
        <f t="shared" ref="Z26:Z34" si="15">O15</f>
        <v>reg.18-24</v>
      </c>
      <c r="AA26" t="str">
        <f t="shared" ref="AA26:AA34" si="16">AG15</f>
        <v>18-24</v>
      </c>
      <c r="AB26" t="str">
        <f t="shared" ref="AB26:AB34" si="17">AR15</f>
        <v>18-24</v>
      </c>
    </row>
    <row r="27" spans="1:50" x14ac:dyDescent="0.35">
      <c r="A27" t="str">
        <f t="shared" si="9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&lt;0.001</v>
      </c>
      <c r="F27" s="6" t="str">
        <f>IF(_xlfn.T.DIST.2T(ABS(S116),S126)&lt;0.001,"&lt;0.001",FIXED(_xlfn.T.DIST.2T(ABS(S116),S126),3))</f>
        <v>&lt;0.001</v>
      </c>
      <c r="G27" s="6" t="str">
        <f>IF(_xlfn.T.DIST.2T(ABS(T116),T126)&lt;0.001,"&lt;0.001",FIXED(_xlfn.T.DIST.2T(ABS(T116),T126),3))</f>
        <v>0.154</v>
      </c>
      <c r="H27" s="6" t="str">
        <f>IF(_xlfn.T.DIST.2T(ABS(U116),U126)&lt;0.001,"&lt;0.001",FIXED(_xlfn.T.DIST.2T(ABS(U116),U126),3))</f>
        <v>&lt;0.001</v>
      </c>
      <c r="N27" t="str">
        <f t="shared" ref="N27:O34" si="18">N4</f>
        <v>Central and Southern Asia</v>
      </c>
      <c r="O27">
        <f t="shared" si="18"/>
        <v>28.356301418334905</v>
      </c>
      <c r="P27">
        <f t="shared" si="12"/>
        <v>2.6841564431887828</v>
      </c>
      <c r="Q27">
        <f t="shared" si="13"/>
        <v>10228</v>
      </c>
      <c r="Y27" t="str">
        <f t="shared" si="14"/>
        <v>Anglosphere (core)</v>
      </c>
      <c r="Z27">
        <f t="shared" si="15"/>
        <v>39.617954019999999</v>
      </c>
      <c r="AA27">
        <f t="shared" si="16"/>
        <v>2.7488918149999999</v>
      </c>
      <c r="AB27">
        <f t="shared" si="17"/>
        <v>8297</v>
      </c>
    </row>
    <row r="28" spans="1:50" x14ac:dyDescent="0.35">
      <c r="A28" t="str">
        <f t="shared" si="9"/>
        <v>Latin America and the Caribbean</v>
      </c>
      <c r="E28" s="6" t="str">
        <f>IF(_xlfn.T.DIST.2T(ABS(R117),R127)&lt;0.001,"&lt;0.001",FIXED(_xlfn.T.DIST.2T(ABS(R117),R127),3))</f>
        <v>&lt;0.001</v>
      </c>
      <c r="F28" s="6" t="str">
        <f>IF(_xlfn.T.DIST.2T(ABS(S117),S127)&lt;0.001,"&lt;0.001",FIXED(_xlfn.T.DIST.2T(ABS(S117),S127),3))</f>
        <v>&lt;0.001</v>
      </c>
      <c r="G28" s="6" t="str">
        <f>IF(_xlfn.T.DIST.2T(ABS(T117),T127)&lt;0.001,"&lt;0.001",FIXED(_xlfn.T.DIST.2T(ABS(T117),T127),3))</f>
        <v>0.185</v>
      </c>
      <c r="H28" s="6" t="str">
        <f>IF(_xlfn.T.DIST.2T(ABS(U117),U127)&lt;0.001,"&lt;0.001",FIXED(_xlfn.T.DIST.2T(ABS(U117),U127),3))</f>
        <v>&lt;0.001</v>
      </c>
      <c r="N28" t="str">
        <f t="shared" si="18"/>
        <v>Eastern and South-Eastern Asia</v>
      </c>
      <c r="O28">
        <f t="shared" si="18"/>
        <v>49.954057641904747</v>
      </c>
      <c r="P28">
        <f t="shared" si="12"/>
        <v>2.2415396641650469</v>
      </c>
      <c r="Q28">
        <f t="shared" si="13"/>
        <v>801</v>
      </c>
      <c r="Y28" t="str">
        <f t="shared" si="14"/>
        <v>Anglosphere (other)</v>
      </c>
      <c r="Z28">
        <f t="shared" si="15"/>
        <v>32.32149699</v>
      </c>
      <c r="AA28">
        <f t="shared" si="16"/>
        <v>2.9187746529999998</v>
      </c>
      <c r="AB28">
        <f t="shared" si="17"/>
        <v>13269</v>
      </c>
    </row>
    <row r="29" spans="1:50" x14ac:dyDescent="0.35">
      <c r="A29" t="str">
        <f t="shared" si="9"/>
        <v>Northern Africa and Western Asia</v>
      </c>
      <c r="F29" s="6" t="str">
        <f>IF(_xlfn.T.DIST.2T(ABS(S118),S128)&lt;0.001,"&lt;0.001",FIXED(_xlfn.T.DIST.2T(ABS(S118),S128),3))</f>
        <v>&lt;0.001</v>
      </c>
      <c r="G29" s="6" t="str">
        <f>IF(_xlfn.T.DIST.2T(ABS(T118),T128)&lt;0.001,"&lt;0.001",FIXED(_xlfn.T.DIST.2T(ABS(T118),T128),3))</f>
        <v>&lt;0.001</v>
      </c>
      <c r="H29" s="6" t="str">
        <f>IF(_xlfn.T.DIST.2T(ABS(U118),U128)&lt;0.001,"&lt;0.001",FIXED(_xlfn.T.DIST.2T(ABS(U118),U128),3))</f>
        <v>&lt;0.001</v>
      </c>
      <c r="N29" t="str">
        <f t="shared" si="18"/>
        <v>Europe</v>
      </c>
      <c r="O29">
        <f t="shared" si="18"/>
        <v>35.832342801262612</v>
      </c>
      <c r="P29">
        <f t="shared" si="12"/>
        <v>2.9233336339933698</v>
      </c>
      <c r="Q29">
        <f t="shared" si="13"/>
        <v>4914</v>
      </c>
      <c r="Y29" t="str">
        <f t="shared" si="14"/>
        <v>Arabsphere</v>
      </c>
      <c r="Z29">
        <f t="shared" si="15"/>
        <v>40.073374600000001</v>
      </c>
      <c r="AA29">
        <f t="shared" si="16"/>
        <v>1.586790141</v>
      </c>
      <c r="AB29">
        <f t="shared" si="17"/>
        <v>15818</v>
      </c>
    </row>
    <row r="30" spans="1:50" x14ac:dyDescent="0.35">
      <c r="A30" t="str">
        <f t="shared" si="9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8"/>
        <v>Latin America and the Caribbean</v>
      </c>
      <c r="O30">
        <f t="shared" si="18"/>
        <v>33.968347079280953</v>
      </c>
      <c r="P30">
        <f t="shared" si="12"/>
        <v>1.6030037910436443</v>
      </c>
      <c r="Q30">
        <f t="shared" si="13"/>
        <v>19857</v>
      </c>
      <c r="Y30" t="str">
        <f t="shared" si="14"/>
        <v>Francosphere</v>
      </c>
      <c r="Z30">
        <f t="shared" si="15"/>
        <v>51.539304970000003</v>
      </c>
      <c r="AA30">
        <f t="shared" si="16"/>
        <v>6.1803078239999998</v>
      </c>
      <c r="AB30">
        <f t="shared" si="17"/>
        <v>2518</v>
      </c>
    </row>
    <row r="31" spans="1:50" x14ac:dyDescent="0.35">
      <c r="A31" t="str">
        <f t="shared" si="9"/>
        <v>Oceania</v>
      </c>
      <c r="H31" s="6" t="str">
        <f>IF(_xlfn.T.DIST.2T(ABS(U120),U130)&lt;0.001,"&lt;0.001",FIXED(_xlfn.T.DIST.2T(ABS(U120),U130),3))</f>
        <v>&lt;0.001</v>
      </c>
      <c r="N31" t="str">
        <f t="shared" si="18"/>
        <v>Northern Africa and Western Asia</v>
      </c>
      <c r="O31">
        <f t="shared" si="18"/>
        <v>40.722954742945788</v>
      </c>
      <c r="P31">
        <f t="shared" si="12"/>
        <v>1.6828488344954582</v>
      </c>
      <c r="Q31">
        <f t="shared" si="13"/>
        <v>16034</v>
      </c>
      <c r="Y31" t="str">
        <f t="shared" si="14"/>
        <v>Germanosphere</v>
      </c>
      <c r="Z31">
        <f t="shared" si="15"/>
        <v>37.995238720000003</v>
      </c>
      <c r="AA31">
        <f t="shared" si="16"/>
        <v>4.2784549070000004</v>
      </c>
      <c r="AB31">
        <f t="shared" si="17"/>
        <v>233</v>
      </c>
    </row>
    <row r="32" spans="1:50" x14ac:dyDescent="0.35">
      <c r="N32" t="str">
        <f t="shared" si="18"/>
        <v>Northern America</v>
      </c>
      <c r="O32">
        <f t="shared" si="18"/>
        <v>43.647924675322962</v>
      </c>
      <c r="P32">
        <f t="shared" si="12"/>
        <v>2.0966982256482329</v>
      </c>
      <c r="Q32">
        <f t="shared" si="13"/>
        <v>4559</v>
      </c>
      <c r="Y32" t="str">
        <f t="shared" si="14"/>
        <v>Hispanosphere</v>
      </c>
      <c r="Z32">
        <f t="shared" si="15"/>
        <v>39.252297910000003</v>
      </c>
      <c r="AA32">
        <f t="shared" si="16"/>
        <v>1.8311954319999999</v>
      </c>
      <c r="AB32">
        <f t="shared" si="17"/>
        <v>17847</v>
      </c>
    </row>
    <row r="33" spans="1:32" x14ac:dyDescent="0.35">
      <c r="A33" t="s">
        <v>40</v>
      </c>
      <c r="N33" t="str">
        <f t="shared" si="18"/>
        <v>Oceania</v>
      </c>
      <c r="O33">
        <f t="shared" si="18"/>
        <v>31.648696753275249</v>
      </c>
      <c r="P33">
        <f t="shared" si="12"/>
        <v>2.82770516280143</v>
      </c>
      <c r="Q33">
        <f t="shared" si="13"/>
        <v>1477</v>
      </c>
      <c r="Y33" t="str">
        <f t="shared" si="14"/>
        <v>Lusosphone (Portuguese)</v>
      </c>
      <c r="Z33">
        <f t="shared" si="15"/>
        <v>32.230429280000003</v>
      </c>
      <c r="AA33">
        <f t="shared" si="16"/>
        <v>5.8724477769999996</v>
      </c>
      <c r="AB33">
        <f t="shared" si="17"/>
        <v>5231</v>
      </c>
    </row>
    <row r="34" spans="1:32" ht="29" x14ac:dyDescent="0.35">
      <c r="B34" s="6" t="str">
        <f t="shared" ref="B34:H34" si="19">Z123</f>
        <v>Anglosphere (other)</v>
      </c>
      <c r="C34" s="6" t="str">
        <f t="shared" si="19"/>
        <v>Arabsphere</v>
      </c>
      <c r="D34" s="6" t="str">
        <f t="shared" si="19"/>
        <v>Francosphere</v>
      </c>
      <c r="E34" s="6" t="str">
        <f t="shared" si="19"/>
        <v>Germanosphere</v>
      </c>
      <c r="F34" s="6" t="str">
        <f t="shared" si="19"/>
        <v>Hispanosphere</v>
      </c>
      <c r="G34" s="6" t="str">
        <f t="shared" si="19"/>
        <v>Lusosphone (Portuguese)</v>
      </c>
      <c r="H34" s="6" t="str">
        <f t="shared" si="19"/>
        <v>Swahili</v>
      </c>
      <c r="N34" t="str">
        <f t="shared" si="18"/>
        <v>Sub-Saharan Africa</v>
      </c>
      <c r="O34">
        <f t="shared" si="18"/>
        <v>50.414801750456711</v>
      </c>
      <c r="P34">
        <f t="shared" si="12"/>
        <v>6.2220582207975852</v>
      </c>
      <c r="Q34">
        <f t="shared" si="13"/>
        <v>5805</v>
      </c>
      <c r="Y34" t="str">
        <f t="shared" si="14"/>
        <v>Swahili</v>
      </c>
      <c r="Z34">
        <f t="shared" si="15"/>
        <v>90.440308490000007</v>
      </c>
      <c r="AA34">
        <f t="shared" si="16"/>
        <v>2.2334360000000002</v>
      </c>
      <c r="AB34">
        <f t="shared" si="17"/>
        <v>371</v>
      </c>
    </row>
    <row r="35" spans="1:32" x14ac:dyDescent="0.35">
      <c r="A35" t="str">
        <f t="shared" ref="A35:A41" si="20">Y124</f>
        <v>Anglosphere (core)</v>
      </c>
      <c r="B35" s="6" t="str">
        <f t="shared" ref="B35:H35" si="21">IF(_xlfn.T.DIST.2T(ABS(Z114),Z124)&lt;0.001,"&lt;0.001",FIXED(_xlfn.T.DIST.2T(ABS(Z114),Z124),3))</f>
        <v>0.100</v>
      </c>
      <c r="C35" s="6" t="str">
        <f t="shared" si="21"/>
        <v>&lt;0.001</v>
      </c>
      <c r="D35" s="6" t="str">
        <f t="shared" si="21"/>
        <v>&lt;0.001</v>
      </c>
      <c r="E35" s="6" t="str">
        <f t="shared" si="21"/>
        <v>0.005</v>
      </c>
      <c r="F35" s="6" t="str">
        <f t="shared" si="21"/>
        <v>&lt;0.001</v>
      </c>
      <c r="G35" s="6" t="str">
        <f t="shared" si="21"/>
        <v>0.012</v>
      </c>
      <c r="H35" s="6" t="str">
        <f t="shared" si="21"/>
        <v>&lt;0.001</v>
      </c>
      <c r="N35" s="4" t="s">
        <v>37</v>
      </c>
      <c r="Y35" s="4" t="s">
        <v>37</v>
      </c>
    </row>
    <row r="36" spans="1:32" x14ac:dyDescent="0.35">
      <c r="A36" t="str">
        <f t="shared" si="20"/>
        <v>Anglosphere (other)</v>
      </c>
      <c r="C36" s="6" t="str">
        <f t="shared" ref="C36:H36" si="22">IF(_xlfn.T.DIST.2T(ABS(AA115),AA125)&lt;0.001,"&lt;0.001",FIXED(_xlfn.T.DIST.2T(ABS(AA115),AA125),3))</f>
        <v>&lt;0.001</v>
      </c>
      <c r="D36" s="6" t="str">
        <f t="shared" si="22"/>
        <v>&lt;0.001</v>
      </c>
      <c r="E36" s="6" t="str">
        <f t="shared" si="22"/>
        <v>&lt;0.001</v>
      </c>
      <c r="F36" s="6" t="str">
        <f t="shared" si="22"/>
        <v>&lt;0.001</v>
      </c>
      <c r="G36" s="6" t="str">
        <f t="shared" si="22"/>
        <v>&lt;0.001</v>
      </c>
      <c r="H36" s="6" t="str">
        <f t="shared" si="22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20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&lt;0.001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0.001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-21.597756223569842</v>
      </c>
      <c r="P37">
        <f>O$27-O29</f>
        <v>-7.4760413829277077</v>
      </c>
      <c r="Q37">
        <f>O$27-O30</f>
        <v>-5.6120456609460483</v>
      </c>
      <c r="R37">
        <f>O$27-O31</f>
        <v>-12.366653324610883</v>
      </c>
      <c r="S37">
        <f>O$27-O32</f>
        <v>-15.291623256988057</v>
      </c>
      <c r="T37">
        <f>O$27-O33</f>
        <v>-3.2923953349403448</v>
      </c>
      <c r="U37">
        <f>O$27-O34</f>
        <v>-22.058500332121806</v>
      </c>
      <c r="Y37" t="str">
        <f>Y27</f>
        <v>Anglosphere (core)</v>
      </c>
      <c r="Z37">
        <f>Z$27-Z28</f>
        <v>7.2964570299999991</v>
      </c>
      <c r="AA37">
        <f>Z$27-Z29</f>
        <v>-0.45542058000000196</v>
      </c>
      <c r="AB37">
        <f>Z$27-Z30</f>
        <v>-11.921350950000004</v>
      </c>
      <c r="AC37">
        <f>Z$27-Z31</f>
        <v>1.6227152999999959</v>
      </c>
      <c r="AD37">
        <f>Z$27-Z32</f>
        <v>0.3656561099999962</v>
      </c>
      <c r="AE37">
        <f>Z$27-Z33</f>
        <v>7.3875247399999964</v>
      </c>
      <c r="AF37">
        <f>Z$27-Z34</f>
        <v>-50.822354470000008</v>
      </c>
    </row>
    <row r="38" spans="1:32" x14ac:dyDescent="0.35">
      <c r="A38" t="str">
        <f t="shared" si="20"/>
        <v>Francosphere</v>
      </c>
      <c r="E38" s="6" t="str">
        <f>IF(_xlfn.T.DIST.2T(ABS(AC117),AC127)&lt;0.001,"&lt;0.001",FIXED(_xlfn.T.DIST.2T(ABS(AC117),AC127),3))</f>
        <v>0.490</v>
      </c>
      <c r="F38" s="6" t="str">
        <f>IF(_xlfn.T.DIST.2T(ABS(AD117),AD127)&lt;0.001,"&lt;0.001",FIXED(_xlfn.T.DIST.2T(ABS(AD117),AD127),3))</f>
        <v>0.436</v>
      </c>
      <c r="G38" s="6" t="str">
        <f>IF(_xlfn.T.DIST.2T(ABS(AE117),AE127)&lt;0.001,"&lt;0.001",FIXED(_xlfn.T.DIST.2T(ABS(AE117),AE127),3))</f>
        <v>0.523</v>
      </c>
      <c r="H38" s="6" t="str">
        <f>IF(_xlfn.T.DIST.2T(ABS(AF117),AF127)&lt;0.001,"&lt;0.001",FIXED(_xlfn.T.DIST.2T(ABS(AF117),AF127),3))</f>
        <v>&lt;0.001</v>
      </c>
      <c r="N38" t="str">
        <f t="shared" ref="N38:N43" si="23">N28</f>
        <v>Eastern and South-Eastern Asia</v>
      </c>
      <c r="P38">
        <f>O$28-O29</f>
        <v>14.121714840642134</v>
      </c>
      <c r="Q38">
        <f>O$28-O30</f>
        <v>15.985710562623794</v>
      </c>
      <c r="R38">
        <f>O$28-O31</f>
        <v>9.2311028989589587</v>
      </c>
      <c r="S38">
        <f>O$28-O32</f>
        <v>6.3061329665817851</v>
      </c>
      <c r="T38">
        <f>O$28-O33</f>
        <v>18.305360888629497</v>
      </c>
      <c r="U38">
        <f>O$28-O34</f>
        <v>-0.4607441085519639</v>
      </c>
      <c r="Y38" t="str">
        <f t="shared" ref="Y38:Y43" si="24">Y28</f>
        <v>Anglosphere (other)</v>
      </c>
      <c r="AA38">
        <f>Z$28-Z29</f>
        <v>-7.7518776100000011</v>
      </c>
      <c r="AB38">
        <f>Z$28-Z30</f>
        <v>-19.217807980000003</v>
      </c>
      <c r="AC38">
        <f>Z$28-Z31</f>
        <v>-5.6737417300000033</v>
      </c>
      <c r="AD38">
        <f>Z$28-Z32</f>
        <v>-6.9308009200000029</v>
      </c>
      <c r="AE38">
        <f>Z$28-Z33</f>
        <v>9.1067709999997248E-2</v>
      </c>
      <c r="AF38">
        <f>Z$28-Z34</f>
        <v>-58.118811500000007</v>
      </c>
    </row>
    <row r="39" spans="1:32" x14ac:dyDescent="0.35">
      <c r="A39" t="str">
        <f t="shared" si="20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0.023</v>
      </c>
      <c r="H39" s="6" t="str">
        <f>IF(_xlfn.T.DIST.2T(ABS(AF118),AF128)&lt;0.001,"&lt;0.001",FIXED(_xlfn.T.DIST.2T(ABS(AF118),AF128),3))</f>
        <v>&lt;0.001</v>
      </c>
      <c r="N39" t="str">
        <f t="shared" si="23"/>
        <v>Europe</v>
      </c>
      <c r="Q39">
        <f>O$29-O30</f>
        <v>1.8639957219816594</v>
      </c>
      <c r="R39">
        <f>O$29-O31</f>
        <v>-4.8906119416831757</v>
      </c>
      <c r="S39">
        <f>O$29-O32</f>
        <v>-7.8155818740603493</v>
      </c>
      <c r="T39">
        <f>O$29-O33</f>
        <v>4.1836460479873629</v>
      </c>
      <c r="U39">
        <f>O$29-O34</f>
        <v>-14.582458949194098</v>
      </c>
      <c r="Y39" t="str">
        <f t="shared" si="24"/>
        <v>Arabsphere</v>
      </c>
      <c r="AB39">
        <f>Z$29-Z30</f>
        <v>-11.465930370000002</v>
      </c>
      <c r="AC39">
        <f>Z$29-Z31</f>
        <v>2.0781358799999978</v>
      </c>
      <c r="AD39">
        <f>Z$29-Z32</f>
        <v>0.82107668999999817</v>
      </c>
      <c r="AE39">
        <f>Z$29-Z33</f>
        <v>7.8429453199999983</v>
      </c>
      <c r="AF39">
        <f>Z$29-Z34</f>
        <v>-50.366933890000006</v>
      </c>
    </row>
    <row r="40" spans="1:32" x14ac:dyDescent="0.35">
      <c r="A40" t="str">
        <f t="shared" si="20"/>
        <v>Hispanosphere</v>
      </c>
      <c r="G40" s="6" t="str">
        <f>IF(_xlfn.T.DIST.2T(ABS(AE119),AE129)&lt;0.001,"&lt;0.001",FIXED(_xlfn.T.DIST.2T(ABS(AE119),AE129),3))</f>
        <v>&lt;0.001</v>
      </c>
      <c r="H40" s="6" t="str">
        <f>IF(_xlfn.T.DIST.2T(ABS(AF119),AF129)&lt;0.001,"&lt;0.001",FIXED(_xlfn.T.DIST.2T(ABS(AF119),AF129),3))</f>
        <v>&lt;0.001</v>
      </c>
      <c r="N40" t="str">
        <f t="shared" si="23"/>
        <v>Latin America and the Caribbean</v>
      </c>
      <c r="R40">
        <f>O$30-O31</f>
        <v>-6.7546076636648351</v>
      </c>
      <c r="S40">
        <f>O$30-O32</f>
        <v>-9.6795775960420087</v>
      </c>
      <c r="T40">
        <f>O$30-O33</f>
        <v>2.3196503260057035</v>
      </c>
      <c r="U40">
        <f>O$30-O34</f>
        <v>-16.446454671175758</v>
      </c>
      <c r="Y40" t="str">
        <f t="shared" si="24"/>
        <v>Francosphere</v>
      </c>
      <c r="AC40">
        <f>Z$30-Z31</f>
        <v>13.54406625</v>
      </c>
      <c r="AD40">
        <f>Z$30-Z32</f>
        <v>12.287007060000001</v>
      </c>
      <c r="AE40">
        <f>Z$30-Z33</f>
        <v>19.308875690000001</v>
      </c>
      <c r="AF40">
        <f>Z$30-Z34</f>
        <v>-38.901003520000003</v>
      </c>
    </row>
    <row r="41" spans="1:32" x14ac:dyDescent="0.35">
      <c r="A41" t="str">
        <f t="shared" si="20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23"/>
        <v>Northern Africa and Western Asia</v>
      </c>
      <c r="S41">
        <f>O$31-O32</f>
        <v>-2.9249699323771736</v>
      </c>
      <c r="T41">
        <f>O$31-O33</f>
        <v>9.0742579896705386</v>
      </c>
      <c r="U41">
        <f>O$31-O34</f>
        <v>-9.6918470075109227</v>
      </c>
      <c r="Y41" t="str">
        <f t="shared" si="24"/>
        <v>Germanosphere</v>
      </c>
      <c r="AD41">
        <f>Z$31-Z32</f>
        <v>-1.2570591899999997</v>
      </c>
      <c r="AE41">
        <f>Z$31-Z33</f>
        <v>5.7648094400000005</v>
      </c>
      <c r="AF41">
        <f>Z$31-Z34</f>
        <v>-52.445069770000003</v>
      </c>
    </row>
    <row r="42" spans="1:32" x14ac:dyDescent="0.35">
      <c r="N42" t="str">
        <f t="shared" si="23"/>
        <v>Northern America</v>
      </c>
      <c r="T42">
        <f>O$32-O33</f>
        <v>11.999227922047712</v>
      </c>
      <c r="U42">
        <f>O$32-O34</f>
        <v>-6.766877075133749</v>
      </c>
      <c r="Y42" t="str">
        <f t="shared" si="24"/>
        <v>Hispanosphere</v>
      </c>
      <c r="AE42">
        <f>Z$32-Z33</f>
        <v>7.0218686300000002</v>
      </c>
      <c r="AF42">
        <f>Z$32-Z34</f>
        <v>-51.188010580000004</v>
      </c>
    </row>
    <row r="43" spans="1:32" ht="18.5" x14ac:dyDescent="0.45">
      <c r="A43" s="8" t="s">
        <v>10</v>
      </c>
      <c r="N43" t="str">
        <f t="shared" si="23"/>
        <v>Oceania</v>
      </c>
      <c r="U43">
        <f>O33-O34</f>
        <v>-18.766104997181461</v>
      </c>
      <c r="Y43" t="str">
        <f t="shared" si="24"/>
        <v>Lusosphone (Portuguese)</v>
      </c>
      <c r="AF43">
        <f>Z33-Z34</f>
        <v>-58.209879210000004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5">O182</f>
        <v>Eastern and South-Eastern Asia</v>
      </c>
      <c r="C45" s="6" t="str">
        <f t="shared" si="25"/>
        <v>Europe</v>
      </c>
      <c r="D45" s="6" t="str">
        <f t="shared" si="25"/>
        <v>Latin America and the Caribbean</v>
      </c>
      <c r="E45" s="6" t="str">
        <f t="shared" si="25"/>
        <v>Northern Africa and Western Asia</v>
      </c>
      <c r="F45" s="6" t="str">
        <f t="shared" si="25"/>
        <v>Northern America</v>
      </c>
      <c r="G45" s="6" t="str">
        <f t="shared" si="25"/>
        <v>Oceania</v>
      </c>
      <c r="H45" s="6" t="str">
        <f t="shared" si="25"/>
        <v>Sub-Saharan Africa</v>
      </c>
      <c r="O45" t="str">
        <f>O36</f>
        <v>Eastern and South-Eastern Asia</v>
      </c>
      <c r="P45" t="str">
        <f t="shared" ref="P45:U45" si="26">P36</f>
        <v>Europe</v>
      </c>
      <c r="Q45" t="str">
        <f t="shared" si="26"/>
        <v>Latin America and the Caribbean</v>
      </c>
      <c r="R45" t="str">
        <f t="shared" si="26"/>
        <v>Northern Africa and Western Asia</v>
      </c>
      <c r="S45" t="str">
        <f t="shared" si="26"/>
        <v>Northern America</v>
      </c>
      <c r="T45" t="str">
        <f t="shared" si="26"/>
        <v>Oceania</v>
      </c>
      <c r="U45" t="str">
        <f t="shared" si="26"/>
        <v>Sub-Saharan Africa</v>
      </c>
      <c r="Z45" t="str">
        <f>Z36</f>
        <v>Anglosphere (other)</v>
      </c>
      <c r="AA45" t="str">
        <f t="shared" ref="AA45:AF45" si="27">AA36</f>
        <v>Arabsphere</v>
      </c>
      <c r="AB45" t="str">
        <f t="shared" si="27"/>
        <v>Francosphere</v>
      </c>
      <c r="AC45" t="str">
        <f t="shared" si="27"/>
        <v>Germanosphere</v>
      </c>
      <c r="AD45" t="str">
        <f t="shared" si="27"/>
        <v>Hispanosphere</v>
      </c>
      <c r="AE45" t="str">
        <f t="shared" si="27"/>
        <v>Lusosphone (Portuguese)</v>
      </c>
      <c r="AF45" t="str">
        <f t="shared" si="27"/>
        <v>Swahili</v>
      </c>
    </row>
    <row r="46" spans="1:32" x14ac:dyDescent="0.35">
      <c r="A46" t="str">
        <f t="shared" ref="A46:A52" si="28">N183</f>
        <v>Central and Southern Asia</v>
      </c>
      <c r="B46" s="6" t="str">
        <f t="shared" ref="B46:H46" si="29">IF(_xlfn.T.DIST.2T(ABS(O173),O183)&lt;0.001,"&lt;0.001",FIXED(_xlfn.T.DIST.2T(ABS(O173),O183),3))</f>
        <v>&lt;0.001</v>
      </c>
      <c r="C46" s="6" t="str">
        <f t="shared" si="29"/>
        <v>&lt;0.001</v>
      </c>
      <c r="D46" s="6" t="str">
        <f t="shared" si="29"/>
        <v>&lt;0.001</v>
      </c>
      <c r="E46" s="6" t="str">
        <f t="shared" si="29"/>
        <v>&lt;0.001</v>
      </c>
      <c r="F46" s="6" t="str">
        <f t="shared" si="29"/>
        <v>&lt;0.001</v>
      </c>
      <c r="G46" s="6" t="str">
        <f t="shared" si="29"/>
        <v>&lt;0.001</v>
      </c>
      <c r="H46" s="6" t="str">
        <f t="shared" si="29"/>
        <v>&lt;0.001</v>
      </c>
      <c r="N46" t="str">
        <f>N37</f>
        <v>Central and Southern Asia</v>
      </c>
      <c r="O46">
        <f>SQRT((Q$27*P$27^2+Q28*P28^2)/(Q$27+Q28-2))</f>
        <v>2.65473791227704</v>
      </c>
      <c r="P46">
        <f>SQRT((Q$27*P$27^2+Q29*P29^2)/(Q$27+Q29-2))</f>
        <v>2.7642280042707483</v>
      </c>
      <c r="Q46">
        <f>SQRT((Q$27*P$27^2+Q30*P30^2)/(Q$27+Q30-2))</f>
        <v>2.0360951540353009</v>
      </c>
      <c r="R46">
        <f>SQRT((Q$27*P$27^2+Q31*P31^2)/(Q$27+Q31-2))</f>
        <v>2.1296299347342429</v>
      </c>
      <c r="S46">
        <f>SQRT((Q$27*P$27^2+Q32*P32^2)/(Q$27+Q32-2))</f>
        <v>2.5178651056604693</v>
      </c>
      <c r="T46">
        <f>SQRT((Q$27*P$27^2+Q33*P33^2)/(Q$27+Q33-2))</f>
        <v>2.7029214972689677</v>
      </c>
      <c r="U46">
        <f>SQRT((Q$27*P$27^2+Q34*P34^2)/(Q$27+Q34-2))</f>
        <v>4.3145637731618871</v>
      </c>
      <c r="Y46" t="str">
        <f>Y37</f>
        <v>Anglosphere (core)</v>
      </c>
      <c r="Z46">
        <f>SQRT((AB$27*AA$27^2+AB28*AA28^2)/(AB$27+AB28-2))</f>
        <v>2.8547455222314073</v>
      </c>
      <c r="AA46">
        <f>SQRT((AB$27*AA$27^2+AB29*AA29^2)/(AB$27+AB29-2))</f>
        <v>2.0619897110145957</v>
      </c>
      <c r="AB46">
        <f>SQRT((AB$27*AA$27^2+AB30*AA30^2)/(AB$27+AB30-2))</f>
        <v>3.8331224489552858</v>
      </c>
      <c r="AC46">
        <f>SQRT((AB$27*AA$27^2+AB31*AA31^2)/(AB$27+AB31-2))</f>
        <v>2.8021159342108168</v>
      </c>
      <c r="AD46">
        <f>SQRT((AB$27*AA$27^2+AB32*AA32^2)/(AB$27+AB32-2))</f>
        <v>2.1650706365575001</v>
      </c>
      <c r="AE46">
        <f>SQRT((AB$27*AA$27^2+AB33*AA33^2)/(AB$27+AB33-2))</f>
        <v>4.2393450498498746</v>
      </c>
      <c r="AF46">
        <f>SQRT((AB$27*AA$27^2+AB34*AA34^2)/(AB$27+AB34-2))</f>
        <v>2.7291398368164388</v>
      </c>
    </row>
    <row r="47" spans="1:32" x14ac:dyDescent="0.35">
      <c r="A47" t="str">
        <f t="shared" si="28"/>
        <v>Eastern and South-Eastern Asia</v>
      </c>
      <c r="C47" s="6" t="str">
        <f t="shared" ref="C47:H47" si="30">IF(_xlfn.T.DIST.2T(ABS(P174),P184)&lt;0.001,"&lt;0.001",FIXED(_xlfn.T.DIST.2T(ABS(P174),P184),3))</f>
        <v>0.756</v>
      </c>
      <c r="D47" s="6" t="str">
        <f t="shared" si="30"/>
        <v>&lt;0.001</v>
      </c>
      <c r="E47" s="6" t="str">
        <f t="shared" si="30"/>
        <v>&lt;0.001</v>
      </c>
      <c r="F47" s="6" t="str">
        <f t="shared" si="30"/>
        <v>0.067</v>
      </c>
      <c r="G47" s="6" t="str">
        <f t="shared" si="30"/>
        <v>0.018</v>
      </c>
      <c r="H47" s="6" t="str">
        <f t="shared" si="30"/>
        <v>&lt;0.001</v>
      </c>
      <c r="N47" t="str">
        <f t="shared" ref="N47:N52" si="31">N38</f>
        <v>Eastern and South-Eastern Asia</v>
      </c>
      <c r="P47">
        <f>SQRT((Q$28*P$28^2+Q29*P29^2)/(Q$28+Q29-2))</f>
        <v>2.8381597580754319</v>
      </c>
      <c r="Q47">
        <f>SQRT((Q$28*P$28^2+Q30*P30^2)/(Q$28+Q30-2))</f>
        <v>1.6325028159031831</v>
      </c>
      <c r="R47">
        <f>SQRT((Q$28*P$28^2+Q31*P31^2)/(Q$28+Q31-2))</f>
        <v>1.7136650658552648</v>
      </c>
      <c r="S47">
        <f>SQRT((Q$28*P$28^2+Q32*P32^2)/(Q$28+Q32-2))</f>
        <v>2.1193681287558475</v>
      </c>
      <c r="T47">
        <f>SQRT((Q$28*P$28^2+Q33*P33^2)/(Q$28+Q33-2))</f>
        <v>2.6376509698060731</v>
      </c>
      <c r="U47">
        <f>SQRT((Q$28*P$28^2+Q34*P34^2)/(Q$28+Q34-2))</f>
        <v>5.8855355025299207</v>
      </c>
      <c r="Y47" t="str">
        <f t="shared" ref="Y47:Y52" si="32">Y38</f>
        <v>Anglosphere (other)</v>
      </c>
      <c r="AA47">
        <f>SQRT((AB$28*AA$28^2+AB29*AA29^2)/(AB$28+AB29-2))</f>
        <v>2.2925915102251615</v>
      </c>
      <c r="AB47">
        <f>SQRT((AB$28*AA$28^2+AB30*AA30^2)/(AB$28+AB30-2))</f>
        <v>3.6406523891988694</v>
      </c>
      <c r="AC47">
        <f>SQRT((AB$28*AA$28^2+AB31*AA31^2)/(AB$28+AB31-2))</f>
        <v>2.947779758430495</v>
      </c>
      <c r="AD47">
        <f>SQRT((AB$28*AA$28^2+AB32*AA32^2)/(AB$28+AB32-2))</f>
        <v>2.3572424170000241</v>
      </c>
      <c r="AE47">
        <f>SQRT((AB$28*AA$28^2+AB33*AA33^2)/(AB$28+AB33-2))</f>
        <v>3.9828550974418828</v>
      </c>
      <c r="AF47">
        <f>SQRT((AB$28*AA$28^2+AB34*AA34^2)/(AB$28+AB34-2))</f>
        <v>2.9024884759880489</v>
      </c>
    </row>
    <row r="48" spans="1:32" x14ac:dyDescent="0.35">
      <c r="A48" t="str">
        <f t="shared" si="28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&lt;0.001</v>
      </c>
      <c r="G48" s="6" t="str">
        <f>IF(_xlfn.T.DIST.2T(ABS(T175),T185)&lt;0.001,"&lt;0.001",FIXED(_xlfn.T.DIST.2T(ABS(T175),T185),3))</f>
        <v>0.007</v>
      </c>
      <c r="H48" s="6" t="str">
        <f>IF(_xlfn.T.DIST.2T(ABS(U175),U185)&lt;0.001,"&lt;0.001",FIXED(_xlfn.T.DIST.2T(ABS(U175),U185),3))</f>
        <v>&lt;0.001</v>
      </c>
      <c r="N48" t="str">
        <f t="shared" si="31"/>
        <v>Europe</v>
      </c>
      <c r="Q48">
        <f>SQRT((Q$29*P$29^2+Q30*P30^2)/(Q$29+Q30-2))</f>
        <v>1.9379054112161493</v>
      </c>
      <c r="R48">
        <f>SQRT((Q$29*P$29^2+Q31*P31^2)/(Q$29+Q31-2))</f>
        <v>2.0427310274873585</v>
      </c>
      <c r="S48">
        <f>SQRT((Q$29*P$29^2+Q32*P32^2)/(Q$29+Q32-2))</f>
        <v>2.5593260702603127</v>
      </c>
      <c r="T48">
        <f>SQRT((Q$29*P$29^2+Q33*P33^2)/(Q$29+Q33-2))</f>
        <v>2.901967442958485</v>
      </c>
      <c r="U48">
        <f>SQRT((Q$29*P$29^2+Q34*P34^2)/(Q$29+Q34-2))</f>
        <v>4.988830216492814</v>
      </c>
      <c r="Y48" t="str">
        <f t="shared" si="32"/>
        <v>Arabsphere</v>
      </c>
      <c r="AB48">
        <f>SQRT((AB$29*AA$29^2+AB30*AA30^2)/(AB$29+AB30-2))</f>
        <v>2.7236468240364817</v>
      </c>
      <c r="AC48">
        <f>SQRT((AB$29*AA$29^2+AB31*AA31^2)/(AB$29+AB31-2))</f>
        <v>1.6575334000316653</v>
      </c>
      <c r="AD48">
        <f>SQRT((AB$29*AA$29^2+AB32*AA32^2)/(AB$29+AB32-2))</f>
        <v>1.7207381715042667</v>
      </c>
      <c r="AE48">
        <f>SQRT((AB$29*AA$29^2+AB33*AA33^2)/(AB$29+AB33-2))</f>
        <v>3.2347135619746266</v>
      </c>
      <c r="AF48">
        <f>SQRT((AB$29*AA$29^2+AB34*AA34^2)/(AB$29+AB34-2))</f>
        <v>1.6046286715386606</v>
      </c>
    </row>
    <row r="49" spans="1:32" x14ac:dyDescent="0.35">
      <c r="A49" t="str">
        <f t="shared" si="28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&lt;0.001</v>
      </c>
      <c r="G49" s="6" t="str">
        <f>IF(_xlfn.T.DIST.2T(ABS(T176),T186)&lt;0.001,"&lt;0.001",FIXED(_xlfn.T.DIST.2T(ABS(T176),T186),3))</f>
        <v>&lt;0.001</v>
      </c>
      <c r="H49" s="6" t="str">
        <f>IF(_xlfn.T.DIST.2T(ABS(U176),U186)&lt;0.001,"&lt;0.001",FIXED(_xlfn.T.DIST.2T(ABS(U176),U186),3))</f>
        <v>&lt;0.001</v>
      </c>
      <c r="N49" t="str">
        <f t="shared" si="31"/>
        <v>Latin America and the Caribbean</v>
      </c>
      <c r="R49">
        <f>SQRT((Q$30*P$30^2+Q31*P31^2)/(Q$30+Q31-2))</f>
        <v>1.639200281722127</v>
      </c>
      <c r="S49">
        <f>SQRT((Q$30*P$30^2+Q32*P32^2)/(Q$30+Q32-2))</f>
        <v>1.7061392579399359</v>
      </c>
      <c r="T49">
        <f>SQRT((Q$30*P$30^2+Q33*P33^2)/(Q$30+Q33-2))</f>
        <v>1.716266797145285</v>
      </c>
      <c r="U49">
        <f>SQRT((Q$30*P$30^2+Q34*P34^2)/(Q$30+Q34-2))</f>
        <v>3.2782127959449272</v>
      </c>
      <c r="Y49" t="str">
        <f t="shared" si="32"/>
        <v>Francosphere</v>
      </c>
      <c r="AC49">
        <f>SQRT((AB$30*AA$30^2+AB31*AA31^2)/(AB$30+AB31-2))</f>
        <v>6.0446727214915219</v>
      </c>
      <c r="AD49">
        <f>SQRT((AB$30*AA$30^2+AB32*AA32^2)/(AB$30+AB32-2))</f>
        <v>2.7680554509071369</v>
      </c>
      <c r="AE49">
        <f>SQRT((AB$30*AA$30^2+AB33*AA33^2)/(AB$30+AB33-2))</f>
        <v>5.9749967571323612</v>
      </c>
      <c r="AF49">
        <f>SQRT((AB$30*AA$30^2+AB34*AA34^2)/(AB$30+AB34-2))</f>
        <v>5.8271095648181177</v>
      </c>
    </row>
    <row r="50" spans="1:32" x14ac:dyDescent="0.35">
      <c r="A50" t="str">
        <f t="shared" si="28"/>
        <v>Northern Africa and Western Asia</v>
      </c>
      <c r="F50" s="6" t="str">
        <f>IF(_xlfn.T.DIST.2T(ABS(S177),S187)&lt;0.001,"&lt;0.001",FIXED(_xlfn.T.DIST.2T(ABS(S177),S187),3))</f>
        <v>&lt;0.001</v>
      </c>
      <c r="G50" s="6" t="str">
        <f>IF(_xlfn.T.DIST.2T(ABS(T177),T187)&lt;0.001,"&lt;0.001",FIXED(_xlfn.T.DIST.2T(ABS(T177),T187),3))</f>
        <v>0.077</v>
      </c>
      <c r="H50" s="6" t="str">
        <f>IF(_xlfn.T.DIST.2T(ABS(U177),U187)&lt;0.001,"&lt;0.001",FIXED(_xlfn.T.DIST.2T(ABS(U177),U187),3))</f>
        <v>&lt;0.001</v>
      </c>
      <c r="N50" t="str">
        <f t="shared" si="31"/>
        <v>Northern Africa and Western Asia</v>
      </c>
      <c r="S50">
        <f>SQRT((Q$31*P$31^2+Q32*P32^2)/(Q$31+Q32-2))</f>
        <v>1.7828551833987789</v>
      </c>
      <c r="T50">
        <f>SQRT((Q$31*P$31^2+Q33*P33^2)/(Q$31+Q33-2))</f>
        <v>1.8077377801699595</v>
      </c>
      <c r="U50">
        <f>SQRT((Q$31*P$31^2+Q34*P34^2)/(Q$31+Q34-2))</f>
        <v>3.5172254202577209</v>
      </c>
      <c r="Y50" t="str">
        <f t="shared" si="32"/>
        <v>Germanosphere</v>
      </c>
      <c r="AD50">
        <f>SQRT((AB$31*AA$31^2+AB32*AA32^2)/(AB$31+AB32-2))</f>
        <v>1.8831772756417318</v>
      </c>
      <c r="AE50">
        <f>SQRT((AB$31*AA$31^2+AB33*AA33^2)/(AB$31+AB33-2))</f>
        <v>5.814467997600353</v>
      </c>
      <c r="AF50">
        <f>SQRT((AB$31*AA$31^2+AB34*AA34^2)/(AB$31+AB34-2))</f>
        <v>3.1873248218370018</v>
      </c>
    </row>
    <row r="51" spans="1:32" x14ac:dyDescent="0.35">
      <c r="A51" t="str">
        <f t="shared" si="28"/>
        <v>Northern America</v>
      </c>
      <c r="G51" s="6" t="str">
        <f>IF(_xlfn.T.DIST.2T(ABS(T178),T188)&lt;0.001,"&lt;0.001",FIXED(_xlfn.T.DIST.2T(ABS(T178),T188),3))</f>
        <v>0.944</v>
      </c>
      <c r="H51" s="6" t="str">
        <f>IF(_xlfn.T.DIST.2T(ABS(U178),U188)&lt;0.001,"&lt;0.001",FIXED(_xlfn.T.DIST.2T(ABS(U178),U188),3))</f>
        <v>&lt;0.001</v>
      </c>
      <c r="N51" t="str">
        <f t="shared" si="31"/>
        <v>Northern America</v>
      </c>
      <c r="T51">
        <f>SQRT((Q$32*P$32^2+Q33*P33^2)/(Q$32+Q33-2))</f>
        <v>2.297553375762698</v>
      </c>
      <c r="U51">
        <f>SQRT((Q$32*P$32^2+Q34*P34^2)/(Q$32+Q34-2))</f>
        <v>4.8603032327787439</v>
      </c>
      <c r="Y51" t="str">
        <f t="shared" si="32"/>
        <v>Hispanosphere</v>
      </c>
      <c r="AE51">
        <f>SQRT((AB$32*AA$32^2+AB33*AA33^2)/(AB$32+AB33-2))</f>
        <v>3.2265818789473593</v>
      </c>
      <c r="AF51">
        <f>SQRT((AB$32*AA$32^2+AB34*AA34^2)/(AB$32+AB34-2))</f>
        <v>1.8403650802458158</v>
      </c>
    </row>
    <row r="52" spans="1:32" x14ac:dyDescent="0.35">
      <c r="A52" t="str">
        <f t="shared" si="28"/>
        <v>Oceania</v>
      </c>
      <c r="H52" s="6" t="str">
        <f>IF(_xlfn.T.DIST.2T(ABS(U179),U189)&lt;0.001,"&lt;0.001",FIXED(_xlfn.T.DIST.2T(ABS(U179),U189),3))</f>
        <v>&lt;0.001</v>
      </c>
      <c r="N52" t="str">
        <f t="shared" si="31"/>
        <v>Oceania</v>
      </c>
      <c r="U52">
        <f>SQRT((Q33*P33^2+Q34*P34^2)/(Q33+Q34-2))</f>
        <v>5.7002119202491999</v>
      </c>
      <c r="Y52" t="str">
        <f t="shared" si="32"/>
        <v>Lusosphone (Portuguese)</v>
      </c>
      <c r="AF52">
        <f>SQRT((AB33*AA33^2+AB34*AA34^2)/(AB33+AB34-2))</f>
        <v>5.7047134908055668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33">P45</f>
        <v>Europe</v>
      </c>
      <c r="Q54" t="str">
        <f t="shared" si="33"/>
        <v>Latin America and the Caribbean</v>
      </c>
      <c r="R54" t="str">
        <f t="shared" si="33"/>
        <v>Northern Africa and Western Asia</v>
      </c>
      <c r="S54" t="str">
        <f t="shared" si="33"/>
        <v>Northern America</v>
      </c>
      <c r="T54" t="str">
        <f t="shared" si="33"/>
        <v>Oceania</v>
      </c>
      <c r="U54" t="str">
        <f t="shared" si="33"/>
        <v>Sub-Saharan Africa</v>
      </c>
      <c r="Y54" s="4" t="s">
        <v>39</v>
      </c>
      <c r="Z54" t="str">
        <f>Z45</f>
        <v>Anglosphere (other)</v>
      </c>
      <c r="AA54" t="str">
        <f t="shared" ref="AA54:AF54" si="34">AA45</f>
        <v>Arabsphere</v>
      </c>
      <c r="AB54" t="str">
        <f t="shared" si="34"/>
        <v>Francosphere</v>
      </c>
      <c r="AC54" t="str">
        <f t="shared" si="34"/>
        <v>Germanosphere</v>
      </c>
      <c r="AD54" t="str">
        <f t="shared" si="34"/>
        <v>Hispanosphere</v>
      </c>
      <c r="AE54" t="str">
        <f t="shared" si="34"/>
        <v>Lusosphone (Portuguese)</v>
      </c>
      <c r="AF54" t="str">
        <f t="shared" si="34"/>
        <v>Swahili</v>
      </c>
    </row>
    <row r="55" spans="1:32" ht="29" x14ac:dyDescent="0.35">
      <c r="B55" s="6" t="str">
        <f t="shared" ref="B55:H55" si="35">Z182</f>
        <v>Anglosphere (other)</v>
      </c>
      <c r="C55" s="6" t="str">
        <f t="shared" si="35"/>
        <v>Arabsphere</v>
      </c>
      <c r="D55" s="6" t="str">
        <f t="shared" si="35"/>
        <v>Francosphere</v>
      </c>
      <c r="E55" s="6" t="str">
        <f t="shared" si="35"/>
        <v>Germanosphere</v>
      </c>
      <c r="F55" s="6" t="str">
        <f t="shared" si="35"/>
        <v>Hispanosphere</v>
      </c>
      <c r="G55" s="6" t="str">
        <f t="shared" si="35"/>
        <v>Lusosphone (Portuguese)</v>
      </c>
      <c r="H55" s="6" t="str">
        <f t="shared" si="35"/>
        <v>Swahili</v>
      </c>
      <c r="N55" t="str">
        <f>N46</f>
        <v>Central and Southern Asia</v>
      </c>
      <c r="O55">
        <f>O37/O46</f>
        <v>-8.135551205898464</v>
      </c>
      <c r="P55">
        <f t="shared" ref="P55:U61" si="36">P37/P46</f>
        <v>-2.7045675578777075</v>
      </c>
      <c r="Q55">
        <f t="shared" si="36"/>
        <v>-2.7562786787364209</v>
      </c>
      <c r="R55">
        <f t="shared" si="36"/>
        <v>-5.8069494248324052</v>
      </c>
      <c r="S55">
        <f t="shared" si="36"/>
        <v>-6.0732496044409263</v>
      </c>
      <c r="T55">
        <f t="shared" si="36"/>
        <v>-1.2180876648718735</v>
      </c>
      <c r="U55">
        <f t="shared" si="36"/>
        <v>-5.1125679192259206</v>
      </c>
      <c r="Y55" t="str">
        <f>Y46</f>
        <v>Anglosphere (core)</v>
      </c>
      <c r="Z55">
        <f>Z37/Z46</f>
        <v>2.5559045362112469</v>
      </c>
      <c r="AA55">
        <f t="shared" ref="AA55:AF55" si="37">AA37/AA46</f>
        <v>-0.22086462292574374</v>
      </c>
      <c r="AB55">
        <f t="shared" si="37"/>
        <v>-3.1100887354248643</v>
      </c>
      <c r="AC55">
        <f t="shared" si="37"/>
        <v>0.57910355534843871</v>
      </c>
      <c r="AD55">
        <f t="shared" si="37"/>
        <v>0.16888876687247292</v>
      </c>
      <c r="AE55">
        <f t="shared" si="37"/>
        <v>1.7426099204313663</v>
      </c>
      <c r="AF55">
        <f t="shared" si="37"/>
        <v>-18.622114478855231</v>
      </c>
    </row>
    <row r="56" spans="1:32" x14ac:dyDescent="0.35">
      <c r="A56" t="str">
        <f t="shared" ref="A56:A62" si="38">Y183</f>
        <v>Anglosphere (core)</v>
      </c>
      <c r="B56" s="6" t="str">
        <f t="shared" ref="B56:H56" si="39">IF(_xlfn.T.DIST.2T(ABS(Z173),Z183)&lt;0.001,"&lt;0.001",FIXED(_xlfn.T.DIST.2T(ABS(Z173),Z183),3))</f>
        <v>&lt;0.001</v>
      </c>
      <c r="C56" s="6" t="str">
        <f t="shared" si="39"/>
        <v>&lt;0.001</v>
      </c>
      <c r="D56" s="6" t="str">
        <f t="shared" si="39"/>
        <v>&lt;0.001</v>
      </c>
      <c r="E56" s="6" t="str">
        <f t="shared" si="39"/>
        <v>&lt;0.001</v>
      </c>
      <c r="F56" s="6" t="str">
        <f t="shared" si="39"/>
        <v>&lt;0.001</v>
      </c>
      <c r="G56" s="6" t="str">
        <f t="shared" si="39"/>
        <v>&lt;0.001</v>
      </c>
      <c r="H56" s="6" t="str">
        <f t="shared" si="39"/>
        <v>&lt;0.001</v>
      </c>
      <c r="N56" t="str">
        <f t="shared" ref="N56:N61" si="40">N47</f>
        <v>Eastern and South-Eastern Asia</v>
      </c>
      <c r="P56">
        <f t="shared" si="36"/>
        <v>4.9756588932182337</v>
      </c>
      <c r="Q56">
        <f t="shared" si="36"/>
        <v>9.7921488446436094</v>
      </c>
      <c r="R56">
        <f t="shared" si="36"/>
        <v>5.3867602735729765</v>
      </c>
      <c r="S56">
        <f t="shared" si="36"/>
        <v>2.9754778705121576</v>
      </c>
      <c r="T56">
        <f t="shared" si="36"/>
        <v>6.9400239448570238</v>
      </c>
      <c r="U56">
        <f t="shared" si="36"/>
        <v>-7.8284143958338409E-2</v>
      </c>
      <c r="Y56" t="str">
        <f t="shared" ref="Y56:Y61" si="41">Y47</f>
        <v>Anglosphere (other)</v>
      </c>
      <c r="AA56">
        <f t="shared" ref="AA56:AF56" si="42">AA38/AA47</f>
        <v>-3.3812729286599637</v>
      </c>
      <c r="AB56">
        <f t="shared" si="42"/>
        <v>-5.2786714922346398</v>
      </c>
      <c r="AC56">
        <f t="shared" si="42"/>
        <v>-1.9247508955760351</v>
      </c>
      <c r="AD56">
        <f t="shared" si="42"/>
        <v>-2.9402155968415751</v>
      </c>
      <c r="AE56">
        <f t="shared" si="42"/>
        <v>2.2864931756741144E-2</v>
      </c>
      <c r="AF56">
        <f t="shared" si="42"/>
        <v>-20.023787167739066</v>
      </c>
    </row>
    <row r="57" spans="1:32" x14ac:dyDescent="0.35">
      <c r="A57" t="str">
        <f t="shared" si="38"/>
        <v>Anglosphere (other)</v>
      </c>
      <c r="C57" s="6" t="str">
        <f t="shared" ref="C57:H57" si="43">IF(_xlfn.T.DIST.2T(ABS(AA174),AA184)&lt;0.001,"&lt;0.001",FIXED(_xlfn.T.DIST.2T(ABS(AA174),AA184),3))</f>
        <v>&lt;0.001</v>
      </c>
      <c r="D57" s="6" t="str">
        <f t="shared" si="43"/>
        <v>&lt;0.001</v>
      </c>
      <c r="E57" s="6" t="str">
        <f t="shared" si="43"/>
        <v>&lt;0.001</v>
      </c>
      <c r="F57" s="6" t="str">
        <f t="shared" si="43"/>
        <v>&lt;0.001</v>
      </c>
      <c r="G57" s="6" t="str">
        <f t="shared" si="43"/>
        <v>&lt;0.001</v>
      </c>
      <c r="H57" s="6" t="str">
        <f t="shared" si="43"/>
        <v>&lt;0.001</v>
      </c>
      <c r="N57" t="str">
        <f t="shared" si="40"/>
        <v>Europe</v>
      </c>
      <c r="Q57">
        <f t="shared" si="36"/>
        <v>0.96186104398763861</v>
      </c>
      <c r="R57">
        <f t="shared" si="36"/>
        <v>-2.3941536481671921</v>
      </c>
      <c r="S57">
        <f t="shared" si="36"/>
        <v>-3.0537655849633163</v>
      </c>
      <c r="T57">
        <f t="shared" si="36"/>
        <v>1.4416585059004789</v>
      </c>
      <c r="U57">
        <f t="shared" si="36"/>
        <v>-2.9230216937399964</v>
      </c>
      <c r="Y57" t="str">
        <f t="shared" si="41"/>
        <v>Arabsphere</v>
      </c>
      <c r="AB57">
        <f t="shared" ref="AB57:AF57" si="44">AB39/AB48</f>
        <v>-4.2097713509739627</v>
      </c>
      <c r="AC57">
        <f t="shared" si="44"/>
        <v>1.2537520389998158</v>
      </c>
      <c r="AD57">
        <f t="shared" si="44"/>
        <v>0.47716538378538681</v>
      </c>
      <c r="AE57">
        <f t="shared" si="44"/>
        <v>2.4246181832595659</v>
      </c>
      <c r="AF57">
        <f t="shared" si="44"/>
        <v>-31.388529186446426</v>
      </c>
    </row>
    <row r="58" spans="1:32" x14ac:dyDescent="0.35">
      <c r="A58" t="str">
        <f t="shared" si="38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&lt;0.001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40"/>
        <v>Latin America and the Caribbean</v>
      </c>
      <c r="R58">
        <f t="shared" si="36"/>
        <v>-4.1206725858834732</v>
      </c>
      <c r="S58">
        <f t="shared" si="36"/>
        <v>-5.6733807343074307</v>
      </c>
      <c r="T58">
        <f t="shared" si="36"/>
        <v>1.3515674426983284</v>
      </c>
      <c r="U58">
        <f t="shared" si="36"/>
        <v>-5.0168966125443832</v>
      </c>
      <c r="Y58" t="str">
        <f t="shared" si="41"/>
        <v>Francosphere</v>
      </c>
      <c r="AC58">
        <f t="shared" ref="AC58:AF58" si="45">AC40/AC49</f>
        <v>2.2406616328200486</v>
      </c>
      <c r="AD58">
        <f t="shared" si="45"/>
        <v>4.4388587143271812</v>
      </c>
      <c r="AE58">
        <f t="shared" si="45"/>
        <v>3.231612748065674</v>
      </c>
      <c r="AF58">
        <f t="shared" si="45"/>
        <v>-6.6758661540997171</v>
      </c>
    </row>
    <row r="59" spans="1:32" x14ac:dyDescent="0.35">
      <c r="A59" t="str">
        <f t="shared" si="38"/>
        <v>Francosphere</v>
      </c>
      <c r="E59" s="6" t="str">
        <f>IF(_xlfn.T.DIST.2T(ABS(AC176),AC186)&lt;0.001,"&lt;0.001",FIXED(_xlfn.T.DIST.2T(ABS(AC176),AC186),3))</f>
        <v>0.515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0.016</v>
      </c>
      <c r="H59" s="6" t="str">
        <f>IF(_xlfn.T.DIST.2T(ABS(AF176),AF186)&lt;0.001,"&lt;0.001",FIXED(_xlfn.T.DIST.2T(ABS(AF176),AF186),3))</f>
        <v>&lt;0.001</v>
      </c>
      <c r="N59" t="str">
        <f t="shared" si="40"/>
        <v>Northern Africa and Western Asia</v>
      </c>
      <c r="S59">
        <f t="shared" si="36"/>
        <v>-1.6406099382682913</v>
      </c>
      <c r="T59">
        <f t="shared" si="36"/>
        <v>5.0196760222698877</v>
      </c>
      <c r="U59">
        <f t="shared" si="36"/>
        <v>-2.7555376325014627</v>
      </c>
      <c r="Y59" t="str">
        <f t="shared" si="41"/>
        <v>Germanosphere</v>
      </c>
      <c r="AD59">
        <f t="shared" ref="AD59:AF59" si="46">AD41/AD50</f>
        <v>-0.66752036903781697</v>
      </c>
      <c r="AE59">
        <f t="shared" si="46"/>
        <v>0.99145948389072791</v>
      </c>
      <c r="AF59">
        <f t="shared" si="46"/>
        <v>-16.454259512770179</v>
      </c>
    </row>
    <row r="60" spans="1:32" x14ac:dyDescent="0.35">
      <c r="A60" t="str">
        <f t="shared" si="38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40"/>
        <v>Northern America</v>
      </c>
      <c r="T60">
        <f t="shared" si="36"/>
        <v>5.2226111691809711</v>
      </c>
      <c r="U60">
        <f t="shared" si="36"/>
        <v>-1.3922746690981613</v>
      </c>
      <c r="Y60" t="str">
        <f t="shared" si="41"/>
        <v>Hispanosphere</v>
      </c>
      <c r="AE60">
        <f t="shared" ref="AE60:AF60" si="47">AE42/AE51</f>
        <v>2.1762561414653505</v>
      </c>
      <c r="AF60">
        <f t="shared" si="47"/>
        <v>-27.814052292908574</v>
      </c>
    </row>
    <row r="61" spans="1:32" x14ac:dyDescent="0.35">
      <c r="A61" t="str">
        <f t="shared" si="38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40"/>
        <v>Oceania</v>
      </c>
      <c r="U61">
        <f t="shared" si="36"/>
        <v>-3.2921767225035121</v>
      </c>
      <c r="Y61" t="str">
        <f t="shared" si="41"/>
        <v>Lusosphone (Portuguese)</v>
      </c>
      <c r="AF61">
        <f t="shared" ref="AF61" si="48">AF43/AF52</f>
        <v>-10.203821682511903</v>
      </c>
    </row>
    <row r="62" spans="1:32" x14ac:dyDescent="0.35">
      <c r="A62" t="str">
        <f t="shared" si="38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49">P54</f>
        <v>Europe</v>
      </c>
      <c r="Q64" t="str">
        <f t="shared" si="49"/>
        <v>Latin America and the Caribbean</v>
      </c>
      <c r="R64" t="str">
        <f t="shared" si="49"/>
        <v>Northern Africa and Western Asia</v>
      </c>
      <c r="S64" t="str">
        <f t="shared" si="49"/>
        <v>Northern America</v>
      </c>
      <c r="T64" t="str">
        <f t="shared" si="49"/>
        <v>Oceania</v>
      </c>
      <c r="U64" t="str">
        <f t="shared" si="49"/>
        <v>Sub-Saharan Africa</v>
      </c>
      <c r="Z64" t="str">
        <f>Z54</f>
        <v>Anglosphere (other)</v>
      </c>
      <c r="AA64" t="str">
        <f t="shared" ref="AA64:AF64" si="50">AA54</f>
        <v>Arabsphere</v>
      </c>
      <c r="AB64" t="str">
        <f t="shared" si="50"/>
        <v>Francosphere</v>
      </c>
      <c r="AC64" t="str">
        <f t="shared" si="50"/>
        <v>Germanosphere</v>
      </c>
      <c r="AD64" t="str">
        <f t="shared" si="50"/>
        <v>Hispanosphere</v>
      </c>
      <c r="AE64" t="str">
        <f t="shared" si="50"/>
        <v>Lusosphone (Portuguese)</v>
      </c>
      <c r="AF64" t="str">
        <f t="shared" si="50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51">O240</f>
        <v>Eastern and South-Eastern Asia</v>
      </c>
      <c r="C66" s="6" t="str">
        <f t="shared" si="51"/>
        <v>Europe</v>
      </c>
      <c r="D66" s="6" t="str">
        <f t="shared" si="51"/>
        <v>Latin America and the Caribbean</v>
      </c>
      <c r="E66" s="6" t="str">
        <f t="shared" si="51"/>
        <v>Northern Africa and Western Asia</v>
      </c>
      <c r="F66" s="6" t="str">
        <f t="shared" si="51"/>
        <v>Northern America</v>
      </c>
      <c r="G66" s="6" t="str">
        <f t="shared" si="51"/>
        <v>Oceania</v>
      </c>
      <c r="H66" s="6" t="str">
        <f t="shared" si="51"/>
        <v>Sub-Saharan Africa</v>
      </c>
      <c r="N66" t="str">
        <f t="shared" ref="N66:N71" si="52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53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54">N241</f>
        <v>Central and Southern Asia</v>
      </c>
      <c r="B67" s="6" t="str">
        <f t="shared" ref="B67:H67" si="55">IF(_xlfn.T.DIST.2T(ABS(O231),O241)&lt;0.001,"&lt;0.001",FIXED(_xlfn.T.DIST.2T(ABS(O231),O241),3))</f>
        <v>&lt;0.001</v>
      </c>
      <c r="C67" s="6" t="str">
        <f t="shared" si="55"/>
        <v>&lt;0.001</v>
      </c>
      <c r="D67" s="6" t="str">
        <f t="shared" si="55"/>
        <v>&lt;0.001</v>
      </c>
      <c r="E67" s="6" t="str">
        <f t="shared" si="55"/>
        <v>&lt;0.001</v>
      </c>
      <c r="F67" s="6" t="str">
        <f t="shared" si="55"/>
        <v>&lt;0.001</v>
      </c>
      <c r="G67" s="6" t="str">
        <f t="shared" si="55"/>
        <v>&lt;0.001</v>
      </c>
      <c r="H67" s="6" t="str">
        <f t="shared" si="55"/>
        <v>&lt;0.001</v>
      </c>
      <c r="N67" t="str">
        <f t="shared" si="52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53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54"/>
        <v>Eastern and South-Eastern Asia</v>
      </c>
      <c r="C68" s="6" t="str">
        <f t="shared" ref="C68:H68" si="56">IF(_xlfn.T.DIST.2T(ABS(P232),P242)&lt;0.001,"&lt;0.001",FIXED(_xlfn.T.DIST.2T(ABS(P232),P242),3))</f>
        <v>0.023</v>
      </c>
      <c r="D68" s="6" t="str">
        <f t="shared" si="56"/>
        <v>&lt;0.001</v>
      </c>
      <c r="E68" s="6" t="str">
        <f t="shared" si="56"/>
        <v>&lt;0.001</v>
      </c>
      <c r="F68" s="6" t="str">
        <f t="shared" si="56"/>
        <v>&lt;0.001</v>
      </c>
      <c r="G68" s="6" t="str">
        <f t="shared" si="56"/>
        <v>0.774</v>
      </c>
      <c r="H68" s="6" t="str">
        <f t="shared" si="56"/>
        <v>&lt;0.001</v>
      </c>
      <c r="N68" t="str">
        <f t="shared" si="52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53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54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&lt;0.001</v>
      </c>
      <c r="G69" s="6" t="str">
        <f>IF(_xlfn.T.DIST.2T(ABS(T233),T243)&lt;0.001,"&lt;0.001",FIXED(_xlfn.T.DIST.2T(ABS(T233),T243),3))</f>
        <v>&lt;0.001</v>
      </c>
      <c r="H69" s="6" t="str">
        <f>IF(_xlfn.T.DIST.2T(ABS(U233),U243)&lt;0.001,"&lt;0.001",FIXED(_xlfn.T.DIST.2T(ABS(U233),U243),3))</f>
        <v>&lt;0.001</v>
      </c>
      <c r="N69" t="str">
        <f t="shared" si="52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53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54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&lt;0.001</v>
      </c>
      <c r="H70" s="6" t="str">
        <f>IF(_xlfn.T.DIST.2T(ABS(U234),U244)&lt;0.001,"&lt;0.001",FIXED(_xlfn.T.DIST.2T(ABS(U234),U244),3))</f>
        <v>&lt;0.001</v>
      </c>
      <c r="N70" t="str">
        <f t="shared" si="52"/>
        <v>Northern America</v>
      </c>
      <c r="T70">
        <f>Q$32+Q33-2</f>
        <v>6034</v>
      </c>
      <c r="U70">
        <f>Q$32+Q34-2</f>
        <v>10362</v>
      </c>
      <c r="Y70" t="str">
        <f t="shared" si="53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54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&lt;0.001</v>
      </c>
      <c r="H71" s="6" t="str">
        <f>IF(_xlfn.T.DIST.2T(ABS(U235),U245)&lt;0.001,"&lt;0.001",FIXED(_xlfn.T.DIST.2T(ABS(U235),U245),3))</f>
        <v>&lt;0.001</v>
      </c>
      <c r="N71" t="str">
        <f t="shared" si="52"/>
        <v>Oceania</v>
      </c>
      <c r="U71">
        <f>Q33+Q34-2</f>
        <v>7280</v>
      </c>
      <c r="Y71" t="str">
        <f t="shared" si="53"/>
        <v>Lusosphone (Portuguese)</v>
      </c>
      <c r="AF71">
        <f>AB33+AB34-2</f>
        <v>5600</v>
      </c>
    </row>
    <row r="72" spans="1:32" x14ac:dyDescent="0.35">
      <c r="A72" t="str">
        <f t="shared" si="54"/>
        <v>Northern America</v>
      </c>
      <c r="G72" s="6" t="str">
        <f>IF(_xlfn.T.DIST.2T(ABS(T236),T246)&lt;0.001,"&lt;0.001",FIXED(_xlfn.T.DIST.2T(ABS(T236),T246),3))</f>
        <v>0.003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54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57">Z240</f>
        <v>Anglosphere (other)</v>
      </c>
      <c r="C76" s="6" t="str">
        <f t="shared" si="57"/>
        <v>Arabsphere</v>
      </c>
      <c r="D76" s="6" t="str">
        <f t="shared" si="57"/>
        <v>Francosphere</v>
      </c>
      <c r="E76" s="6" t="str">
        <f t="shared" si="57"/>
        <v>Germanosphere</v>
      </c>
      <c r="F76" s="6" t="str">
        <f t="shared" si="57"/>
        <v>Hispanosphere</v>
      </c>
      <c r="G76" s="6" t="str">
        <f t="shared" si="57"/>
        <v>Lusosphone (Portuguese)</v>
      </c>
      <c r="H76" s="6" t="str">
        <f t="shared" si="57"/>
        <v>Swahili</v>
      </c>
    </row>
    <row r="77" spans="1:32" x14ac:dyDescent="0.35">
      <c r="A77" t="str">
        <f t="shared" ref="A77:A83" si="58">Y241</f>
        <v>Anglosphere (core)</v>
      </c>
      <c r="B77" s="6" t="str">
        <f t="shared" ref="B77:H77" si="59">IF(_xlfn.T.DIST.2T(ABS(Z231),Z241)&lt;0.001,"&lt;0.001",FIXED(_xlfn.T.DIST.2T(ABS(Z231),Z241),3))</f>
        <v>&lt;0.001</v>
      </c>
      <c r="C77" s="6" t="str">
        <f t="shared" si="59"/>
        <v>&lt;0.001</v>
      </c>
      <c r="D77" s="6" t="str">
        <f t="shared" si="59"/>
        <v>&lt;0.001</v>
      </c>
      <c r="E77" s="6" t="str">
        <f t="shared" si="59"/>
        <v>&lt;0.001</v>
      </c>
      <c r="F77" s="6" t="str">
        <f t="shared" si="59"/>
        <v>&lt;0.001</v>
      </c>
      <c r="G77" s="6" t="str">
        <f t="shared" si="59"/>
        <v>&lt;0.001</v>
      </c>
      <c r="H77" s="6" t="str">
        <f t="shared" si="59"/>
        <v>&lt;0.001</v>
      </c>
    </row>
    <row r="78" spans="1:32" x14ac:dyDescent="0.35">
      <c r="A78" t="str">
        <f t="shared" si="58"/>
        <v>Anglosphere (other)</v>
      </c>
      <c r="C78" s="6" t="str">
        <f t="shared" ref="C78:H78" si="60">IF(_xlfn.T.DIST.2T(ABS(AA232),AA242)&lt;0.001,"&lt;0.001",FIXED(_xlfn.T.DIST.2T(ABS(AA232),AA242),3))</f>
        <v>&lt;0.001</v>
      </c>
      <c r="D78" s="6" t="str">
        <f t="shared" si="60"/>
        <v>&lt;0.001</v>
      </c>
      <c r="E78" s="6" t="str">
        <f t="shared" si="60"/>
        <v>&lt;0.001</v>
      </c>
      <c r="F78" s="6" t="str">
        <f t="shared" si="60"/>
        <v>&lt;0.001</v>
      </c>
      <c r="G78" s="6" t="str">
        <f t="shared" si="60"/>
        <v>&lt;0.001</v>
      </c>
      <c r="H78" s="6" t="str">
        <f t="shared" si="60"/>
        <v>&lt;0.001</v>
      </c>
    </row>
    <row r="79" spans="1:32" x14ac:dyDescent="0.35">
      <c r="A79" t="str">
        <f t="shared" si="58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&lt;0.001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58"/>
        <v>Francosphere</v>
      </c>
      <c r="E80" s="6" t="str">
        <f>IF(_xlfn.T.DIST.2T(ABS(AC234),AC244)&lt;0.001,"&lt;0.001",FIXED(_xlfn.T.DIST.2T(ABS(AC234),AC244),3))</f>
        <v>0.105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58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58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58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61">N25</f>
        <v>0</v>
      </c>
      <c r="O84" t="s">
        <v>34</v>
      </c>
      <c r="P84" t="s">
        <v>35</v>
      </c>
      <c r="Q84" t="s">
        <v>36</v>
      </c>
      <c r="Y84">
        <f t="shared" ref="Y84:Y93" si="62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61"/>
        <v>Geographic_Grouping_A</v>
      </c>
      <c r="O85" t="str">
        <f t="shared" ref="O85:O93" si="63">P3</f>
        <v>reg.25-34</v>
      </c>
      <c r="P85" t="str">
        <f t="shared" ref="P85:P93" si="64">AH3</f>
        <v>25-34</v>
      </c>
      <c r="Q85" t="str">
        <f t="shared" ref="Q85:Q93" si="65">AS3</f>
        <v>25-34</v>
      </c>
      <c r="Y85" t="str">
        <f t="shared" si="62"/>
        <v>Language_Grouping</v>
      </c>
      <c r="Z85" t="str">
        <f t="shared" ref="Z85:Z93" si="66">P15</f>
        <v>reg.25-34</v>
      </c>
      <c r="AA85" t="str">
        <f t="shared" ref="AA85:AA93" si="67">AH15</f>
        <v>25-34</v>
      </c>
      <c r="AB85" t="str">
        <f t="shared" ref="AB85:AB93" si="68">AS15</f>
        <v>25-34</v>
      </c>
    </row>
    <row r="86" spans="1:32" x14ac:dyDescent="0.35">
      <c r="A86" s="4" t="s">
        <v>40</v>
      </c>
      <c r="N86" t="str">
        <f t="shared" si="61"/>
        <v>Central and Southern Asia</v>
      </c>
      <c r="O86">
        <f t="shared" si="63"/>
        <v>39.662335720046933</v>
      </c>
      <c r="P86">
        <f t="shared" si="64"/>
        <v>2.8107346149840389</v>
      </c>
      <c r="Q86">
        <f t="shared" si="65"/>
        <v>7638</v>
      </c>
      <c r="Y86" t="str">
        <f t="shared" si="62"/>
        <v>Anglosphere (core)</v>
      </c>
      <c r="Z86">
        <f t="shared" si="66"/>
        <v>43.898602949999997</v>
      </c>
      <c r="AA86">
        <f t="shared" si="67"/>
        <v>3.871311505</v>
      </c>
      <c r="AB86">
        <f t="shared" si="68"/>
        <v>4454</v>
      </c>
    </row>
    <row r="87" spans="1:32" ht="58" x14ac:dyDescent="0.35">
      <c r="B87" s="6" t="str">
        <f t="shared" ref="B87:H87" si="69">O302</f>
        <v>Eastern and South-Eastern Asia</v>
      </c>
      <c r="C87" s="6" t="str">
        <f t="shared" si="69"/>
        <v>Europe</v>
      </c>
      <c r="D87" s="6" t="str">
        <f t="shared" si="69"/>
        <v>Latin America and the Caribbean</v>
      </c>
      <c r="E87" s="6" t="str">
        <f t="shared" si="69"/>
        <v>Northern Africa and Western Asia</v>
      </c>
      <c r="F87" s="6" t="str">
        <f t="shared" si="69"/>
        <v>Northern America</v>
      </c>
      <c r="G87" s="6" t="str">
        <f t="shared" si="69"/>
        <v>Oceania</v>
      </c>
      <c r="H87" s="6" t="str">
        <f t="shared" si="69"/>
        <v>Sub-Saharan Africa</v>
      </c>
      <c r="N87" t="str">
        <f t="shared" si="61"/>
        <v>Eastern and South-Eastern Asia</v>
      </c>
      <c r="O87">
        <f t="shared" si="63"/>
        <v>52.512477945515094</v>
      </c>
      <c r="P87">
        <f t="shared" si="64"/>
        <v>2.6378751020679836</v>
      </c>
      <c r="Q87">
        <f t="shared" si="65"/>
        <v>888</v>
      </c>
      <c r="Y87" t="str">
        <f t="shared" si="62"/>
        <v>Anglosphere (other)</v>
      </c>
      <c r="Z87">
        <f t="shared" si="66"/>
        <v>45.212848620000003</v>
      </c>
      <c r="AA87">
        <f t="shared" si="67"/>
        <v>3.766407048</v>
      </c>
      <c r="AB87">
        <f t="shared" si="68"/>
        <v>12458</v>
      </c>
    </row>
    <row r="88" spans="1:32" x14ac:dyDescent="0.35">
      <c r="A88" t="str">
        <f t="shared" ref="A88:A94" si="70">N303</f>
        <v>Central and Southern Asia</v>
      </c>
      <c r="B88" s="6" t="str">
        <f t="shared" ref="B88:H88" si="71">IF(_xlfn.T.DIST.2T(ABS(O293),O303)&lt;0.001,"&lt;0.001",FIXED(_xlfn.T.DIST.2T(ABS(O293),O303),3))</f>
        <v>&lt;0.001</v>
      </c>
      <c r="C88" s="6" t="str">
        <f t="shared" si="71"/>
        <v>&lt;0.001</v>
      </c>
      <c r="D88" s="6" t="str">
        <f t="shared" si="71"/>
        <v>&lt;0.001</v>
      </c>
      <c r="E88" s="6" t="str">
        <f t="shared" si="71"/>
        <v>&lt;0.001</v>
      </c>
      <c r="F88" s="6" t="str">
        <f t="shared" si="71"/>
        <v>&lt;0.001</v>
      </c>
      <c r="G88" s="6" t="str">
        <f t="shared" si="71"/>
        <v>&lt;0.001</v>
      </c>
      <c r="H88" s="6" t="str">
        <f t="shared" si="71"/>
        <v>&lt;0.001</v>
      </c>
      <c r="N88" t="str">
        <f t="shared" si="61"/>
        <v>Europe</v>
      </c>
      <c r="O88">
        <f t="shared" si="63"/>
        <v>45.121303773816457</v>
      </c>
      <c r="P88">
        <f t="shared" si="64"/>
        <v>4.2967023884183559</v>
      </c>
      <c r="Q88">
        <f t="shared" si="65"/>
        <v>2446</v>
      </c>
      <c r="Y88" t="str">
        <f t="shared" si="62"/>
        <v>Arabsphere</v>
      </c>
      <c r="Z88">
        <f t="shared" si="66"/>
        <v>56.166028779999998</v>
      </c>
      <c r="AA88">
        <f t="shared" si="67"/>
        <v>2.2339207600000002</v>
      </c>
      <c r="AB88">
        <f t="shared" si="68"/>
        <v>19322</v>
      </c>
    </row>
    <row r="89" spans="1:32" x14ac:dyDescent="0.35">
      <c r="A89" t="str">
        <f t="shared" si="70"/>
        <v>Eastern and South-Eastern Asia</v>
      </c>
      <c r="C89" s="6" t="str">
        <f t="shared" ref="C89:H89" si="72">IF(_xlfn.T.DIST.2T(ABS(P294),P304)&lt;0.001,"&lt;0.001",FIXED(_xlfn.T.DIST.2T(ABS(P294),P304),3))</f>
        <v>&lt;0.001</v>
      </c>
      <c r="D89" s="6" t="str">
        <f t="shared" si="72"/>
        <v>&lt;0.001</v>
      </c>
      <c r="E89" s="6" t="str">
        <f t="shared" si="72"/>
        <v>&lt;0.001</v>
      </c>
      <c r="F89" s="6" t="str">
        <f t="shared" si="72"/>
        <v>&lt;0.001</v>
      </c>
      <c r="G89" s="6" t="str">
        <f t="shared" si="72"/>
        <v>0.004</v>
      </c>
      <c r="H89" s="6" t="str">
        <f t="shared" si="72"/>
        <v>&lt;0.001</v>
      </c>
      <c r="N89" t="str">
        <f t="shared" si="61"/>
        <v>Latin America and the Caribbean</v>
      </c>
      <c r="O89">
        <f t="shared" si="63"/>
        <v>51.125016354816452</v>
      </c>
      <c r="P89">
        <f t="shared" si="64"/>
        <v>2.0415081235043413</v>
      </c>
      <c r="Q89">
        <f t="shared" si="65"/>
        <v>14368</v>
      </c>
      <c r="Y89" t="str">
        <f t="shared" si="62"/>
        <v>Francosphere</v>
      </c>
      <c r="Z89">
        <f t="shared" si="66"/>
        <v>69.613413989999998</v>
      </c>
      <c r="AA89">
        <f t="shared" si="67"/>
        <v>4.1739469529999997</v>
      </c>
      <c r="AB89">
        <f t="shared" si="68"/>
        <v>2034</v>
      </c>
    </row>
    <row r="90" spans="1:32" x14ac:dyDescent="0.35">
      <c r="A90" t="str">
        <f t="shared" si="70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&lt;0.001</v>
      </c>
      <c r="H90" s="6" t="str">
        <f>IF(_xlfn.T.DIST.2T(ABS(U295),U305)&lt;0.001,"&lt;0.001",FIXED(_xlfn.T.DIST.2T(ABS(U295),U305),3))</f>
        <v>&lt;0.001</v>
      </c>
      <c r="N90" t="str">
        <f t="shared" si="61"/>
        <v>Northern Africa and Western Asia</v>
      </c>
      <c r="O90">
        <f t="shared" si="63"/>
        <v>56.466051606194377</v>
      </c>
      <c r="P90">
        <f t="shared" si="64"/>
        <v>2.2084973601291469</v>
      </c>
      <c r="Q90">
        <f t="shared" si="65"/>
        <v>19657</v>
      </c>
      <c r="Y90" t="str">
        <f t="shared" si="62"/>
        <v>Germanosphere</v>
      </c>
      <c r="Z90">
        <f t="shared" si="66"/>
        <v>47.419896729999998</v>
      </c>
      <c r="AA90">
        <f t="shared" si="67"/>
        <v>3.6656908819999998</v>
      </c>
      <c r="AB90">
        <f t="shared" si="68"/>
        <v>291</v>
      </c>
    </row>
    <row r="91" spans="1:32" x14ac:dyDescent="0.35">
      <c r="A91" t="str">
        <f t="shared" si="70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&lt;0.001</v>
      </c>
      <c r="H91" s="6" t="str">
        <f>IF(_xlfn.T.DIST.2T(ABS(U296),U306)&lt;0.001,"&lt;0.001",FIXED(_xlfn.T.DIST.2T(ABS(U296),U306),3))</f>
        <v>&lt;0.001</v>
      </c>
      <c r="N91" t="str">
        <f t="shared" si="61"/>
        <v>Northern America</v>
      </c>
      <c r="O91">
        <f t="shared" si="63"/>
        <v>50.67296296875223</v>
      </c>
      <c r="P91">
        <f t="shared" si="64"/>
        <v>2.8884717482897551</v>
      </c>
      <c r="Q91">
        <f t="shared" si="65"/>
        <v>2495</v>
      </c>
      <c r="Y91" t="str">
        <f t="shared" si="62"/>
        <v>Hispanosphere</v>
      </c>
      <c r="Z91">
        <f t="shared" si="66"/>
        <v>53.957709020000003</v>
      </c>
      <c r="AA91">
        <f t="shared" si="67"/>
        <v>2.0092157209999999</v>
      </c>
      <c r="AB91">
        <f t="shared" si="68"/>
        <v>12851</v>
      </c>
    </row>
    <row r="92" spans="1:32" x14ac:dyDescent="0.35">
      <c r="A92" t="str">
        <f t="shared" si="70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&lt;0.001</v>
      </c>
      <c r="H92" s="6" t="str">
        <f>IF(_xlfn.T.DIST.2T(ABS(U297),U307)&lt;0.001,"&lt;0.001",FIXED(_xlfn.T.DIST.2T(ABS(U297),U307),3))</f>
        <v>&lt;0.001</v>
      </c>
      <c r="N92" t="str">
        <f t="shared" si="61"/>
        <v>Oceania</v>
      </c>
      <c r="O92">
        <f t="shared" si="63"/>
        <v>31.851249269771664</v>
      </c>
      <c r="P92">
        <f t="shared" si="64"/>
        <v>1.3988220014011694</v>
      </c>
      <c r="Q92">
        <f t="shared" si="65"/>
        <v>629</v>
      </c>
      <c r="Y92" t="str">
        <f t="shared" si="62"/>
        <v>Lusosphone (Portuguese)</v>
      </c>
      <c r="Z92">
        <f t="shared" si="66"/>
        <v>48.225112680000002</v>
      </c>
      <c r="AA92">
        <f t="shared" si="67"/>
        <v>4.5006374060000001</v>
      </c>
      <c r="AB92">
        <f t="shared" si="68"/>
        <v>4206</v>
      </c>
    </row>
    <row r="93" spans="1:32" x14ac:dyDescent="0.35">
      <c r="A93" t="str">
        <f t="shared" si="70"/>
        <v>Northern America</v>
      </c>
      <c r="G93" s="6" t="str">
        <f>IF(_xlfn.T.DIST.2T(ABS(T298),T308)&lt;0.001,"&lt;0.001",FIXED(_xlfn.T.DIST.2T(ABS(T298),T308),3))</f>
        <v>&lt;0.001</v>
      </c>
      <c r="H93" s="6" t="str">
        <f>IF(_xlfn.T.DIST.2T(ABS(U298),U308)&lt;0.001,"&lt;0.001",FIXED(_xlfn.T.DIST.2T(ABS(U298),U308),3))</f>
        <v>&lt;0.001</v>
      </c>
      <c r="N93" t="str">
        <f t="shared" si="61"/>
        <v>Sub-Saharan Africa</v>
      </c>
      <c r="O93">
        <f t="shared" si="63"/>
        <v>74.167844774832972</v>
      </c>
      <c r="P93">
        <f t="shared" si="64"/>
        <v>5.8692896088171951</v>
      </c>
      <c r="Q93">
        <f t="shared" si="65"/>
        <v>8502</v>
      </c>
      <c r="Y93" t="str">
        <f t="shared" si="62"/>
        <v>Swahili</v>
      </c>
      <c r="Z93">
        <f t="shared" si="66"/>
        <v>92.405524450000001</v>
      </c>
      <c r="AA93">
        <f t="shared" si="67"/>
        <v>6.0082439970000001</v>
      </c>
      <c r="AB93">
        <f t="shared" si="68"/>
        <v>947</v>
      </c>
    </row>
    <row r="94" spans="1:32" x14ac:dyDescent="0.35">
      <c r="A94" t="str">
        <f t="shared" si="70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-24.15617652718019</v>
      </c>
      <c r="P96">
        <f>O$27-O88</f>
        <v>-16.765002355481553</v>
      </c>
      <c r="Q96">
        <f>O$27-O89</f>
        <v>-22.768714936481548</v>
      </c>
      <c r="R96">
        <f>O$27-O90</f>
        <v>-28.109750187859472</v>
      </c>
      <c r="S96">
        <f>O$27-O91</f>
        <v>-22.316661550417326</v>
      </c>
      <c r="T96">
        <f>O$27-O92</f>
        <v>-3.4949478514367591</v>
      </c>
      <c r="U96">
        <f>O$27-O93</f>
        <v>-45.811543356498063</v>
      </c>
      <c r="Y96" t="str">
        <f>Y86</f>
        <v>Anglosphere (core)</v>
      </c>
      <c r="Z96">
        <f>Z$27-Z87</f>
        <v>-5.5948946000000035</v>
      </c>
      <c r="AA96">
        <f>Z$27-Z88</f>
        <v>-16.548074759999999</v>
      </c>
      <c r="AB96">
        <f>Z$27-Z89</f>
        <v>-29.995459969999999</v>
      </c>
      <c r="AC96">
        <f>Z$27-Z90</f>
        <v>-7.8019427099999987</v>
      </c>
      <c r="AD96">
        <f>Z$27-Z91</f>
        <v>-14.339755000000004</v>
      </c>
      <c r="AE96">
        <f>Z$27-Z92</f>
        <v>-8.6071586600000032</v>
      </c>
      <c r="AF96">
        <f>Z$27-Z93</f>
        <v>-52.787570430000002</v>
      </c>
    </row>
    <row r="97" spans="1:32" ht="29" x14ac:dyDescent="0.35">
      <c r="B97" s="6" t="str">
        <f t="shared" ref="B97:H97" si="73">Z302</f>
        <v>Anglosphere (other)</v>
      </c>
      <c r="C97" s="6" t="str">
        <f t="shared" si="73"/>
        <v>Arabsphere</v>
      </c>
      <c r="D97" s="6" t="str">
        <f t="shared" si="73"/>
        <v>Francosphere</v>
      </c>
      <c r="E97" s="6" t="str">
        <f t="shared" si="73"/>
        <v>Germanosphere</v>
      </c>
      <c r="F97" s="6" t="str">
        <f t="shared" si="73"/>
        <v>Hispanosphere</v>
      </c>
      <c r="G97" s="6" t="str">
        <f t="shared" si="73"/>
        <v>Lusosphone (Portuguese)</v>
      </c>
      <c r="H97" s="6" t="str">
        <f t="shared" si="73"/>
        <v>Swahili</v>
      </c>
      <c r="N97" t="str">
        <f t="shared" ref="N97:N102" si="74">N87</f>
        <v>Eastern and South-Eastern Asia</v>
      </c>
      <c r="P97">
        <f>O$28-O88</f>
        <v>4.8327538680882896</v>
      </c>
      <c r="Q97">
        <f>O$28-O89</f>
        <v>-1.1709587129117054</v>
      </c>
      <c r="R97">
        <f>O$28-O90</f>
        <v>-6.5119939642896298</v>
      </c>
      <c r="S97">
        <f>O$28-O91</f>
        <v>-0.71890532684748365</v>
      </c>
      <c r="T97">
        <f>O$28-O92</f>
        <v>18.102808372133083</v>
      </c>
      <c r="U97">
        <f>O$28-O93</f>
        <v>-24.213787132928225</v>
      </c>
      <c r="Y97" t="str">
        <f t="shared" ref="Y97:Y102" si="75">Y87</f>
        <v>Anglosphere (other)</v>
      </c>
      <c r="AA97">
        <f>Z$28-Z88</f>
        <v>-23.844531789999998</v>
      </c>
      <c r="AB97">
        <f>Z$28-Z89</f>
        <v>-37.291916999999998</v>
      </c>
      <c r="AC97">
        <f>Z$28-Z90</f>
        <v>-15.098399739999998</v>
      </c>
      <c r="AD97">
        <f>Z$28-Z91</f>
        <v>-21.636212030000003</v>
      </c>
      <c r="AE97">
        <f>Z$28-Z92</f>
        <v>-15.903615690000002</v>
      </c>
      <c r="AF97">
        <f>Z$28-Z93</f>
        <v>-60.084027460000001</v>
      </c>
    </row>
    <row r="98" spans="1:32" x14ac:dyDescent="0.35">
      <c r="A98" t="str">
        <f t="shared" ref="A98:A104" si="76">Y303</f>
        <v>Anglosphere (core)</v>
      </c>
      <c r="B98" s="6" t="str">
        <f t="shared" ref="B98:H98" si="77">IF(_xlfn.T.DIST.2T(ABS(Z293),Z303)&lt;0.001,"&lt;0.001",FIXED(_xlfn.T.DIST.2T(ABS(Z293),Z303),3))</f>
        <v>&lt;0.001</v>
      </c>
      <c r="C98" s="6" t="str">
        <f t="shared" si="77"/>
        <v>&lt;0.001</v>
      </c>
      <c r="D98" s="6" t="str">
        <f t="shared" si="77"/>
        <v>&lt;0.001</v>
      </c>
      <c r="E98" s="6" t="str">
        <f t="shared" si="77"/>
        <v>&lt;0.001</v>
      </c>
      <c r="F98" s="6" t="str">
        <f t="shared" si="77"/>
        <v>&lt;0.001</v>
      </c>
      <c r="G98" s="6" t="str">
        <f t="shared" si="77"/>
        <v>&lt;0.001</v>
      </c>
      <c r="H98" s="6" t="str">
        <f t="shared" si="77"/>
        <v>&lt;0.001</v>
      </c>
      <c r="N98" t="str">
        <f t="shared" si="74"/>
        <v>Europe</v>
      </c>
      <c r="Q98">
        <f>O$29-O89</f>
        <v>-15.29267355355384</v>
      </c>
      <c r="R98">
        <f>O$29-O90</f>
        <v>-20.633708804931764</v>
      </c>
      <c r="S98">
        <f>O$29-O91</f>
        <v>-14.840620167489618</v>
      </c>
      <c r="T98">
        <f>O$29-O92</f>
        <v>3.9810935314909486</v>
      </c>
      <c r="U98">
        <f>O$29-O93</f>
        <v>-38.335501973570359</v>
      </c>
      <c r="Y98" t="str">
        <f t="shared" si="75"/>
        <v>Arabsphere</v>
      </c>
      <c r="AB98">
        <f>Z$29-Z89</f>
        <v>-29.540039389999997</v>
      </c>
      <c r="AC98">
        <f>Z$29-Z90</f>
        <v>-7.3465221299999968</v>
      </c>
      <c r="AD98">
        <f>Z$29-Z91</f>
        <v>-13.884334420000002</v>
      </c>
      <c r="AE98">
        <f>Z$29-Z92</f>
        <v>-8.1517380800000012</v>
      </c>
      <c r="AF98">
        <f>Z$29-Z93</f>
        <v>-52.33214985</v>
      </c>
    </row>
    <row r="99" spans="1:32" x14ac:dyDescent="0.35">
      <c r="A99" t="str">
        <f t="shared" si="76"/>
        <v>Anglosphere (other)</v>
      </c>
      <c r="C99" s="6" t="str">
        <f t="shared" ref="C99:H99" si="78">IF(_xlfn.T.DIST.2T(ABS(AA294),AA304)&lt;0.001,"&lt;0.001",FIXED(_xlfn.T.DIST.2T(ABS(AA294),AA304),3))</f>
        <v>&lt;0.001</v>
      </c>
      <c r="D99" s="6" t="str">
        <f t="shared" si="78"/>
        <v>&lt;0.001</v>
      </c>
      <c r="E99" s="6" t="str">
        <f t="shared" si="78"/>
        <v>&lt;0.001</v>
      </c>
      <c r="F99" s="6" t="str">
        <f t="shared" si="78"/>
        <v>&lt;0.001</v>
      </c>
      <c r="G99" s="6" t="str">
        <f t="shared" si="78"/>
        <v>&lt;0.001</v>
      </c>
      <c r="H99" s="6" t="str">
        <f t="shared" si="78"/>
        <v>&lt;0.001</v>
      </c>
      <c r="N99" t="str">
        <f t="shared" si="74"/>
        <v>Latin America and the Caribbean</v>
      </c>
      <c r="R99">
        <f>O$30-O90</f>
        <v>-22.497704526913424</v>
      </c>
      <c r="S99">
        <f>O$30-O91</f>
        <v>-16.704615889471278</v>
      </c>
      <c r="T99">
        <f>O$30-O92</f>
        <v>2.1170978095092892</v>
      </c>
      <c r="U99">
        <f>O$30-O93</f>
        <v>-40.199497695552019</v>
      </c>
      <c r="Y99" t="str">
        <f t="shared" si="75"/>
        <v>Francosphere</v>
      </c>
      <c r="AC99">
        <f>Z$30-Z90</f>
        <v>4.1194082400000056</v>
      </c>
      <c r="AD99">
        <f>Z$30-Z91</f>
        <v>-2.4184040499999995</v>
      </c>
      <c r="AE99">
        <f>Z$30-Z92</f>
        <v>3.3141922900000012</v>
      </c>
      <c r="AF99">
        <f>Z$30-Z93</f>
        <v>-40.866219479999998</v>
      </c>
    </row>
    <row r="100" spans="1:32" x14ac:dyDescent="0.35">
      <c r="A100" t="str">
        <f t="shared" si="76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74"/>
        <v>Northern Africa and Western Asia</v>
      </c>
      <c r="S100">
        <f>O$31-O91</f>
        <v>-9.9500082258064424</v>
      </c>
      <c r="T100">
        <f>O$31-O92</f>
        <v>8.8717054731741243</v>
      </c>
      <c r="U100">
        <f>O$31-O93</f>
        <v>-33.444890031887184</v>
      </c>
      <c r="Y100" t="str">
        <f t="shared" si="75"/>
        <v>Germanosphere</v>
      </c>
      <c r="AD100">
        <f>Z$31-Z91</f>
        <v>-15.9624703</v>
      </c>
      <c r="AE100">
        <f>Z$31-Z92</f>
        <v>-10.229873959999999</v>
      </c>
      <c r="AF100">
        <f>Z$31-Z93</f>
        <v>-54.410285729999998</v>
      </c>
    </row>
    <row r="101" spans="1:32" x14ac:dyDescent="0.35">
      <c r="A101" t="str">
        <f t="shared" si="76"/>
        <v>Francosphere</v>
      </c>
      <c r="E101" s="6" t="str">
        <f>IF(_xlfn.T.DIST.2T(ABS(AC296),AC306)&lt;0.001,"&lt;0.001",FIXED(_xlfn.T.DIST.2T(ABS(AC296),AC306),3))</f>
        <v>&lt;0.001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74"/>
        <v>Northern America</v>
      </c>
      <c r="T101">
        <f>O$32-O92</f>
        <v>11.796675405551298</v>
      </c>
      <c r="U101">
        <f>O$32-O93</f>
        <v>-30.51992009951001</v>
      </c>
      <c r="Y101" t="str">
        <f t="shared" si="75"/>
        <v>Hispanosphere</v>
      </c>
      <c r="AE101">
        <f>Z$32-Z92</f>
        <v>-8.9728147699999994</v>
      </c>
      <c r="AF101">
        <f>Z$32-Z93</f>
        <v>-53.153226539999999</v>
      </c>
    </row>
    <row r="102" spans="1:32" x14ac:dyDescent="0.35">
      <c r="A102" t="str">
        <f t="shared" si="76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74"/>
        <v>Oceania</v>
      </c>
      <c r="U102">
        <f>O92-O93</f>
        <v>-42.316595505061308</v>
      </c>
      <c r="Y102" t="str">
        <f t="shared" si="75"/>
        <v>Lusosphone (Portuguese)</v>
      </c>
      <c r="AF102">
        <f>Z92-Z93</f>
        <v>-44.180411769999999</v>
      </c>
    </row>
    <row r="103" spans="1:32" x14ac:dyDescent="0.35">
      <c r="A103" t="str">
        <f t="shared" si="76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76"/>
        <v>Lusosphone (Portuguese)</v>
      </c>
      <c r="H104" s="6" t="str">
        <f>IF(_xlfn.T.DIST.2T(ABS(AF299),AF309)&lt;0.001,"&lt;0.001",FIXED(_xlfn.T.DIST.2T(ABS(AF299),AF309),3))</f>
        <v>&lt;0.001</v>
      </c>
      <c r="O104" t="str">
        <f>O95</f>
        <v>Eastern and South-Eastern Asia</v>
      </c>
      <c r="P104" t="str">
        <f t="shared" ref="P104:U104" si="79">P95</f>
        <v>Europe</v>
      </c>
      <c r="Q104" t="str">
        <f t="shared" si="79"/>
        <v>Latin America and the Caribbean</v>
      </c>
      <c r="R104" t="str">
        <f t="shared" si="79"/>
        <v>Northern Africa and Western Asia</v>
      </c>
      <c r="S104" t="str">
        <f t="shared" si="79"/>
        <v>Northern America</v>
      </c>
      <c r="T104" t="str">
        <f t="shared" si="79"/>
        <v>Oceania</v>
      </c>
      <c r="U104" t="str">
        <f t="shared" si="79"/>
        <v>Sub-Saharan Africa</v>
      </c>
      <c r="Z104" t="str">
        <f>Z95</f>
        <v>Anglosphere (other)</v>
      </c>
      <c r="AA104" t="str">
        <f t="shared" ref="AA104:AF104" si="80">AA95</f>
        <v>Arabsphere</v>
      </c>
      <c r="AB104" t="str">
        <f t="shared" si="80"/>
        <v>Francosphere</v>
      </c>
      <c r="AC104" t="str">
        <f t="shared" si="80"/>
        <v>Germanosphere</v>
      </c>
      <c r="AD104" t="str">
        <f t="shared" si="80"/>
        <v>Hispanosphere</v>
      </c>
      <c r="AE104" t="str">
        <f t="shared" si="80"/>
        <v>Lusosphone (Portuguese)</v>
      </c>
      <c r="AF104" t="str">
        <f t="shared" si="80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2.6807298037557583</v>
      </c>
      <c r="P105">
        <f>SQRT((Q$27*P$27^2+Q88*P88^2)/(Q$27+Q88-2))</f>
        <v>3.0624655754655716</v>
      </c>
      <c r="Q105">
        <f>SQRT((Q$27*P$27^2+Q89*P89^2)/(Q$27+Q89-2))</f>
        <v>2.3304673898805772</v>
      </c>
      <c r="R105">
        <f>SQRT((Q$27*P$27^2+Q90*P90^2)/(Q$27+Q90-2))</f>
        <v>2.3820842950780285</v>
      </c>
      <c r="S105">
        <f>SQRT((Q$27*P$27^2+Q91*P91^2)/(Q$27+Q91-2))</f>
        <v>2.7256448068248869</v>
      </c>
      <c r="T105">
        <f>SQRT((Q$27*P$27^2+Q92*P92^2)/(Q$27+Q92-2))</f>
        <v>2.6271514828871454</v>
      </c>
      <c r="U105">
        <f>SQRT((Q$27*P$27^2+Q93*P93^2)/(Q$27+Q93-2))</f>
        <v>4.4241874933390735</v>
      </c>
      <c r="Y105" t="str">
        <f>Y96</f>
        <v>Anglosphere (core)</v>
      </c>
      <c r="Z105">
        <f>SQRT((AB$27*AA$27^2+AB87*AA87^2)/(AB$27+AB87-2))</f>
        <v>3.3965812943528508</v>
      </c>
      <c r="AA105">
        <f>SQRT((AB$27*AA$27^2+AB88*AA88^2)/(AB$27+AB88-2))</f>
        <v>2.4003479566813257</v>
      </c>
      <c r="AB105">
        <f>SQRT((AB$27*AA$27^2+AB89*AA89^2)/(AB$27+AB89-2))</f>
        <v>3.0823014052370197</v>
      </c>
      <c r="AC105">
        <f>SQRT((AB$27*AA$27^2+AB90*AA90^2)/(AB$27+AB90-2))</f>
        <v>2.7852259393242416</v>
      </c>
      <c r="AD105">
        <f>SQRT((AB$27*AA$27^2+AB91*AA91^2)/(AB$27+AB91-2))</f>
        <v>2.3277135128063891</v>
      </c>
      <c r="AE105">
        <f>SQRT((AB$27*AA$27^2+AB92*AA92^2)/(AB$27+AB92-2))</f>
        <v>3.4395267355906074</v>
      </c>
      <c r="AF105">
        <f>SQRT((AB$27*AA$27^2+AB93*AA93^2)/(AB$27+AB93-2))</f>
        <v>3.2377021079267725</v>
      </c>
    </row>
    <row r="106" spans="1:32" ht="18.5" x14ac:dyDescent="0.45">
      <c r="A106" s="8" t="s">
        <v>13</v>
      </c>
      <c r="N106" t="str">
        <f t="shared" ref="N106:N111" si="81">N97</f>
        <v>Eastern and South-Eastern Asia</v>
      </c>
      <c r="P106">
        <f>SQRT((Q$28*P$28^2+Q88*P88^2)/(Q$28+Q88-2))</f>
        <v>3.8930946695052948</v>
      </c>
      <c r="Q106">
        <f>SQRT((Q$28*P$28^2+Q89*P89^2)/(Q$28+Q89-2))</f>
        <v>2.0526936987966469</v>
      </c>
      <c r="R106">
        <f>SQRT((Q$28*P$28^2+Q90*P90^2)/(Q$28+Q90-2))</f>
        <v>2.2099083961792902</v>
      </c>
      <c r="S106">
        <f>SQRT((Q$28*P$28^2+Q91*P91^2)/(Q$28+Q91-2))</f>
        <v>2.746144883489408</v>
      </c>
      <c r="T106">
        <f>SQRT((Q$28*P$28^2+Q92*P92^2)/(Q$28+Q92-2))</f>
        <v>1.9183966254319045</v>
      </c>
      <c r="U106">
        <f>SQRT((Q$28*P$28^2+Q93*P93^2)/(Q$28+Q93-2))</f>
        <v>5.6499535068286129</v>
      </c>
      <c r="Y106" t="str">
        <f t="shared" ref="Y106:Y111" si="82">Y97</f>
        <v>Anglosphere (other)</v>
      </c>
      <c r="AA106">
        <f>SQRT((AB$28*AA$28^2+AB88*AA88^2)/(AB$28+AB88-2))</f>
        <v>2.5352552032398528</v>
      </c>
      <c r="AB106">
        <f>SQRT((AB$28*AA$28^2+AB89*AA89^2)/(AB$28+AB89-2))</f>
        <v>3.1150926408671609</v>
      </c>
      <c r="AC106">
        <f>SQRT((AB$28*AA$28^2+AB90*AA90^2)/(AB$28+AB90-2))</f>
        <v>2.9370154670161304</v>
      </c>
      <c r="AD106">
        <f>SQRT((AB$28*AA$28^2+AB91*AA91^2)/(AB$28+AB91-2))</f>
        <v>2.5128560214943683</v>
      </c>
      <c r="AE106">
        <f>SQRT((AB$28*AA$28^2+AB92*AA92^2)/(AB$28+AB92-2))</f>
        <v>3.3682875940905257</v>
      </c>
      <c r="AF106">
        <f>SQRT((AB$28*AA$28^2+AB93*AA93^2)/(AB$28+AB93-2))</f>
        <v>3.2183738165865465</v>
      </c>
    </row>
    <row r="107" spans="1:32" x14ac:dyDescent="0.35">
      <c r="A107" s="4" t="s">
        <v>40</v>
      </c>
      <c r="N107" t="str">
        <f t="shared" si="81"/>
        <v>Europe</v>
      </c>
      <c r="Q107">
        <f>SQRT((Q$29*P$29^2+Q89*P89^2)/(Q$29+Q89-2))</f>
        <v>2.2987092929112816</v>
      </c>
      <c r="R107">
        <f>SQRT((Q$29*P$29^2+Q90*P90^2)/(Q$29+Q90-2))</f>
        <v>2.3688755313248149</v>
      </c>
      <c r="S107">
        <f>SQRT((Q$29*P$29^2+Q91*P91^2)/(Q$29+Q91-2))</f>
        <v>2.9120334847688611</v>
      </c>
      <c r="T107">
        <f>SQRT((Q$29*P$29^2+Q92*P92^2)/(Q$29+Q92-2))</f>
        <v>2.7930230649809729</v>
      </c>
      <c r="U107">
        <f>SQRT((Q$29*P$29^2+Q93*P93^2)/(Q$29+Q93-2))</f>
        <v>4.9964659757025682</v>
      </c>
      <c r="Y107" t="str">
        <f t="shared" si="82"/>
        <v>Arabsphere</v>
      </c>
      <c r="AB107">
        <f>SQRT((AB$29*AA$29^2+AB89*AA89^2)/(AB$29+AB89-2))</f>
        <v>2.0534073281701697</v>
      </c>
      <c r="AC107">
        <f>SQRT((AB$29*AA$29^2+AB90*AA90^2)/(AB$29+AB90-2))</f>
        <v>1.6478751936203897</v>
      </c>
      <c r="AD107">
        <f>SQRT((AB$29*AA$29^2+AB91*AA91^2)/(AB$29+AB91-2))</f>
        <v>1.7885872581259994</v>
      </c>
      <c r="AE107">
        <f>SQRT((AB$29*AA$29^2+AB92*AA92^2)/(AB$29+AB92-2))</f>
        <v>2.4988641807360397</v>
      </c>
      <c r="AF107">
        <f>SQRT((AB$29*AA$29^2+AB93*AA93^2)/(AB$29+AB93-2))</f>
        <v>2.1012652752106424</v>
      </c>
    </row>
    <row r="108" spans="1:32" ht="58" x14ac:dyDescent="0.35">
      <c r="B108" s="6" t="str">
        <f t="shared" ref="B108:H108" si="83">O361</f>
        <v>Eastern and South-Eastern Asia</v>
      </c>
      <c r="C108" s="6" t="str">
        <f t="shared" si="83"/>
        <v>Europe</v>
      </c>
      <c r="D108" s="6" t="str">
        <f t="shared" si="83"/>
        <v>Latin America and the Caribbean</v>
      </c>
      <c r="E108" s="6" t="str">
        <f t="shared" si="83"/>
        <v>Northern Africa and Western Asia</v>
      </c>
      <c r="F108" s="6" t="str">
        <f t="shared" si="83"/>
        <v>Northern America</v>
      </c>
      <c r="G108" s="6" t="str">
        <f t="shared" si="83"/>
        <v>Oceania</v>
      </c>
      <c r="H108" s="6" t="str">
        <f t="shared" si="83"/>
        <v>Sub-Saharan Africa</v>
      </c>
      <c r="N108" t="str">
        <f t="shared" si="81"/>
        <v>Latin America and the Caribbean</v>
      </c>
      <c r="R108">
        <f>SQRT((Q$30*P$30^2+Q90*P90^2)/(Q$30+Q90-2))</f>
        <v>1.9281826913729609</v>
      </c>
      <c r="S108">
        <f>SQRT((Q$30*P$30^2+Q91*P91^2)/(Q$30+Q91-2))</f>
        <v>1.7928695895838118</v>
      </c>
      <c r="T108">
        <f>SQRT((Q$30*P$30^2+Q92*P92^2)/(Q$30+Q92-2))</f>
        <v>1.5972010618945844</v>
      </c>
      <c r="U108">
        <f>SQRT((Q$30*P$30^2+Q93*P93^2)/(Q$30+Q93-2))</f>
        <v>3.4824920351908704</v>
      </c>
      <c r="Y108" t="str">
        <f t="shared" si="82"/>
        <v>Francosphere</v>
      </c>
      <c r="AC108">
        <f>SQRT((AB$30*AA$30^2+AB90*AA90^2)/(AB$30+AB90-2))</f>
        <v>5.9713212890940826</v>
      </c>
      <c r="AD108">
        <f>SQRT((AB$30*AA$30^2+AB91*AA91^2)/(AB$30+AB91-2))</f>
        <v>3.1039857708338796</v>
      </c>
      <c r="AE108">
        <f>SQRT((AB$30*AA$30^2+AB92*AA92^2)/(AB$30+AB92-2))</f>
        <v>5.1944296738986333</v>
      </c>
      <c r="AF108">
        <f>SQRT((AB$30*AA$30^2+AB93*AA93^2)/(AB$30+AB93-2))</f>
        <v>6.1355323166460085</v>
      </c>
    </row>
    <row r="109" spans="1:32" x14ac:dyDescent="0.35">
      <c r="A109" t="str">
        <f t="shared" ref="A109:A115" si="84">N362</f>
        <v>Central and Southern Asia</v>
      </c>
      <c r="B109" s="6" t="str">
        <f t="shared" ref="B109:H109" si="85">IF(_xlfn.T.DIST.2T(ABS(O352),O362)&lt;0.001,"&lt;0.001",FIXED(_xlfn.T.DIST.2T(ABS(O352),O362),3))</f>
        <v>&lt;0.001</v>
      </c>
      <c r="C109" s="6" t="str">
        <f t="shared" si="85"/>
        <v>&lt;0.001</v>
      </c>
      <c r="D109" s="6" t="str">
        <f t="shared" si="85"/>
        <v>&lt;0.001</v>
      </c>
      <c r="E109" s="6" t="str">
        <f t="shared" si="85"/>
        <v>&lt;0.001</v>
      </c>
      <c r="F109" s="6" t="str">
        <f t="shared" si="85"/>
        <v>&lt;0.001</v>
      </c>
      <c r="G109" s="6" t="str">
        <f t="shared" si="85"/>
        <v>&lt;0.001</v>
      </c>
      <c r="H109" s="6" t="str">
        <f t="shared" si="85"/>
        <v>&lt;0.001</v>
      </c>
      <c r="N109" t="str">
        <f t="shared" si="81"/>
        <v>Northern Africa and Western Asia</v>
      </c>
      <c r="S109">
        <f>SQRT((Q$31*P$31^2+Q91*P91^2)/(Q$31+Q91-2))</f>
        <v>1.8906300360899497</v>
      </c>
      <c r="T109">
        <f>SQRT((Q$31*P$31^2+Q92*P92^2)/(Q$31+Q92-2))</f>
        <v>1.6731036895864941</v>
      </c>
      <c r="U109">
        <f>SQRT((Q$31*P$31^2+Q93*P93^2)/(Q$31+Q93-2))</f>
        <v>3.713301075157255</v>
      </c>
      <c r="Y109" t="str">
        <f t="shared" si="82"/>
        <v>Germanosphere</v>
      </c>
      <c r="AD109">
        <f>SQRT((AB$31*AA$31^2+AB91*AA91^2)/(AB$31+AB91-2))</f>
        <v>2.0716400722859745</v>
      </c>
      <c r="AE109">
        <f>SQRT((AB$31*AA$31^2+AB92*AA92^2)/(AB$31+AB92-2))</f>
        <v>4.4902603178989056</v>
      </c>
      <c r="AF109">
        <f>SQRT((AB$31*AA$31^2+AB93*AA93^2)/(AB$31+AB93-2))</f>
        <v>5.7132122246607153</v>
      </c>
    </row>
    <row r="110" spans="1:32" x14ac:dyDescent="0.35">
      <c r="A110" t="str">
        <f t="shared" si="84"/>
        <v>Eastern and South-Eastern Asia</v>
      </c>
      <c r="C110" s="6" t="str">
        <f t="shared" ref="C110:H110" si="86">IF(_xlfn.T.DIST.2T(ABS(P353),P363)&lt;0.001,"&lt;0.001",FIXED(_xlfn.T.DIST.2T(ABS(P353),P363),3))</f>
        <v>&lt;0.001</v>
      </c>
      <c r="D110" s="6" t="str">
        <f t="shared" si="86"/>
        <v>&lt;0.001</v>
      </c>
      <c r="E110" s="6" t="str">
        <f t="shared" si="86"/>
        <v>&lt;0.001</v>
      </c>
      <c r="F110" s="6" t="str">
        <f t="shared" si="86"/>
        <v>&lt;0.001</v>
      </c>
      <c r="G110" s="6" t="str">
        <f t="shared" si="86"/>
        <v>&lt;0.001</v>
      </c>
      <c r="H110" s="6" t="str">
        <f t="shared" si="86"/>
        <v>&lt;0.001</v>
      </c>
      <c r="N110" t="str">
        <f t="shared" si="81"/>
        <v>Northern America</v>
      </c>
      <c r="T110">
        <f>SQRT((Q$32*P$32^2+Q92*P92^2)/(Q$32+Q92-2))</f>
        <v>2.025330536206571</v>
      </c>
      <c r="U110">
        <f>SQRT((Q$32*P$32^2+Q93*P93^2)/(Q$32+Q93-2))</f>
        <v>4.8951302626138746</v>
      </c>
      <c r="Y110" t="str">
        <f t="shared" si="82"/>
        <v>Hispanosphere</v>
      </c>
      <c r="AE110">
        <f>SQRT((AB$32*AA$32^2+AB92*AA92^2)/(AB$32+AB92-2))</f>
        <v>2.5646735080332106</v>
      </c>
      <c r="AF110">
        <f>SQRT((AB$32*AA$32^2+AB93*AA93^2)/(AB$32+AB93-2))</f>
        <v>2.2369207214523561</v>
      </c>
    </row>
    <row r="111" spans="1:32" x14ac:dyDescent="0.35">
      <c r="A111" t="str">
        <f t="shared" si="84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81"/>
        <v>Oceania</v>
      </c>
      <c r="U111">
        <f>SQRT((Q92*P92^2+Q93*P93^2)/(Q92+Q93-2))</f>
        <v>5.6760352567397288</v>
      </c>
      <c r="Y111" t="str">
        <f t="shared" si="82"/>
        <v>Lusosphone (Portuguese)</v>
      </c>
      <c r="AF111">
        <f>SQRT((AB92*AA92^2+AB93*AA93^2)/(AB92+AB93-2))</f>
        <v>4.8141821809748819</v>
      </c>
    </row>
    <row r="112" spans="1:32" x14ac:dyDescent="0.35">
      <c r="A112" t="str">
        <f t="shared" si="84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84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87">P104</f>
        <v>Europe</v>
      </c>
      <c r="Q113" t="str">
        <f t="shared" si="87"/>
        <v>Latin America and the Caribbean</v>
      </c>
      <c r="R113" t="str">
        <f t="shared" si="87"/>
        <v>Northern Africa and Western Asia</v>
      </c>
      <c r="S113" t="str">
        <f t="shared" si="87"/>
        <v>Northern America</v>
      </c>
      <c r="T113" t="str">
        <f t="shared" si="87"/>
        <v>Oceania</v>
      </c>
      <c r="U113" t="str">
        <f t="shared" si="87"/>
        <v>Sub-Saharan Africa</v>
      </c>
      <c r="Y113" s="4" t="s">
        <v>39</v>
      </c>
      <c r="Z113" t="str">
        <f>Z104</f>
        <v>Anglosphere (other)</v>
      </c>
      <c r="AA113" t="str">
        <f t="shared" ref="AA113:AF113" si="88">AA104</f>
        <v>Arabsphere</v>
      </c>
      <c r="AB113" t="str">
        <f t="shared" si="88"/>
        <v>Francosphere</v>
      </c>
      <c r="AC113" t="str">
        <f t="shared" si="88"/>
        <v>Germanosphere</v>
      </c>
      <c r="AD113" t="str">
        <f t="shared" si="88"/>
        <v>Hispanosphere</v>
      </c>
      <c r="AE113" t="str">
        <f t="shared" si="88"/>
        <v>Lusosphone (Portuguese)</v>
      </c>
      <c r="AF113" t="str">
        <f t="shared" si="88"/>
        <v>Swahili</v>
      </c>
    </row>
    <row r="114" spans="1:32" x14ac:dyDescent="0.35">
      <c r="A114" t="str">
        <f t="shared" si="84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-9.0110448629835371</v>
      </c>
      <c r="P114">
        <f t="shared" ref="P114:U114" si="89">P96/P105</f>
        <v>-5.4743480187309048</v>
      </c>
      <c r="Q114">
        <f t="shared" si="89"/>
        <v>-9.7700208273020763</v>
      </c>
      <c r="R114">
        <f t="shared" si="89"/>
        <v>-11.800485081884434</v>
      </c>
      <c r="S114">
        <f t="shared" si="89"/>
        <v>-8.1876631520502787</v>
      </c>
      <c r="T114">
        <f t="shared" si="89"/>
        <v>-1.3303183597148105</v>
      </c>
      <c r="U114">
        <f t="shared" si="89"/>
        <v>-10.354792473300595</v>
      </c>
      <c r="Y114" t="str">
        <f>Y105</f>
        <v>Anglosphere (core)</v>
      </c>
      <c r="Z114">
        <f>Z96/Z105</f>
        <v>-1.6472135112155459</v>
      </c>
      <c r="AA114">
        <f t="shared" ref="AA114:AF114" si="90">AA96/AA105</f>
        <v>-6.8940316398456849</v>
      </c>
      <c r="AB114">
        <f t="shared" si="90"/>
        <v>-9.7315142247399518</v>
      </c>
      <c r="AC114">
        <f t="shared" si="90"/>
        <v>-2.8011884421458912</v>
      </c>
      <c r="AD114">
        <f t="shared" si="90"/>
        <v>-6.1604466877504152</v>
      </c>
      <c r="AE114">
        <f t="shared" si="90"/>
        <v>-2.5024252816345829</v>
      </c>
      <c r="AF114">
        <f t="shared" si="90"/>
        <v>-16.304023245610434</v>
      </c>
    </row>
    <row r="115" spans="1:32" x14ac:dyDescent="0.35">
      <c r="A115" t="str">
        <f t="shared" si="84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91">N106</f>
        <v>Eastern and South-Eastern Asia</v>
      </c>
      <c r="P115">
        <f t="shared" ref="P115:U115" si="92">P97/P106</f>
        <v>1.2413656174208576</v>
      </c>
      <c r="Q115">
        <f t="shared" si="92"/>
        <v>-0.57044980144780388</v>
      </c>
      <c r="R115">
        <f t="shared" si="92"/>
        <v>-2.94672574462734</v>
      </c>
      <c r="S115">
        <f t="shared" si="92"/>
        <v>-0.26178710787247378</v>
      </c>
      <c r="T115">
        <f t="shared" si="92"/>
        <v>9.436426301082264</v>
      </c>
      <c r="U115">
        <f t="shared" si="92"/>
        <v>-4.2856613074183887</v>
      </c>
      <c r="Y115" t="str">
        <f t="shared" ref="Y115:Y120" si="93">Y106</f>
        <v>Anglosphere (other)</v>
      </c>
      <c r="AA115">
        <f t="shared" ref="AA115:AF115" si="94">AA97/AA106</f>
        <v>-9.4051801016042091</v>
      </c>
      <c r="AB115">
        <f t="shared" si="94"/>
        <v>-11.971366922050478</v>
      </c>
      <c r="AC115">
        <f t="shared" si="94"/>
        <v>-5.1407287123820504</v>
      </c>
      <c r="AD115">
        <f t="shared" si="94"/>
        <v>-8.6102076063765818</v>
      </c>
      <c r="AE115">
        <f t="shared" si="94"/>
        <v>-4.7215729790716257</v>
      </c>
      <c r="AF115">
        <f t="shared" si="94"/>
        <v>-18.669064218191405</v>
      </c>
    </row>
    <row r="116" spans="1:32" x14ac:dyDescent="0.35">
      <c r="N116" t="str">
        <f t="shared" si="91"/>
        <v>Europe</v>
      </c>
      <c r="Q116">
        <f t="shared" ref="Q116:U116" si="95">Q98/Q107</f>
        <v>-6.6527218560055035</v>
      </c>
      <c r="R116">
        <f t="shared" si="95"/>
        <v>-8.7103389486201408</v>
      </c>
      <c r="S116">
        <f t="shared" si="95"/>
        <v>-5.0963082138691727</v>
      </c>
      <c r="T116">
        <f t="shared" si="95"/>
        <v>1.425370803917106</v>
      </c>
      <c r="U116">
        <f t="shared" si="95"/>
        <v>-7.6725233715175829</v>
      </c>
      <c r="Y116" t="str">
        <f t="shared" si="93"/>
        <v>Arabsphere</v>
      </c>
      <c r="AB116">
        <f t="shared" ref="AB116:AF116" si="96">AB98/AB107</f>
        <v>-14.385864404372068</v>
      </c>
      <c r="AC116">
        <f t="shared" si="96"/>
        <v>-4.4581787252101615</v>
      </c>
      <c r="AD116">
        <f t="shared" si="96"/>
        <v>-7.762738081086062</v>
      </c>
      <c r="AE116">
        <f t="shared" si="96"/>
        <v>-3.2621773295413394</v>
      </c>
      <c r="AF116">
        <f t="shared" si="96"/>
        <v>-24.905065756037843</v>
      </c>
    </row>
    <row r="117" spans="1:32" x14ac:dyDescent="0.35">
      <c r="A117" t="s">
        <v>40</v>
      </c>
      <c r="N117" t="str">
        <f t="shared" si="91"/>
        <v>Latin America and the Caribbean</v>
      </c>
      <c r="R117">
        <f t="shared" ref="R117:U117" si="97">R99/R108</f>
        <v>-11.667828275594545</v>
      </c>
      <c r="S117">
        <f t="shared" si="97"/>
        <v>-9.3172509515033983</v>
      </c>
      <c r="T117">
        <f t="shared" si="97"/>
        <v>1.3255048847751254</v>
      </c>
      <c r="U117">
        <f t="shared" si="97"/>
        <v>-11.543313606846123</v>
      </c>
      <c r="Y117" t="str">
        <f t="shared" si="93"/>
        <v>Francosphere</v>
      </c>
      <c r="AC117">
        <f t="shared" ref="AC117:AF117" si="98">AC99/AC108</f>
        <v>0.6898654486275293</v>
      </c>
      <c r="AD117">
        <f t="shared" si="98"/>
        <v>-0.77912858774165705</v>
      </c>
      <c r="AE117">
        <f t="shared" si="98"/>
        <v>0.63802813745913389</v>
      </c>
      <c r="AF117">
        <f t="shared" si="98"/>
        <v>-6.6605825494762509</v>
      </c>
    </row>
    <row r="118" spans="1:32" ht="29" x14ac:dyDescent="0.35">
      <c r="B118" s="6" t="str">
        <f t="shared" ref="B118:H118" si="99">Z361</f>
        <v>Anglosphere (other)</v>
      </c>
      <c r="C118" s="6" t="str">
        <f t="shared" si="99"/>
        <v>Arabsphere</v>
      </c>
      <c r="D118" s="6" t="str">
        <f t="shared" si="99"/>
        <v>Francosphere</v>
      </c>
      <c r="E118" s="6" t="str">
        <f t="shared" si="99"/>
        <v>Germanosphere</v>
      </c>
      <c r="F118" s="6" t="str">
        <f t="shared" si="99"/>
        <v>Hispanosphere</v>
      </c>
      <c r="G118" s="6" t="str">
        <f t="shared" si="99"/>
        <v>Lusosphone (Portuguese)</v>
      </c>
      <c r="H118" s="6" t="str">
        <f t="shared" si="99"/>
        <v>Swahili</v>
      </c>
      <c r="N118" t="str">
        <f t="shared" si="91"/>
        <v>Northern Africa and Western Asia</v>
      </c>
      <c r="S118">
        <f t="shared" ref="S118:U118" si="100">S100/S109</f>
        <v>-5.26280024958466</v>
      </c>
      <c r="T118">
        <f t="shared" si="100"/>
        <v>5.3025437266035542</v>
      </c>
      <c r="U118">
        <f t="shared" si="100"/>
        <v>-9.0067811241163156</v>
      </c>
      <c r="Y118" t="str">
        <f t="shared" si="93"/>
        <v>Germanosphere</v>
      </c>
      <c r="AD118">
        <f t="shared" ref="AD118:AF118" si="101">AD100/AD109</f>
        <v>-7.7052334107372396</v>
      </c>
      <c r="AE118">
        <f t="shared" si="101"/>
        <v>-2.2782362793582509</v>
      </c>
      <c r="AF118">
        <f t="shared" si="101"/>
        <v>-9.5235891107180439</v>
      </c>
    </row>
    <row r="119" spans="1:32" x14ac:dyDescent="0.35">
      <c r="A119" t="str">
        <f t="shared" ref="A119:A125" si="102">Y362</f>
        <v>Anglosphere (core)</v>
      </c>
      <c r="B119" s="6" t="str">
        <f t="shared" ref="B119:H119" si="103">IF(_xlfn.T.DIST.2T(ABS(Z352),Z362)&lt;0.001,"&lt;0.001",FIXED(_xlfn.T.DIST.2T(ABS(Z352),Z362),3))</f>
        <v>&lt;0.001</v>
      </c>
      <c r="C119" s="6" t="str">
        <f t="shared" si="103"/>
        <v>&lt;0.001</v>
      </c>
      <c r="D119" s="6" t="str">
        <f t="shared" si="103"/>
        <v>&lt;0.001</v>
      </c>
      <c r="E119" s="6" t="str">
        <f t="shared" si="103"/>
        <v>&lt;0.001</v>
      </c>
      <c r="F119" s="6" t="str">
        <f t="shared" si="103"/>
        <v>&lt;0.001</v>
      </c>
      <c r="G119" s="6" t="str">
        <f t="shared" si="103"/>
        <v>&lt;0.001</v>
      </c>
      <c r="H119" s="6" t="str">
        <f t="shared" si="103"/>
        <v>&lt;0.001</v>
      </c>
      <c r="N119" t="str">
        <f t="shared" si="91"/>
        <v>Northern America</v>
      </c>
      <c r="T119">
        <f t="shared" ref="T119:U119" si="104">T101/T110</f>
        <v>5.824567987626545</v>
      </c>
      <c r="U119">
        <f t="shared" si="104"/>
        <v>-6.2347513676200217</v>
      </c>
      <c r="Y119" t="str">
        <f t="shared" si="93"/>
        <v>Hispanosphere</v>
      </c>
      <c r="AE119">
        <f t="shared" ref="AE119:AF120" si="105">AE101/AE110</f>
        <v>-3.4986187293996132</v>
      </c>
      <c r="AF119">
        <f t="shared" si="105"/>
        <v>-23.761783790660864</v>
      </c>
    </row>
    <row r="120" spans="1:32" x14ac:dyDescent="0.35">
      <c r="A120" t="str">
        <f t="shared" si="102"/>
        <v>Anglosphere (other)</v>
      </c>
      <c r="C120" s="6" t="str">
        <f t="shared" ref="C120:H120" si="106">IF(_xlfn.T.DIST.2T(ABS(AA353),AA363)&lt;0.001,"&lt;0.001",FIXED(_xlfn.T.DIST.2T(ABS(AA353),AA363),3))</f>
        <v>&lt;0.001</v>
      </c>
      <c r="D120" s="6" t="str">
        <f t="shared" si="106"/>
        <v>&lt;0.001</v>
      </c>
      <c r="E120" s="6" t="str">
        <f t="shared" si="106"/>
        <v>&lt;0.001</v>
      </c>
      <c r="F120" s="6" t="str">
        <f t="shared" si="106"/>
        <v>&lt;0.001</v>
      </c>
      <c r="G120" s="6" t="str">
        <f t="shared" si="106"/>
        <v>&lt;0.001</v>
      </c>
      <c r="H120" s="6" t="str">
        <f t="shared" si="106"/>
        <v>&lt;0.001</v>
      </c>
      <c r="N120" t="str">
        <f t="shared" si="91"/>
        <v>Oceania</v>
      </c>
      <c r="U120">
        <f t="shared" ref="U120" si="107">U102/U111</f>
        <v>-7.4553087835059779</v>
      </c>
      <c r="Y120" t="str">
        <f t="shared" si="93"/>
        <v>Lusosphone (Portuguese)</v>
      </c>
      <c r="AF120">
        <f t="shared" si="105"/>
        <v>-9.1771374886052559</v>
      </c>
    </row>
    <row r="121" spans="1:32" x14ac:dyDescent="0.35">
      <c r="A121" t="str">
        <f t="shared" si="102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102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102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108">P113</f>
        <v>Europe</v>
      </c>
      <c r="Q123" t="str">
        <f t="shared" si="108"/>
        <v>Latin America and the Caribbean</v>
      </c>
      <c r="R123" t="str">
        <f t="shared" si="108"/>
        <v>Northern Africa and Western Asia</v>
      </c>
      <c r="S123" t="str">
        <f t="shared" si="108"/>
        <v>Northern America</v>
      </c>
      <c r="T123" t="str">
        <f t="shared" si="108"/>
        <v>Oceania</v>
      </c>
      <c r="U123" t="str">
        <f t="shared" si="108"/>
        <v>Sub-Saharan Africa</v>
      </c>
      <c r="Z123" t="str">
        <f>Z113</f>
        <v>Anglosphere (other)</v>
      </c>
      <c r="AA123" t="str">
        <f t="shared" ref="AA123:AF123" si="109">AA113</f>
        <v>Arabsphere</v>
      </c>
      <c r="AB123" t="str">
        <f t="shared" si="109"/>
        <v>Francosphere</v>
      </c>
      <c r="AC123" t="str">
        <f t="shared" si="109"/>
        <v>Germanosphere</v>
      </c>
      <c r="AD123" t="str">
        <f t="shared" si="109"/>
        <v>Hispanosphere</v>
      </c>
      <c r="AE123" t="str">
        <f t="shared" si="109"/>
        <v>Lusosphone (Portuguese)</v>
      </c>
      <c r="AF123" t="str">
        <f t="shared" si="109"/>
        <v>Swahili</v>
      </c>
    </row>
    <row r="124" spans="1:32" x14ac:dyDescent="0.35">
      <c r="A124" t="str">
        <f t="shared" si="102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102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11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11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11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11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11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11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11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11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112">O424</f>
        <v>Eastern and South-Eastern Asia</v>
      </c>
      <c r="C129" s="6" t="str">
        <f t="shared" si="112"/>
        <v>Europe</v>
      </c>
      <c r="D129" s="6" t="str">
        <f t="shared" si="112"/>
        <v>Latin America and the Caribbean</v>
      </c>
      <c r="E129" s="6" t="str">
        <f t="shared" si="112"/>
        <v>Northern Africa and Western Asia</v>
      </c>
      <c r="F129" s="6" t="str">
        <f t="shared" si="112"/>
        <v>Northern America</v>
      </c>
      <c r="G129" s="6" t="str">
        <f t="shared" si="112"/>
        <v>Oceania</v>
      </c>
      <c r="H129" s="6" t="str">
        <f t="shared" si="112"/>
        <v>Sub-Saharan Africa</v>
      </c>
      <c r="N129" t="str">
        <f t="shared" si="110"/>
        <v>Northern America</v>
      </c>
      <c r="T129">
        <f>Q$32+Q92-2</f>
        <v>5186</v>
      </c>
      <c r="U129">
        <f>Q$32+Q93-2</f>
        <v>13059</v>
      </c>
      <c r="Y129" t="str">
        <f t="shared" si="11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113">N425</f>
        <v>Central and Southern Asia</v>
      </c>
      <c r="B130" s="6" t="str">
        <f t="shared" ref="B130:H130" si="114">IF(_xlfn.T.DIST.2T(ABS(O415),O425)&lt;0.001,"&lt;0.001",FIXED(_xlfn.T.DIST.2T(ABS(O415),O425),3))</f>
        <v>&lt;0.001</v>
      </c>
      <c r="C130" s="6" t="str">
        <f t="shared" si="114"/>
        <v>&lt;0.001</v>
      </c>
      <c r="D130" s="6" t="str">
        <f t="shared" si="114"/>
        <v>&lt;0.001</v>
      </c>
      <c r="E130" s="6" t="str">
        <f t="shared" si="114"/>
        <v>&lt;0.001</v>
      </c>
      <c r="F130" s="6" t="str">
        <f t="shared" si="114"/>
        <v>&lt;0.001</v>
      </c>
      <c r="G130" s="6" t="str">
        <f t="shared" si="114"/>
        <v>&lt;0.001</v>
      </c>
      <c r="H130" s="6" t="str">
        <f t="shared" si="114"/>
        <v>&lt;0.001</v>
      </c>
      <c r="N130" t="str">
        <f t="shared" si="110"/>
        <v>Oceania</v>
      </c>
      <c r="U130">
        <f>Q92+Q93-2</f>
        <v>9129</v>
      </c>
      <c r="Y130" t="str">
        <f t="shared" si="111"/>
        <v>Lusosphone (Portuguese)</v>
      </c>
      <c r="AF130">
        <f>AB92+AB93-2</f>
        <v>5151</v>
      </c>
    </row>
    <row r="131" spans="1:32" x14ac:dyDescent="0.35">
      <c r="A131" t="str">
        <f t="shared" si="113"/>
        <v>Eastern and South-Eastern Asia</v>
      </c>
      <c r="C131" s="6" t="str">
        <f t="shared" ref="C131:H131" si="115">IF(_xlfn.T.DIST.2T(ABS(P416),P426)&lt;0.001,"&lt;0.001",FIXED(_xlfn.T.DIST.2T(ABS(P416),P426),3))</f>
        <v>&lt;0.001</v>
      </c>
      <c r="D131" s="6" t="str">
        <f t="shared" si="115"/>
        <v>&lt;0.001</v>
      </c>
      <c r="E131" s="6" t="str">
        <f t="shared" si="115"/>
        <v>&lt;0.001</v>
      </c>
      <c r="F131" s="6" t="str">
        <f t="shared" si="115"/>
        <v>&lt;0.001</v>
      </c>
      <c r="G131" s="6" t="str">
        <f t="shared" si="115"/>
        <v>&lt;0.001</v>
      </c>
      <c r="H131" s="6" t="str">
        <f t="shared" si="115"/>
        <v>&lt;0.001</v>
      </c>
    </row>
    <row r="132" spans="1:32" x14ac:dyDescent="0.35">
      <c r="A132" t="str">
        <f t="shared" si="11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11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11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11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113"/>
        <v>Oceania</v>
      </c>
      <c r="H136" s="6" t="str">
        <f>IF(_xlfn.T.DIST.2T(ABS(U421),U431)&lt;0.001,"&lt;0.001",FIXED(_xlfn.T.DIST.2T(ABS(U421),U431),3))</f>
        <v>0.653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116">Z424</f>
        <v>Anglosphere (other)</v>
      </c>
      <c r="C139" s="6" t="str">
        <f t="shared" si="116"/>
        <v>Arabsphere</v>
      </c>
      <c r="D139" s="6" t="str">
        <f t="shared" si="116"/>
        <v>Francosphere</v>
      </c>
      <c r="E139" s="6" t="str">
        <f t="shared" si="116"/>
        <v>Germanosphere</v>
      </c>
      <c r="F139" s="6" t="str">
        <f t="shared" si="116"/>
        <v>Hispanosphere</v>
      </c>
      <c r="G139" s="6" t="str">
        <f t="shared" si="116"/>
        <v>Lusosphone (Portuguese)</v>
      </c>
      <c r="H139" s="6" t="str">
        <f t="shared" si="116"/>
        <v>Swahili</v>
      </c>
    </row>
    <row r="140" spans="1:32" x14ac:dyDescent="0.35">
      <c r="A140" t="str">
        <f t="shared" ref="A140:A146" si="117">Y425</f>
        <v>Anglosphere (core)</v>
      </c>
      <c r="B140" s="6" t="str">
        <f t="shared" ref="B140:H140" si="118">IF(_xlfn.T.DIST.2T(ABS(Z415),Z425)&lt;0.001,"&lt;0.001",FIXED(_xlfn.T.DIST.2T(ABS(Z415),Z425),3))</f>
        <v>&lt;0.001</v>
      </c>
      <c r="C140" s="6" t="str">
        <f t="shared" si="118"/>
        <v>&lt;0.001</v>
      </c>
      <c r="D140" s="6" t="str">
        <f t="shared" si="118"/>
        <v>&lt;0.001</v>
      </c>
      <c r="E140" s="6" t="str">
        <f t="shared" si="118"/>
        <v>&lt;0.001</v>
      </c>
      <c r="F140" s="6" t="str">
        <f t="shared" si="118"/>
        <v>&lt;0.001</v>
      </c>
      <c r="G140" s="6" t="str">
        <f t="shared" si="118"/>
        <v>&lt;0.001</v>
      </c>
      <c r="H140" s="6" t="str">
        <f t="shared" si="118"/>
        <v>&lt;0.001</v>
      </c>
    </row>
    <row r="141" spans="1:32" s="3" customFormat="1" x14ac:dyDescent="0.35">
      <c r="A141" t="str">
        <f t="shared" si="117"/>
        <v>Anglosphere (other)</v>
      </c>
      <c r="B141" s="6"/>
      <c r="C141" s="6" t="str">
        <f t="shared" ref="C141:H141" si="119">IF(_xlfn.T.DIST.2T(ABS(AA416),AA426)&lt;0.001,"&lt;0.001",FIXED(_xlfn.T.DIST.2T(ABS(AA416),AA426),3))</f>
        <v>&lt;0.001</v>
      </c>
      <c r="D141" s="6" t="str">
        <f t="shared" si="119"/>
        <v>&lt;0.001</v>
      </c>
      <c r="E141" s="6" t="str">
        <f t="shared" si="119"/>
        <v>&lt;0.001</v>
      </c>
      <c r="F141" s="6" t="str">
        <f t="shared" si="119"/>
        <v>&lt;0.001</v>
      </c>
      <c r="G141" s="6" t="str">
        <f t="shared" si="119"/>
        <v>&lt;0.001</v>
      </c>
      <c r="H141" s="6" t="str">
        <f t="shared" si="119"/>
        <v>&lt;0.001</v>
      </c>
    </row>
    <row r="142" spans="1:32" x14ac:dyDescent="0.35">
      <c r="A142" t="str">
        <f t="shared" si="117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117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&lt;0.001</v>
      </c>
      <c r="N143">
        <f t="shared" ref="N143:N152" si="120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117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&lt;0.001</v>
      </c>
      <c r="N144" t="str">
        <f t="shared" si="120"/>
        <v>Geographic_Grouping_A</v>
      </c>
      <c r="O144" t="str">
        <f t="shared" ref="O144:O152" si="121">Q3</f>
        <v>reg.35-44</v>
      </c>
      <c r="P144" t="str">
        <f t="shared" ref="P144:P152" si="122">AI3</f>
        <v>35-44</v>
      </c>
      <c r="Q144" t="str">
        <f t="shared" ref="Q144:Q152" si="123">AT3</f>
        <v>35-44</v>
      </c>
      <c r="Y144" t="str">
        <f t="shared" ref="Y144:Y152" si="124">Y85</f>
        <v>Language_Grouping</v>
      </c>
      <c r="Z144" t="str">
        <f t="shared" ref="Z144:Z152" si="125">Q15</f>
        <v>reg.35-44</v>
      </c>
      <c r="AA144" t="str">
        <f t="shared" ref="AA144:AA152" si="126">AI15</f>
        <v>35-44</v>
      </c>
      <c r="AB144" t="str">
        <f t="shared" ref="AB144:AB152" si="127">AT15</f>
        <v>35-44</v>
      </c>
    </row>
    <row r="145" spans="1:32" x14ac:dyDescent="0.35">
      <c r="A145" t="str">
        <f t="shared" si="117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120"/>
        <v>Central and Southern Asia</v>
      </c>
      <c r="O145">
        <f t="shared" si="121"/>
        <v>62.346878625525719</v>
      </c>
      <c r="P145">
        <f t="shared" si="122"/>
        <v>1.9203065133356367</v>
      </c>
      <c r="Q145">
        <f t="shared" si="123"/>
        <v>7779</v>
      </c>
      <c r="Y145" t="str">
        <f t="shared" si="124"/>
        <v>Anglosphere (core)</v>
      </c>
      <c r="Z145">
        <f t="shared" si="125"/>
        <v>45.653373250000001</v>
      </c>
      <c r="AA145">
        <f t="shared" si="126"/>
        <v>3.7453453489999999</v>
      </c>
      <c r="AB145">
        <f t="shared" si="127"/>
        <v>3984</v>
      </c>
    </row>
    <row r="146" spans="1:32" x14ac:dyDescent="0.35">
      <c r="A146" t="str">
        <f t="shared" si="117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120"/>
        <v>Eastern and South-Eastern Asia</v>
      </c>
      <c r="O146">
        <f t="shared" si="121"/>
        <v>80.799274936449464</v>
      </c>
      <c r="P146">
        <f t="shared" si="122"/>
        <v>6.4777003468704155</v>
      </c>
      <c r="Q146">
        <f t="shared" si="123"/>
        <v>1478</v>
      </c>
      <c r="Y146" t="str">
        <f t="shared" si="124"/>
        <v>Anglosphere (other)</v>
      </c>
      <c r="Z146">
        <f t="shared" si="125"/>
        <v>66.657595560000004</v>
      </c>
      <c r="AA146">
        <f t="shared" si="126"/>
        <v>3.0774066100000002</v>
      </c>
      <c r="AB146">
        <f t="shared" si="127"/>
        <v>14174</v>
      </c>
    </row>
    <row r="147" spans="1:32" x14ac:dyDescent="0.35">
      <c r="N147" t="str">
        <f t="shared" si="120"/>
        <v>Europe</v>
      </c>
      <c r="O147">
        <f t="shared" si="121"/>
        <v>51.517163229285167</v>
      </c>
      <c r="P147">
        <f t="shared" si="122"/>
        <v>5.4600632597480514</v>
      </c>
      <c r="Q147">
        <f t="shared" si="123"/>
        <v>3491</v>
      </c>
      <c r="Y147" t="str">
        <f t="shared" si="124"/>
        <v>Arabsphere</v>
      </c>
      <c r="Z147">
        <f t="shared" si="125"/>
        <v>72.417565289999999</v>
      </c>
      <c r="AA147">
        <f t="shared" si="126"/>
        <v>1.4338832349999999</v>
      </c>
      <c r="AB147">
        <f t="shared" si="127"/>
        <v>26081</v>
      </c>
    </row>
    <row r="148" spans="1:32" x14ac:dyDescent="0.35">
      <c r="N148" t="str">
        <f t="shared" si="120"/>
        <v>Latin America and the Caribbean</v>
      </c>
      <c r="O148">
        <f t="shared" si="121"/>
        <v>72.392439784467925</v>
      </c>
      <c r="P148">
        <f t="shared" si="122"/>
        <v>2.4153813799558397</v>
      </c>
      <c r="Q148">
        <f t="shared" si="123"/>
        <v>19775</v>
      </c>
      <c r="Y148" t="str">
        <f t="shared" si="124"/>
        <v>Francosphere</v>
      </c>
      <c r="Z148">
        <f t="shared" si="125"/>
        <v>74.562250129999995</v>
      </c>
      <c r="AA148">
        <f t="shared" si="126"/>
        <v>3.3126057279999999</v>
      </c>
      <c r="AB148">
        <f t="shared" si="127"/>
        <v>2443</v>
      </c>
    </row>
    <row r="149" spans="1:32" x14ac:dyDescent="0.35">
      <c r="N149" t="str">
        <f t="shared" si="120"/>
        <v>Northern Africa and Western Asia</v>
      </c>
      <c r="O149">
        <f t="shared" si="121"/>
        <v>72.547552671610987</v>
      </c>
      <c r="P149">
        <f t="shared" si="122"/>
        <v>1.4596942711077019</v>
      </c>
      <c r="Q149">
        <f t="shared" si="123"/>
        <v>26986</v>
      </c>
      <c r="Y149" t="str">
        <f t="shared" si="124"/>
        <v>Germanosphere</v>
      </c>
      <c r="Z149">
        <f t="shared" si="125"/>
        <v>55.36338069</v>
      </c>
      <c r="AA149">
        <f t="shared" si="126"/>
        <v>4.6629802089999997</v>
      </c>
      <c r="AB149">
        <f t="shared" si="127"/>
        <v>757</v>
      </c>
    </row>
    <row r="150" spans="1:32" x14ac:dyDescent="0.35">
      <c r="N150" t="str">
        <f t="shared" si="120"/>
        <v>Northern America</v>
      </c>
      <c r="O150">
        <f t="shared" si="121"/>
        <v>54.5307220485793</v>
      </c>
      <c r="P150">
        <f t="shared" si="122"/>
        <v>2.5970391600480429</v>
      </c>
      <c r="Q150">
        <f t="shared" si="123"/>
        <v>1993</v>
      </c>
      <c r="Y150" t="str">
        <f t="shared" si="124"/>
        <v>Hispanosphere</v>
      </c>
      <c r="Z150">
        <f t="shared" si="125"/>
        <v>77.092682800000006</v>
      </c>
      <c r="AA150">
        <f t="shared" si="126"/>
        <v>2.771477704</v>
      </c>
      <c r="AB150">
        <f t="shared" si="127"/>
        <v>16224</v>
      </c>
    </row>
    <row r="151" spans="1:32" x14ac:dyDescent="0.35">
      <c r="N151" t="str">
        <f t="shared" si="120"/>
        <v>Oceania</v>
      </c>
      <c r="O151">
        <f t="shared" si="121"/>
        <v>43.802228520235118</v>
      </c>
      <c r="P151">
        <f t="shared" si="122"/>
        <v>3.0986198350644649</v>
      </c>
      <c r="Q151">
        <f t="shared" si="123"/>
        <v>496</v>
      </c>
      <c r="Y151" t="str">
        <f t="shared" si="124"/>
        <v>Lusosphone (Portuguese)</v>
      </c>
      <c r="Z151">
        <f t="shared" si="125"/>
        <v>62.329976459999997</v>
      </c>
      <c r="AA151">
        <f t="shared" si="126"/>
        <v>3.3401686810000002</v>
      </c>
      <c r="AB151">
        <f t="shared" si="127"/>
        <v>5292</v>
      </c>
    </row>
    <row r="152" spans="1:32" x14ac:dyDescent="0.35">
      <c r="N152" t="str">
        <f t="shared" si="120"/>
        <v>Sub-Saharan Africa</v>
      </c>
      <c r="O152">
        <f t="shared" si="121"/>
        <v>85.288787546972102</v>
      </c>
      <c r="P152">
        <f t="shared" si="122"/>
        <v>5.7318244104204235</v>
      </c>
      <c r="Q152">
        <f t="shared" si="123"/>
        <v>7487</v>
      </c>
      <c r="Y152" t="str">
        <f t="shared" si="124"/>
        <v>Swahili</v>
      </c>
      <c r="Z152">
        <f t="shared" si="125"/>
        <v>106.6942348</v>
      </c>
      <c r="AA152">
        <f t="shared" si="126"/>
        <v>9.5640592049999995</v>
      </c>
      <c r="AB152">
        <f t="shared" si="127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-52.442973518114556</v>
      </c>
      <c r="P155">
        <f>O$27-O147</f>
        <v>-23.160861810950262</v>
      </c>
      <c r="Q155">
        <f>O$27-O148</f>
        <v>-44.036138366133017</v>
      </c>
      <c r="R155">
        <f>O$27-O149</f>
        <v>-44.191251253276079</v>
      </c>
      <c r="S155">
        <f>O$27-O150</f>
        <v>-26.174420630244395</v>
      </c>
      <c r="T155">
        <f>O$27-O151</f>
        <v>-15.445927101900214</v>
      </c>
      <c r="U155">
        <f>O$27-O152</f>
        <v>-56.932486128637194</v>
      </c>
      <c r="Y155" t="str">
        <f>Y145</f>
        <v>Anglosphere (core)</v>
      </c>
      <c r="Z155">
        <f>Z$27-Z146</f>
        <v>-27.039641540000005</v>
      </c>
      <c r="AA155">
        <f>Z$27-Z147</f>
        <v>-32.79961127</v>
      </c>
      <c r="AB155">
        <f>Z$27-Z148</f>
        <v>-34.944296109999996</v>
      </c>
      <c r="AC155">
        <f>Z$27-Z149</f>
        <v>-15.745426670000001</v>
      </c>
      <c r="AD155">
        <f>Z$27-Z150</f>
        <v>-37.474728780000007</v>
      </c>
      <c r="AE155">
        <f>Z$27-Z151</f>
        <v>-22.712022439999998</v>
      </c>
      <c r="AF155">
        <f>Z$27-Z152</f>
        <v>-67.076280780000005</v>
      </c>
    </row>
    <row r="156" spans="1:32" x14ac:dyDescent="0.35">
      <c r="N156" t="str">
        <f t="shared" ref="N156:N161" si="128">N146</f>
        <v>Eastern and South-Eastern Asia</v>
      </c>
      <c r="P156">
        <f>O$28-O147</f>
        <v>-1.56310558738042</v>
      </c>
      <c r="Q156">
        <f>O$28-O148</f>
        <v>-22.438382142563178</v>
      </c>
      <c r="R156">
        <f>O$28-O149</f>
        <v>-22.59349502970624</v>
      </c>
      <c r="S156">
        <f>O$28-O150</f>
        <v>-4.5766644066745528</v>
      </c>
      <c r="T156">
        <f>O$28-O151</f>
        <v>6.1518291216696284</v>
      </c>
      <c r="U156">
        <f>O$28-O152</f>
        <v>-35.334729905067356</v>
      </c>
      <c r="Y156" t="str">
        <f t="shared" ref="Y156:Y161" si="129">Y146</f>
        <v>Anglosphere (other)</v>
      </c>
      <c r="AA156">
        <f>Z$28-Z147</f>
        <v>-40.096068299999999</v>
      </c>
      <c r="AB156">
        <f>Z$28-Z148</f>
        <v>-42.240753139999995</v>
      </c>
      <c r="AC156">
        <f>Z$28-Z149</f>
        <v>-23.0418837</v>
      </c>
      <c r="AD156">
        <f>Z$28-Z150</f>
        <v>-44.771185810000006</v>
      </c>
      <c r="AE156">
        <f>Z$28-Z151</f>
        <v>-30.008479469999997</v>
      </c>
      <c r="AF156">
        <f>Z$28-Z152</f>
        <v>-74.372737810000004</v>
      </c>
    </row>
    <row r="157" spans="1:32" x14ac:dyDescent="0.35">
      <c r="N157" t="str">
        <f t="shared" si="128"/>
        <v>Europe</v>
      </c>
      <c r="Q157">
        <f>O$29-O148</f>
        <v>-36.560096983205312</v>
      </c>
      <c r="R157">
        <f>O$29-O149</f>
        <v>-36.715209870348374</v>
      </c>
      <c r="S157">
        <f>O$29-O150</f>
        <v>-18.698379247316687</v>
      </c>
      <c r="T157">
        <f>O$29-O151</f>
        <v>-7.9698857189725061</v>
      </c>
      <c r="U157">
        <f>O$29-O152</f>
        <v>-49.45644474570949</v>
      </c>
      <c r="Y157" t="str">
        <f t="shared" si="129"/>
        <v>Arabsphere</v>
      </c>
      <c r="AB157">
        <f>Z$29-Z148</f>
        <v>-34.488875529999994</v>
      </c>
      <c r="AC157">
        <f>Z$29-Z149</f>
        <v>-15.290006089999999</v>
      </c>
      <c r="AD157">
        <f>Z$29-Z150</f>
        <v>-37.019308200000005</v>
      </c>
      <c r="AE157">
        <f>Z$29-Z151</f>
        <v>-22.256601859999996</v>
      </c>
      <c r="AF157">
        <f>Z$29-Z152</f>
        <v>-66.62086020000001</v>
      </c>
    </row>
    <row r="158" spans="1:32" x14ac:dyDescent="0.35">
      <c r="N158" t="str">
        <f t="shared" si="128"/>
        <v>Latin America and the Caribbean</v>
      </c>
      <c r="R158">
        <f>O$30-O149</f>
        <v>-38.579205592330034</v>
      </c>
      <c r="S158">
        <f>O$30-O150</f>
        <v>-20.562374969298347</v>
      </c>
      <c r="T158">
        <f>O$30-O151</f>
        <v>-9.8338814409541655</v>
      </c>
      <c r="U158">
        <f>O$30-O152</f>
        <v>-51.320440467691149</v>
      </c>
      <c r="Y158" t="str">
        <f t="shared" si="129"/>
        <v>Francosphere</v>
      </c>
      <c r="AC158">
        <f>Z$30-Z149</f>
        <v>-3.8240757199999962</v>
      </c>
      <c r="AD158">
        <f>Z$30-Z150</f>
        <v>-25.553377830000002</v>
      </c>
      <c r="AE158">
        <f>Z$30-Z151</f>
        <v>-10.790671489999994</v>
      </c>
      <c r="AF158">
        <f>Z$30-Z152</f>
        <v>-55.15492983</v>
      </c>
    </row>
    <row r="159" spans="1:32" x14ac:dyDescent="0.35">
      <c r="N159" t="str">
        <f t="shared" si="128"/>
        <v>Northern Africa and Western Asia</v>
      </c>
      <c r="S159">
        <f>O$31-O150</f>
        <v>-13.807767305633512</v>
      </c>
      <c r="T159">
        <f>O$31-O151</f>
        <v>-3.0792737772893304</v>
      </c>
      <c r="U159">
        <f>O$31-O152</f>
        <v>-44.565832804026314</v>
      </c>
      <c r="Y159" t="str">
        <f t="shared" si="129"/>
        <v>Germanosphere</v>
      </c>
      <c r="AD159">
        <f>Z$31-Z150</f>
        <v>-39.097444080000002</v>
      </c>
      <c r="AE159">
        <f>Z$31-Z151</f>
        <v>-24.334737739999994</v>
      </c>
      <c r="AF159">
        <f>Z$31-Z152</f>
        <v>-68.698996080000001</v>
      </c>
    </row>
    <row r="160" spans="1:32" x14ac:dyDescent="0.35">
      <c r="N160" t="str">
        <f t="shared" si="128"/>
        <v>Northern America</v>
      </c>
      <c r="T160">
        <f>O$32-O151</f>
        <v>-0.15430384491215676</v>
      </c>
      <c r="U160">
        <f>O$32-O152</f>
        <v>-41.640862871649141</v>
      </c>
      <c r="Y160" t="str">
        <f t="shared" si="129"/>
        <v>Hispanosphere</v>
      </c>
      <c r="AE160">
        <f>Z$32-Z151</f>
        <v>-23.077678549999995</v>
      </c>
      <c r="AF160">
        <f>Z$32-Z152</f>
        <v>-67.441936889999994</v>
      </c>
    </row>
    <row r="161" spans="14:32" x14ac:dyDescent="0.35">
      <c r="N161" t="str">
        <f t="shared" si="128"/>
        <v>Oceania</v>
      </c>
      <c r="U161">
        <f>O151-O152</f>
        <v>-41.486559026736984</v>
      </c>
      <c r="Y161" t="str">
        <f t="shared" si="129"/>
        <v>Lusosphone (Portuguese)</v>
      </c>
      <c r="AF161">
        <f>Z151-Z152</f>
        <v>-44.364258340000006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130">P154</f>
        <v>Europe</v>
      </c>
      <c r="Q163" t="str">
        <f t="shared" si="130"/>
        <v>Latin America and the Caribbean</v>
      </c>
      <c r="R163" t="str">
        <f t="shared" si="130"/>
        <v>Northern Africa and Western Asia</v>
      </c>
      <c r="S163" t="str">
        <f t="shared" si="130"/>
        <v>Northern America</v>
      </c>
      <c r="T163" t="str">
        <f t="shared" si="130"/>
        <v>Oceania</v>
      </c>
      <c r="U163" t="str">
        <f t="shared" si="130"/>
        <v>Sub-Saharan Africa</v>
      </c>
      <c r="Z163" t="str">
        <f>Z154</f>
        <v>Anglosphere (other)</v>
      </c>
      <c r="AA163" t="str">
        <f t="shared" ref="AA163:AF163" si="131">AA154</f>
        <v>Arabsphere</v>
      </c>
      <c r="AB163" t="str">
        <f t="shared" si="131"/>
        <v>Francosphere</v>
      </c>
      <c r="AC163" t="str">
        <f t="shared" si="131"/>
        <v>Germanosphere</v>
      </c>
      <c r="AD163" t="str">
        <f t="shared" si="131"/>
        <v>Hispanosphere</v>
      </c>
      <c r="AE163" t="str">
        <f t="shared" si="131"/>
        <v>Lusosphone (Portuguese)</v>
      </c>
      <c r="AF163" t="str">
        <f t="shared" si="131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3.405137124155448</v>
      </c>
      <c r="P164">
        <f>SQRT((Q$27*P$27^2+Q147*P147^2)/(Q$27+Q147-2))</f>
        <v>3.5999191580487073</v>
      </c>
      <c r="Q164">
        <f>SQRT((Q$27*P$27^2+Q148*P148^2)/(Q$27+Q148-2))</f>
        <v>2.5103253847324263</v>
      </c>
      <c r="R164">
        <f>SQRT((Q$27*P$27^2+Q149*P149^2)/(Q$27+Q149-2))</f>
        <v>1.8776171151886967</v>
      </c>
      <c r="S164">
        <f>SQRT((Q$27*P$27^2+Q150*P150^2)/(Q$27+Q150-2))</f>
        <v>2.6703618508274301</v>
      </c>
      <c r="T164">
        <f>SQRT((Q$27*P$27^2+Q151*P151^2)/(Q$27+Q151-2))</f>
        <v>2.7049793705408285</v>
      </c>
      <c r="U164">
        <f>SQRT((Q$27*P$27^2+Q152*P152^2)/(Q$27+Q152-2))</f>
        <v>4.2481734296742157</v>
      </c>
      <c r="Y164" t="str">
        <f>Y155</f>
        <v>Anglosphere (core)</v>
      </c>
      <c r="Z164">
        <f>SQRT((AB$27*AA$27^2+AB146*AA146^2)/(AB$27+AB146-2))</f>
        <v>2.9604886750904331</v>
      </c>
      <c r="AA164">
        <f>SQRT((AB$27*AA$27^2+AB147*AA147^2)/(AB$27+AB147-2))</f>
        <v>1.8394877211594047</v>
      </c>
      <c r="AB164">
        <f>SQRT((AB$27*AA$27^2+AB148*AA148^2)/(AB$27+AB148-2))</f>
        <v>2.8870752112218923</v>
      </c>
      <c r="AC164">
        <f>SQRT((AB$27*AA$27^2+AB149*AA149^2)/(AB$27+AB149-2))</f>
        <v>2.9571106425018527</v>
      </c>
      <c r="AD164">
        <f>SQRT((AB$27*AA$27^2+AB150*AA150^2)/(AB$27+AB150-2))</f>
        <v>2.7639688549098449</v>
      </c>
      <c r="AE164">
        <f>SQRT((AB$27*AA$27^2+AB151*AA151^2)/(AB$27+AB151-2))</f>
        <v>2.9932937069847112</v>
      </c>
      <c r="AF164">
        <f>SQRT((AB$27*AA$27^2+AB152*AA152^2)/(AB$27+AB152-2))</f>
        <v>3.450147423162107</v>
      </c>
    </row>
    <row r="165" spans="14:32" x14ac:dyDescent="0.35">
      <c r="N165" t="str">
        <f t="shared" ref="N165:N170" si="132">N156</f>
        <v>Eastern and South-Eastern Asia</v>
      </c>
      <c r="P165">
        <f>SQRT((Q$28*P$28^2+Q147*P147^2)/(Q$28+Q147-2))</f>
        <v>5.0197589011758792</v>
      </c>
      <c r="Q165">
        <f>SQRT((Q$28*P$28^2+Q148*P148^2)/(Q$28+Q148-2))</f>
        <v>2.408965703337056</v>
      </c>
      <c r="R165">
        <f>SQRT((Q$28*P$28^2+Q149*P149^2)/(Q$28+Q149-2))</f>
        <v>1.4880471942502367</v>
      </c>
      <c r="S165">
        <f>SQRT((Q$28*P$28^2+Q150*P150^2)/(Q$28+Q150-2))</f>
        <v>2.5011914828173261</v>
      </c>
      <c r="T165">
        <f>SQRT((Q$28*P$28^2+Q151*P151^2)/(Q$28+Q151-2))</f>
        <v>2.6048575375839258</v>
      </c>
      <c r="U165">
        <f>SQRT((Q$28*P$28^2+Q152*P152^2)/(Q$28+Q152-2))</f>
        <v>5.4928596492404207</v>
      </c>
      <c r="Y165" t="str">
        <f t="shared" ref="Y165:Y170" si="133">Y156</f>
        <v>Anglosphere (other)</v>
      </c>
      <c r="AA165">
        <f>SQRT((AB$28*AA$28^2+AB147*AA147^2)/(AB$28+AB147-2))</f>
        <v>2.058073183035324</v>
      </c>
      <c r="AB165">
        <f>SQRT((AB$28*AA$28^2+AB148*AA148^2)/(AB$28+AB148-2))</f>
        <v>2.9836151185385713</v>
      </c>
      <c r="AC165">
        <f>SQRT((AB$28*AA$28^2+AB149*AA149^2)/(AB$28+AB149-2))</f>
        <v>3.0387966060990261</v>
      </c>
      <c r="AD165">
        <f>SQRT((AB$28*AA$28^2+AB150*AA150^2)/(AB$28+AB150-2))</f>
        <v>2.8387893051480293</v>
      </c>
      <c r="AE165">
        <f>SQRT((AB$28*AA$28^2+AB151*AA151^2)/(AB$28+AB151-2))</f>
        <v>3.0450332187882299</v>
      </c>
      <c r="AF165">
        <f>SQRT((AB$28*AA$28^2+AB152*AA152^2)/(AB$28+AB152-2))</f>
        <v>3.3554960649161072</v>
      </c>
    </row>
    <row r="166" spans="14:32" x14ac:dyDescent="0.35">
      <c r="N166" t="str">
        <f t="shared" si="132"/>
        <v>Europe</v>
      </c>
      <c r="Q166">
        <f>SQRT((Q$29*P$29^2+Q148*P148^2)/(Q$29+Q148-2))</f>
        <v>2.5247439237039577</v>
      </c>
      <c r="R166">
        <f>SQRT((Q$29*P$29^2+Q149*P149^2)/(Q$29+Q149-2))</f>
        <v>1.766103331956282</v>
      </c>
      <c r="S166">
        <f>SQRT((Q$29*P$29^2+Q150*P150^2)/(Q$29+Q150-2))</f>
        <v>2.8334524003911294</v>
      </c>
      <c r="T166">
        <f>SQRT((Q$29*P$29^2+Q151*P151^2)/(Q$29+Q151-2))</f>
        <v>2.9403830023300803</v>
      </c>
      <c r="U166">
        <f>SQRT((Q$29*P$29^2+Q152*P152^2)/(Q$29+Q152-2))</f>
        <v>4.8192671179283622</v>
      </c>
      <c r="Y166" t="str">
        <f t="shared" si="133"/>
        <v>Arabsphere</v>
      </c>
      <c r="AB166">
        <f>SQRT((AB$29*AA$29^2+AB148*AA148^2)/(AB$29+AB148-2))</f>
        <v>1.9103647200836389</v>
      </c>
      <c r="AC166">
        <f>SQRT((AB$29*AA$29^2+AB149*AA149^2)/(AB$29+AB149-2))</f>
        <v>1.8429225204739972</v>
      </c>
      <c r="AD166">
        <f>SQRT((AB$29*AA$29^2+AB150*AA150^2)/(AB$29+AB150-2))</f>
        <v>2.2655081540983031</v>
      </c>
      <c r="AE166">
        <f>SQRT((AB$29*AA$29^2+AB151*AA151^2)/(AB$29+AB151-2))</f>
        <v>2.1642519510880294</v>
      </c>
      <c r="AF166">
        <f>SQRT((AB$29*AA$29^2+AB152*AA152^2)/(AB$29+AB152-2))</f>
        <v>2.2349634203808471</v>
      </c>
    </row>
    <row r="167" spans="14:32" x14ac:dyDescent="0.35">
      <c r="N167" t="str">
        <f t="shared" si="132"/>
        <v>Latin America and the Caribbean</v>
      </c>
      <c r="R167">
        <f>SQRT((Q$30*P$30^2+Q149*P149^2)/(Q$30+Q149-2))</f>
        <v>1.5221248978601312</v>
      </c>
      <c r="S167">
        <f>SQRT((Q$30*P$30^2+Q150*P150^2)/(Q$30+Q150-2))</f>
        <v>1.7177613175201336</v>
      </c>
      <c r="T167">
        <f>SQRT((Q$30*P$30^2+Q151*P151^2)/(Q$30+Q151-2))</f>
        <v>1.6556736295945098</v>
      </c>
      <c r="U167">
        <f>SQRT((Q$30*P$30^2+Q152*P152^2)/(Q$30+Q152-2))</f>
        <v>3.2958250165016381</v>
      </c>
      <c r="Y167" t="str">
        <f t="shared" si="133"/>
        <v>Francosphere</v>
      </c>
      <c r="AC167">
        <f>SQRT((AB$30*AA$30^2+AB149*AA149^2)/(AB$30+AB149-2))</f>
        <v>5.8663645755042495</v>
      </c>
      <c r="AD167">
        <f>SQRT((AB$30*AA$30^2+AB150*AA150^2)/(AB$30+AB150-2))</f>
        <v>3.4325022700392123</v>
      </c>
      <c r="AE167">
        <f>SQRT((AB$30*AA$30^2+AB151*AA151^2)/(AB$30+AB151-2))</f>
        <v>4.4586476863497344</v>
      </c>
      <c r="AF167">
        <f>SQRT((AB$30*AA$30^2+AB152*AA152^2)/(AB$30+AB152-2))</f>
        <v>6.8081170766186911</v>
      </c>
    </row>
    <row r="168" spans="14:32" x14ac:dyDescent="0.35">
      <c r="N168" t="str">
        <f t="shared" si="132"/>
        <v>Northern Africa and Western Asia</v>
      </c>
      <c r="S168">
        <f>SQRT((Q$31*P$31^2+Q150*P150^2)/(Q$31+Q150-2))</f>
        <v>1.8069058930053665</v>
      </c>
      <c r="T168">
        <f>SQRT((Q$31*P$31^2+Q151*P151^2)/(Q$31+Q151-2))</f>
        <v>1.7422607041198386</v>
      </c>
      <c r="U168">
        <f>SQRT((Q$31*P$31^2+Q152*P152^2)/(Q$31+Q152-2))</f>
        <v>3.5198468106681093</v>
      </c>
      <c r="Y168" t="str">
        <f t="shared" si="133"/>
        <v>Germanosphere</v>
      </c>
      <c r="AD168">
        <f>SQRT((AB$31*AA$31^2+AB150*AA150^2)/(AB$31+AB150-2))</f>
        <v>2.7986528054371398</v>
      </c>
      <c r="AE168">
        <f>SQRT((AB$31*AA$31^2+AB151*AA151^2)/(AB$31+AB151-2))</f>
        <v>3.3856077900713473</v>
      </c>
      <c r="AF168">
        <f>SQRT((AB$31*AA$31^2+AB152*AA152^2)/(AB$31+AB152-2))</f>
        <v>8.1740543562298669</v>
      </c>
    </row>
    <row r="169" spans="14:32" x14ac:dyDescent="0.35">
      <c r="N169" t="str">
        <f t="shared" si="132"/>
        <v>Northern America</v>
      </c>
      <c r="T169">
        <f>SQRT((Q$32*P$32^2+Q151*P151^2)/(Q$32+Q151-2))</f>
        <v>2.2155887020320759</v>
      </c>
      <c r="U169">
        <f>SQRT((Q$32*P$32^2+Q152*P152^2)/(Q$32+Q152-2))</f>
        <v>4.6997044562599859</v>
      </c>
      <c r="Y169" t="str">
        <f t="shared" si="133"/>
        <v>Hispanosphere</v>
      </c>
      <c r="AE169">
        <f>SQRT((AB$32*AA$32^2+AB151*AA151^2)/(AB$32+AB151-2))</f>
        <v>2.2668055091604669</v>
      </c>
      <c r="AF169">
        <f>SQRT((AB$32*AA$32^2+AB152*AA152^2)/(AB$32+AB152-2))</f>
        <v>2.3526925194964345</v>
      </c>
    </row>
    <row r="170" spans="14:32" x14ac:dyDescent="0.35">
      <c r="N170" t="str">
        <f t="shared" si="132"/>
        <v>Oceania</v>
      </c>
      <c r="U170">
        <f>SQRT((Q151*P151^2+Q152*P152^2)/(Q151+Q152-2))</f>
        <v>5.6050838809265588</v>
      </c>
      <c r="Y170" t="str">
        <f t="shared" si="133"/>
        <v>Lusosphone (Portuguese)</v>
      </c>
      <c r="AF170">
        <f>SQRT((AB151*AA151^2+AB152*AA152^2)/(AB151+AB152-2))</f>
        <v>4.1827873957995152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34">P163</f>
        <v>Europe</v>
      </c>
      <c r="Q172" t="str">
        <f t="shared" si="134"/>
        <v>Latin America and the Caribbean</v>
      </c>
      <c r="R172" t="str">
        <f t="shared" si="134"/>
        <v>Northern Africa and Western Asia</v>
      </c>
      <c r="S172" t="str">
        <f t="shared" si="134"/>
        <v>Northern America</v>
      </c>
      <c r="T172" t="str">
        <f t="shared" si="134"/>
        <v>Oceania</v>
      </c>
      <c r="U172" t="str">
        <f t="shared" si="134"/>
        <v>Sub-Saharan Africa</v>
      </c>
      <c r="Y172" s="4" t="s">
        <v>39</v>
      </c>
      <c r="Z172" t="str">
        <f>Z163</f>
        <v>Anglosphere (other)</v>
      </c>
      <c r="AA172" t="str">
        <f t="shared" ref="AA172:AF172" si="135">AA163</f>
        <v>Arabsphere</v>
      </c>
      <c r="AB172" t="str">
        <f t="shared" si="135"/>
        <v>Francosphere</v>
      </c>
      <c r="AC172" t="str">
        <f t="shared" si="135"/>
        <v>Germanosphere</v>
      </c>
      <c r="AD172" t="str">
        <f t="shared" si="135"/>
        <v>Hispanosphere</v>
      </c>
      <c r="AE172" t="str">
        <f t="shared" si="135"/>
        <v>Lusosphone (Portuguese)</v>
      </c>
      <c r="AF172" t="str">
        <f t="shared" si="135"/>
        <v>Swahili</v>
      </c>
    </row>
    <row r="173" spans="14:32" x14ac:dyDescent="0.35">
      <c r="N173" t="str">
        <f>N164</f>
        <v>Central and Southern Asia</v>
      </c>
      <c r="O173">
        <f>O155/O164</f>
        <v>-15.401134111778719</v>
      </c>
      <c r="P173">
        <f t="shared" ref="P173:U173" si="136">P155/P164</f>
        <v>-6.4337172014452477</v>
      </c>
      <c r="Q173">
        <f t="shared" si="136"/>
        <v>-17.542004169641459</v>
      </c>
      <c r="R173">
        <f t="shared" si="136"/>
        <v>-23.535816166031779</v>
      </c>
      <c r="S173">
        <f t="shared" si="136"/>
        <v>-9.8018254050978406</v>
      </c>
      <c r="T173">
        <f t="shared" si="136"/>
        <v>-5.7101829574441387</v>
      </c>
      <c r="U173">
        <f t="shared" si="136"/>
        <v>-13.401638862235254</v>
      </c>
      <c r="Y173" t="str">
        <f>Y164</f>
        <v>Anglosphere (core)</v>
      </c>
      <c r="Z173">
        <f>Z155/Z164</f>
        <v>-9.1335061564368374</v>
      </c>
      <c r="AA173">
        <f t="shared" ref="AA173:AF173" si="137">AA155/AA164</f>
        <v>-17.830840017419</v>
      </c>
      <c r="AB173">
        <f t="shared" si="137"/>
        <v>-12.10370134251216</v>
      </c>
      <c r="AC173">
        <f t="shared" si="137"/>
        <v>-5.324598425129822</v>
      </c>
      <c r="AD173">
        <f t="shared" si="137"/>
        <v>-13.558303565335347</v>
      </c>
      <c r="AE173">
        <f t="shared" si="137"/>
        <v>-7.5876357829512528</v>
      </c>
      <c r="AF173">
        <f t="shared" si="137"/>
        <v>-19.441569461551786</v>
      </c>
    </row>
    <row r="174" spans="14:32" x14ac:dyDescent="0.35">
      <c r="N174" t="str">
        <f t="shared" ref="N174:N179" si="138">N165</f>
        <v>Eastern and South-Eastern Asia</v>
      </c>
      <c r="P174">
        <f t="shared" ref="P174:U174" si="139">P156/P165</f>
        <v>-0.31139057037465728</v>
      </c>
      <c r="Q174">
        <f t="shared" si="139"/>
        <v>-9.3145295142558791</v>
      </c>
      <c r="R174">
        <f t="shared" si="139"/>
        <v>-15.183318860454648</v>
      </c>
      <c r="S174">
        <f t="shared" si="139"/>
        <v>-1.8297936955708114</v>
      </c>
      <c r="T174">
        <f t="shared" si="139"/>
        <v>2.3616758432691918</v>
      </c>
      <c r="U174">
        <f t="shared" si="139"/>
        <v>-6.4328477626319129</v>
      </c>
      <c r="Y174" t="str">
        <f t="shared" ref="Y174:Y179" si="140">Y165</f>
        <v>Anglosphere (other)</v>
      </c>
      <c r="AA174">
        <f t="shared" ref="AA174:AF174" si="141">AA156/AA165</f>
        <v>-19.482333587800216</v>
      </c>
      <c r="AB174">
        <f t="shared" si="141"/>
        <v>-14.157574439658383</v>
      </c>
      <c r="AC174">
        <f t="shared" si="141"/>
        <v>-7.5825685910513769</v>
      </c>
      <c r="AD174">
        <f t="shared" si="141"/>
        <v>-15.77122533497265</v>
      </c>
      <c r="AE174">
        <f t="shared" si="141"/>
        <v>-9.8548939580836041</v>
      </c>
      <c r="AF174">
        <f t="shared" si="141"/>
        <v>-22.164453890324989</v>
      </c>
    </row>
    <row r="175" spans="14:32" x14ac:dyDescent="0.35">
      <c r="N175" t="str">
        <f t="shared" si="138"/>
        <v>Europe</v>
      </c>
      <c r="Q175">
        <f t="shared" ref="Q175:U175" si="142">Q157/Q166</f>
        <v>-14.480714911304492</v>
      </c>
      <c r="R175">
        <f t="shared" si="142"/>
        <v>-20.788823171337079</v>
      </c>
      <c r="S175">
        <f t="shared" si="142"/>
        <v>-6.599150649128803</v>
      </c>
      <c r="T175">
        <f t="shared" si="142"/>
        <v>-2.7104923789373156</v>
      </c>
      <c r="U175">
        <f t="shared" si="142"/>
        <v>-10.262233558651367</v>
      </c>
      <c r="Y175" t="str">
        <f t="shared" si="140"/>
        <v>Arabsphere</v>
      </c>
      <c r="AB175">
        <f t="shared" ref="AB175:AF175" si="143">AB157/AB166</f>
        <v>-18.053555516084916</v>
      </c>
      <c r="AC175">
        <f t="shared" si="143"/>
        <v>-8.2966081971082701</v>
      </c>
      <c r="AD175">
        <f t="shared" si="143"/>
        <v>-16.340399452119428</v>
      </c>
      <c r="AE175">
        <f t="shared" si="143"/>
        <v>-10.283738845105805</v>
      </c>
      <c r="AF175">
        <f t="shared" si="143"/>
        <v>-29.808479007968522</v>
      </c>
    </row>
    <row r="176" spans="14:32" x14ac:dyDescent="0.35">
      <c r="N176" t="str">
        <f t="shared" si="138"/>
        <v>Latin America and the Caribbean</v>
      </c>
      <c r="R176">
        <f t="shared" ref="R176:U176" si="144">R158/R167</f>
        <v>-25.345624164328662</v>
      </c>
      <c r="S176">
        <f t="shared" si="144"/>
        <v>-11.970449421333729</v>
      </c>
      <c r="T176">
        <f t="shared" si="144"/>
        <v>-5.9395047823299425</v>
      </c>
      <c r="U176">
        <f t="shared" si="144"/>
        <v>-15.571348664063896</v>
      </c>
      <c r="Y176" t="str">
        <f t="shared" si="140"/>
        <v>Francosphere</v>
      </c>
      <c r="AC176">
        <f t="shared" ref="AC176:AF176" si="145">AC158/AC167</f>
        <v>-0.65186465498034507</v>
      </c>
      <c r="AD176">
        <f t="shared" si="145"/>
        <v>-7.4445334102308065</v>
      </c>
      <c r="AE176">
        <f t="shared" si="145"/>
        <v>-2.420166886707805</v>
      </c>
      <c r="AF176">
        <f t="shared" si="145"/>
        <v>-8.1013486121471292</v>
      </c>
    </row>
    <row r="177" spans="14:32" x14ac:dyDescent="0.35">
      <c r="N177" t="str">
        <f t="shared" si="138"/>
        <v>Northern Africa and Western Asia</v>
      </c>
      <c r="S177">
        <f t="shared" ref="S177:U177" si="146">S159/S168</f>
        <v>-7.6416637740150986</v>
      </c>
      <c r="T177">
        <f t="shared" si="146"/>
        <v>-1.7674012677941495</v>
      </c>
      <c r="U177">
        <f t="shared" si="146"/>
        <v>-12.66129897157859</v>
      </c>
      <c r="Y177" t="str">
        <f t="shared" si="140"/>
        <v>Germanosphere</v>
      </c>
      <c r="AD177">
        <f t="shared" ref="AD177:AF177" si="147">AD159/AD168</f>
        <v>-13.970094469754393</v>
      </c>
      <c r="AE177">
        <f t="shared" si="147"/>
        <v>-7.1877013667573024</v>
      </c>
      <c r="AF177">
        <f t="shared" si="147"/>
        <v>-8.404519114512734</v>
      </c>
    </row>
    <row r="178" spans="14:32" x14ac:dyDescent="0.35">
      <c r="N178" t="str">
        <f t="shared" si="138"/>
        <v>Northern America</v>
      </c>
      <c r="T178">
        <f t="shared" ref="T178:U178" si="148">T160/T169</f>
        <v>-6.9644625273018221E-2</v>
      </c>
      <c r="U178">
        <f t="shared" si="148"/>
        <v>-8.8603152090093005</v>
      </c>
      <c r="Y178" t="str">
        <f t="shared" si="140"/>
        <v>Hispanosphere</v>
      </c>
      <c r="AE178">
        <f t="shared" ref="AE178:AF179" si="149">AE160/AE169</f>
        <v>-10.180705162723481</v>
      </c>
      <c r="AF178">
        <f t="shared" si="149"/>
        <v>-28.665852563017935</v>
      </c>
    </row>
    <row r="179" spans="14:32" x14ac:dyDescent="0.35">
      <c r="N179" t="str">
        <f t="shared" si="138"/>
        <v>Oceania</v>
      </c>
      <c r="U179">
        <f t="shared" ref="U179" si="150">U161/U170</f>
        <v>-7.4015946787006817</v>
      </c>
      <c r="Y179" t="str">
        <f t="shared" si="140"/>
        <v>Lusosphone (Portuguese)</v>
      </c>
      <c r="AF179">
        <f t="shared" si="149"/>
        <v>-10.606386158797354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51">P172</f>
        <v>Europe</v>
      </c>
      <c r="Q182" t="str">
        <f t="shared" si="151"/>
        <v>Latin America and the Caribbean</v>
      </c>
      <c r="R182" t="str">
        <f t="shared" si="151"/>
        <v>Northern Africa and Western Asia</v>
      </c>
      <c r="S182" t="str">
        <f t="shared" si="151"/>
        <v>Northern America</v>
      </c>
      <c r="T182" t="str">
        <f t="shared" si="151"/>
        <v>Oceania</v>
      </c>
      <c r="U182" t="str">
        <f t="shared" si="151"/>
        <v>Sub-Saharan Africa</v>
      </c>
      <c r="Z182" t="str">
        <f>Z172</f>
        <v>Anglosphere (other)</v>
      </c>
      <c r="AA182" t="str">
        <f t="shared" ref="AA182:AF182" si="152">AA172</f>
        <v>Arabsphere</v>
      </c>
      <c r="AB182" t="str">
        <f t="shared" si="152"/>
        <v>Francosphere</v>
      </c>
      <c r="AC182" t="str">
        <f t="shared" si="152"/>
        <v>Germanosphere</v>
      </c>
      <c r="AD182" t="str">
        <f t="shared" si="152"/>
        <v>Hispanosphere</v>
      </c>
      <c r="AE182" t="str">
        <f t="shared" si="152"/>
        <v>Lusosphone (Portuguese)</v>
      </c>
      <c r="AF182" t="str">
        <f t="shared" si="152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53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54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53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54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53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54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53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54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53"/>
        <v>Northern America</v>
      </c>
      <c r="T188">
        <f>Q$32+Q151-2</f>
        <v>5053</v>
      </c>
      <c r="U188">
        <f>Q$32+Q152-2</f>
        <v>12044</v>
      </c>
      <c r="Y188" t="str">
        <f t="shared" si="154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53"/>
        <v>Oceania</v>
      </c>
      <c r="U189">
        <f>Q151+Q152-2</f>
        <v>7981</v>
      </c>
      <c r="Y189" t="str">
        <f t="shared" si="154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55">R3</f>
        <v>reg.45-54</v>
      </c>
      <c r="P202" t="str">
        <f t="shared" ref="P202:P210" si="156">AJ3</f>
        <v>45-54</v>
      </c>
      <c r="Q202" t="str">
        <f t="shared" ref="Q202:Q210" si="157">AU3</f>
        <v>45-54</v>
      </c>
      <c r="Y202" t="str">
        <f t="shared" ref="Y202:Y210" si="158">Y144</f>
        <v>Language_Grouping</v>
      </c>
      <c r="Z202" t="str">
        <f t="shared" ref="Z202:Z210" si="159">R15</f>
        <v>reg.45-54</v>
      </c>
      <c r="AA202" t="str">
        <f t="shared" ref="AA202:AA210" si="160">AJ15</f>
        <v>45-54</v>
      </c>
      <c r="AB202" t="str">
        <f t="shared" ref="AB202:AB210" si="161">AU15</f>
        <v>45-54</v>
      </c>
    </row>
    <row r="203" spans="14:28" x14ac:dyDescent="0.35">
      <c r="N203" t="str">
        <f t="shared" ref="N203:N210" si="162">N145</f>
        <v>Central and Southern Asia</v>
      </c>
      <c r="O203">
        <f t="shared" si="155"/>
        <v>85.96168023615904</v>
      </c>
      <c r="P203">
        <f t="shared" si="156"/>
        <v>0.90483105148828047</v>
      </c>
      <c r="Q203">
        <f t="shared" si="157"/>
        <v>9446</v>
      </c>
      <c r="Y203" t="str">
        <f t="shared" si="158"/>
        <v>Anglosphere (core)</v>
      </c>
      <c r="Z203">
        <f t="shared" si="159"/>
        <v>54.089859230000002</v>
      </c>
      <c r="AA203">
        <f t="shared" si="160"/>
        <v>3.7698623219999998</v>
      </c>
      <c r="AB203">
        <f t="shared" si="161"/>
        <v>5790</v>
      </c>
    </row>
    <row r="204" spans="14:28" x14ac:dyDescent="0.35">
      <c r="N204" t="str">
        <f t="shared" si="162"/>
        <v>Eastern and South-Eastern Asia</v>
      </c>
      <c r="O204">
        <f t="shared" si="155"/>
        <v>103.01795910778596</v>
      </c>
      <c r="P204">
        <f t="shared" si="156"/>
        <v>3.9966927822099025</v>
      </c>
      <c r="Q204">
        <f t="shared" si="157"/>
        <v>3116</v>
      </c>
      <c r="Y204" t="str">
        <f t="shared" si="158"/>
        <v>Anglosphere (other)</v>
      </c>
      <c r="Z204">
        <f t="shared" si="159"/>
        <v>88.198424860000003</v>
      </c>
      <c r="AA204">
        <f t="shared" si="160"/>
        <v>2.4033771339999999</v>
      </c>
      <c r="AB204">
        <f t="shared" si="161"/>
        <v>16435</v>
      </c>
    </row>
    <row r="205" spans="14:28" x14ac:dyDescent="0.35">
      <c r="N205" t="str">
        <f t="shared" si="162"/>
        <v>Europe</v>
      </c>
      <c r="O205">
        <f t="shared" si="155"/>
        <v>60.599196056416247</v>
      </c>
      <c r="P205">
        <f t="shared" si="156"/>
        <v>4.8998008512535227</v>
      </c>
      <c r="Q205">
        <f t="shared" si="157"/>
        <v>7031</v>
      </c>
      <c r="Y205" t="str">
        <f t="shared" si="158"/>
        <v>Arabsphere</v>
      </c>
      <c r="Z205">
        <f t="shared" si="159"/>
        <v>87.632024990000005</v>
      </c>
      <c r="AA205">
        <f t="shared" si="160"/>
        <v>2.2103585309999998</v>
      </c>
      <c r="AB205">
        <f t="shared" si="161"/>
        <v>19283</v>
      </c>
    </row>
    <row r="206" spans="14:28" x14ac:dyDescent="0.35">
      <c r="N206" t="str">
        <f t="shared" si="162"/>
        <v>Latin America and the Caribbean</v>
      </c>
      <c r="O206">
        <f t="shared" si="155"/>
        <v>91.379237830205724</v>
      </c>
      <c r="P206">
        <f t="shared" si="156"/>
        <v>3.0572589265157135</v>
      </c>
      <c r="Q206">
        <f t="shared" si="157"/>
        <v>24376</v>
      </c>
      <c r="Y206" t="str">
        <f t="shared" si="158"/>
        <v>Francosphere</v>
      </c>
      <c r="Z206">
        <f t="shared" si="159"/>
        <v>77.496166329999994</v>
      </c>
      <c r="AA206">
        <f t="shared" si="160"/>
        <v>3.4394463960000001</v>
      </c>
      <c r="AB206">
        <f t="shared" si="161"/>
        <v>3850</v>
      </c>
    </row>
    <row r="207" spans="14:28" x14ac:dyDescent="0.35">
      <c r="N207" t="str">
        <f t="shared" si="162"/>
        <v>Northern Africa and Western Asia</v>
      </c>
      <c r="O207">
        <f t="shared" si="155"/>
        <v>87.234513637635516</v>
      </c>
      <c r="P207">
        <f t="shared" si="156"/>
        <v>2.154487840173156</v>
      </c>
      <c r="Q207">
        <f t="shared" si="157"/>
        <v>21034</v>
      </c>
      <c r="Y207" t="str">
        <f t="shared" si="158"/>
        <v>Germanosphere</v>
      </c>
      <c r="Z207">
        <f t="shared" si="159"/>
        <v>59.573691410000002</v>
      </c>
      <c r="AA207">
        <f t="shared" si="160"/>
        <v>1.765454436</v>
      </c>
      <c r="AB207">
        <f t="shared" si="161"/>
        <v>1606</v>
      </c>
    </row>
    <row r="208" spans="14:28" x14ac:dyDescent="0.35">
      <c r="N208" t="str">
        <f t="shared" si="162"/>
        <v>Northern America</v>
      </c>
      <c r="O208">
        <f t="shared" si="155"/>
        <v>64.638898182780309</v>
      </c>
      <c r="P208">
        <f t="shared" si="156"/>
        <v>1.5192404796040337</v>
      </c>
      <c r="Q208">
        <f t="shared" si="157"/>
        <v>2580</v>
      </c>
      <c r="Y208" t="str">
        <f t="shared" si="158"/>
        <v>Hispanosphere</v>
      </c>
      <c r="Z208">
        <f t="shared" si="159"/>
        <v>98.09628773</v>
      </c>
      <c r="AA208">
        <f t="shared" si="160"/>
        <v>2.9089490050000002</v>
      </c>
      <c r="AB208">
        <f t="shared" si="161"/>
        <v>20238</v>
      </c>
    </row>
    <row r="209" spans="14:32" x14ac:dyDescent="0.35">
      <c r="N209" t="str">
        <f t="shared" si="162"/>
        <v>Oceania</v>
      </c>
      <c r="O209">
        <f t="shared" si="155"/>
        <v>49.448195572526892</v>
      </c>
      <c r="P209">
        <f t="shared" si="156"/>
        <v>1.102233489255585</v>
      </c>
      <c r="Q209">
        <f t="shared" si="157"/>
        <v>811</v>
      </c>
      <c r="Y209" t="str">
        <f t="shared" si="158"/>
        <v>Lusosphone (Portuguese)</v>
      </c>
      <c r="Z209">
        <f t="shared" si="159"/>
        <v>77.102009800000005</v>
      </c>
      <c r="AA209">
        <f t="shared" si="160"/>
        <v>2.7059081250000001</v>
      </c>
      <c r="AB209">
        <f t="shared" si="161"/>
        <v>6004</v>
      </c>
    </row>
    <row r="210" spans="14:32" x14ac:dyDescent="0.35">
      <c r="N210" t="str">
        <f t="shared" si="162"/>
        <v>Sub-Saharan Africa</v>
      </c>
      <c r="O210">
        <f t="shared" si="155"/>
        <v>94.416477805299721</v>
      </c>
      <c r="P210">
        <f t="shared" si="156"/>
        <v>6.0166945156632616</v>
      </c>
      <c r="Q210">
        <f t="shared" si="157"/>
        <v>5066</v>
      </c>
      <c r="Y210" t="str">
        <f t="shared" si="158"/>
        <v>Swahili</v>
      </c>
      <c r="Z210">
        <f t="shared" si="159"/>
        <v>120.9667243</v>
      </c>
      <c r="AA210">
        <f t="shared" si="160"/>
        <v>2.6145462180000001</v>
      </c>
      <c r="AB210">
        <f t="shared" si="161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-74.661657689451047</v>
      </c>
      <c r="P213">
        <f>O$27-O205</f>
        <v>-32.242894638081339</v>
      </c>
      <c r="Q213">
        <f>O$27-O206</f>
        <v>-63.022936411870816</v>
      </c>
      <c r="R213">
        <f>O$27-O207</f>
        <v>-58.878212219300607</v>
      </c>
      <c r="S213">
        <f>O$27-O208</f>
        <v>-36.282596764445401</v>
      </c>
      <c r="T213">
        <f>O$27-O209</f>
        <v>-21.091894154191987</v>
      </c>
      <c r="U213">
        <f>O$27-O210</f>
        <v>-66.060176386964812</v>
      </c>
      <c r="Y213" t="str">
        <f>Y203</f>
        <v>Anglosphere (core)</v>
      </c>
      <c r="Z213">
        <f>Z$27-Z204</f>
        <v>-48.580470840000004</v>
      </c>
      <c r="AA213">
        <f>Z$27-Z205</f>
        <v>-48.014070970000006</v>
      </c>
      <c r="AB213">
        <f>Z$27-Z206</f>
        <v>-37.878212309999995</v>
      </c>
      <c r="AC213">
        <f>Z$27-Z207</f>
        <v>-19.955737390000003</v>
      </c>
      <c r="AD213">
        <f>Z$27-Z208</f>
        <v>-58.478333710000001</v>
      </c>
      <c r="AE213">
        <f>Z$27-Z209</f>
        <v>-37.484055780000006</v>
      </c>
      <c r="AF213">
        <f>Z$27-Z210</f>
        <v>-81.348770279999997</v>
      </c>
    </row>
    <row r="214" spans="14:32" x14ac:dyDescent="0.35">
      <c r="N214" t="str">
        <f t="shared" ref="N214:N219" si="163">N204</f>
        <v>Eastern and South-Eastern Asia</v>
      </c>
      <c r="P214">
        <f>O$28-O205</f>
        <v>-10.6451384145115</v>
      </c>
      <c r="Q214">
        <f>O$28-O206</f>
        <v>-41.425180188300978</v>
      </c>
      <c r="R214">
        <f>O$28-O207</f>
        <v>-37.280455995730769</v>
      </c>
      <c r="S214">
        <f>O$28-O208</f>
        <v>-14.684840540875562</v>
      </c>
      <c r="T214">
        <f>O$28-O209</f>
        <v>0.50586206937785505</v>
      </c>
      <c r="U214">
        <f>O$28-O210</f>
        <v>-44.462420163394974</v>
      </c>
      <c r="Y214" t="str">
        <f t="shared" ref="Y214:Y219" si="164">Y204</f>
        <v>Anglosphere (other)</v>
      </c>
      <c r="AA214">
        <f>Z$28-Z205</f>
        <v>-55.310528000000005</v>
      </c>
      <c r="AB214">
        <f>Z$28-Z206</f>
        <v>-45.174669339999994</v>
      </c>
      <c r="AC214">
        <f>Z$28-Z207</f>
        <v>-27.252194420000002</v>
      </c>
      <c r="AD214">
        <f>Z$28-Z208</f>
        <v>-65.77479074</v>
      </c>
      <c r="AE214">
        <f>Z$28-Z209</f>
        <v>-44.780512810000005</v>
      </c>
      <c r="AF214">
        <f>Z$28-Z210</f>
        <v>-88.645227309999996</v>
      </c>
    </row>
    <row r="215" spans="14:32" x14ac:dyDescent="0.35">
      <c r="N215" t="str">
        <f t="shared" si="163"/>
        <v>Europe</v>
      </c>
      <c r="Q215">
        <f>O$29-O206</f>
        <v>-55.546895028943112</v>
      </c>
      <c r="R215">
        <f>O$29-O207</f>
        <v>-51.402170836372903</v>
      </c>
      <c r="S215">
        <f>O$29-O208</f>
        <v>-28.806555381517697</v>
      </c>
      <c r="T215">
        <f>O$29-O209</f>
        <v>-13.615852771264279</v>
      </c>
      <c r="U215">
        <f>O$29-O210</f>
        <v>-58.584135004037108</v>
      </c>
      <c r="Y215" t="str">
        <f t="shared" si="164"/>
        <v>Arabsphere</v>
      </c>
      <c r="AB215">
        <f>Z$29-Z206</f>
        <v>-37.422791729999993</v>
      </c>
      <c r="AC215">
        <f>Z$29-Z207</f>
        <v>-19.500316810000001</v>
      </c>
      <c r="AD215">
        <f>Z$29-Z208</f>
        <v>-58.022913129999999</v>
      </c>
      <c r="AE215">
        <f>Z$29-Z209</f>
        <v>-37.028635200000004</v>
      </c>
      <c r="AF215">
        <f>Z$29-Z210</f>
        <v>-80.893349699999987</v>
      </c>
    </row>
    <row r="216" spans="14:32" x14ac:dyDescent="0.35">
      <c r="N216" t="str">
        <f t="shared" si="163"/>
        <v>Latin America and the Caribbean</v>
      </c>
      <c r="R216">
        <f>O$30-O207</f>
        <v>-53.266166558354563</v>
      </c>
      <c r="S216">
        <f>O$30-O208</f>
        <v>-30.670551103499356</v>
      </c>
      <c r="T216">
        <f>O$30-O209</f>
        <v>-15.479848493245939</v>
      </c>
      <c r="U216">
        <f>O$30-O210</f>
        <v>-60.448130726018768</v>
      </c>
      <c r="Y216" t="str">
        <f t="shared" si="164"/>
        <v>Francosphere</v>
      </c>
      <c r="AC216">
        <f>Z$30-Z207</f>
        <v>-8.0343864399999987</v>
      </c>
      <c r="AD216">
        <f>Z$30-Z208</f>
        <v>-46.556982759999997</v>
      </c>
      <c r="AE216">
        <f>Z$30-Z209</f>
        <v>-25.562704830000001</v>
      </c>
      <c r="AF216">
        <f>Z$30-Z210</f>
        <v>-69.427419329999992</v>
      </c>
    </row>
    <row r="217" spans="14:32" x14ac:dyDescent="0.35">
      <c r="N217" t="str">
        <f t="shared" si="163"/>
        <v>Northern Africa and Western Asia</v>
      </c>
      <c r="S217">
        <f>O$31-O208</f>
        <v>-23.915943439834521</v>
      </c>
      <c r="T217">
        <f>O$31-O209</f>
        <v>-8.7252408295811037</v>
      </c>
      <c r="U217">
        <f>O$31-O210</f>
        <v>-53.693523062353933</v>
      </c>
      <c r="Y217" t="str">
        <f t="shared" si="164"/>
        <v>Germanosphere</v>
      </c>
      <c r="AD217">
        <f>Z$31-Z208</f>
        <v>-60.101049009999997</v>
      </c>
      <c r="AE217">
        <f>Z$31-Z209</f>
        <v>-39.106771080000001</v>
      </c>
      <c r="AF217">
        <f>Z$31-Z210</f>
        <v>-82.971485579999992</v>
      </c>
    </row>
    <row r="218" spans="14:32" x14ac:dyDescent="0.35">
      <c r="N218" t="str">
        <f t="shared" si="163"/>
        <v>Northern America</v>
      </c>
      <c r="T218">
        <f>O$32-O209</f>
        <v>-5.8002708972039301</v>
      </c>
      <c r="U218">
        <f>O$32-O210</f>
        <v>-50.768553129976759</v>
      </c>
      <c r="Y218" t="str">
        <f t="shared" si="164"/>
        <v>Hispanosphere</v>
      </c>
      <c r="AE218">
        <f>Z$32-Z209</f>
        <v>-37.849711890000002</v>
      </c>
      <c r="AF218">
        <f>Z$32-Z210</f>
        <v>-81.71442639</v>
      </c>
    </row>
    <row r="219" spans="14:32" x14ac:dyDescent="0.35">
      <c r="N219" t="str">
        <f t="shared" si="163"/>
        <v>Oceania</v>
      </c>
      <c r="U219">
        <f>O209-O210</f>
        <v>-44.968282232772829</v>
      </c>
      <c r="Y219" t="str">
        <f t="shared" si="164"/>
        <v>Lusosphone (Portuguese)</v>
      </c>
      <c r="AF219">
        <f>Z209-Z210</f>
        <v>-43.864714499999991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65">P212</f>
        <v>Europe</v>
      </c>
      <c r="Q221" t="str">
        <f t="shared" si="165"/>
        <v>Latin America and the Caribbean</v>
      </c>
      <c r="R221" t="str">
        <f t="shared" si="165"/>
        <v>Northern Africa and Western Asia</v>
      </c>
      <c r="S221" t="str">
        <f t="shared" si="165"/>
        <v>Northern America</v>
      </c>
      <c r="T221" t="str">
        <f t="shared" si="165"/>
        <v>Oceania</v>
      </c>
      <c r="U221" t="str">
        <f t="shared" si="165"/>
        <v>Sub-Saharan Africa</v>
      </c>
      <c r="Z221" t="str">
        <f>Z212</f>
        <v>Anglosphere (other)</v>
      </c>
      <c r="AA221" t="str">
        <f t="shared" ref="AA221:AF221" si="166">AA212</f>
        <v>Arabsphere</v>
      </c>
      <c r="AB221" t="str">
        <f t="shared" si="166"/>
        <v>Francosphere</v>
      </c>
      <c r="AC221" t="str">
        <f t="shared" si="166"/>
        <v>Germanosphere</v>
      </c>
      <c r="AD221" t="str">
        <f t="shared" si="166"/>
        <v>Hispanosphere</v>
      </c>
      <c r="AE221" t="str">
        <f t="shared" si="166"/>
        <v>Lusosphone (Portuguese)</v>
      </c>
      <c r="AF221" t="str">
        <f t="shared" si="166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3.0419938554289869</v>
      </c>
      <c r="P222">
        <f>SQRT((Q$27*P$27^2+Q205*P205^2)/(Q$27+Q205-2))</f>
        <v>3.7485599555525102</v>
      </c>
      <c r="Q222">
        <f>SQRT((Q$27*P$27^2+Q206*P206^2)/(Q$27+Q206-2))</f>
        <v>2.9519787658585952</v>
      </c>
      <c r="R222">
        <f>SQRT((Q$27*P$27^2+Q207*P207^2)/(Q$27+Q207-2))</f>
        <v>2.3410822716182849</v>
      </c>
      <c r="S222">
        <f>SQRT((Q$27*P$27^2+Q208*P208^2)/(Q$27+Q208-2))</f>
        <v>2.4938547801939763</v>
      </c>
      <c r="T222">
        <f>SQRT((Q$27*P$27^2+Q209*P209^2)/(Q$27+Q209-2))</f>
        <v>2.6011289601080829</v>
      </c>
      <c r="U222">
        <f>SQRT((Q$27*P$27^2+Q210*P210^2)/(Q$27+Q210-2))</f>
        <v>4.1001867160905059</v>
      </c>
      <c r="Y222" t="str">
        <f>Y213</f>
        <v>Anglosphere (core)</v>
      </c>
      <c r="Z222">
        <f>SQRT((AB$27*AA$27^2+AB204*AA204^2)/(AB$27+AB204-2))</f>
        <v>2.5246676673343735</v>
      </c>
      <c r="AA222">
        <f>SQRT((AB$27*AA$27^2+AB205*AA205^2)/(AB$27+AB205-2))</f>
        <v>2.3852758850276881</v>
      </c>
      <c r="AB222">
        <f>SQRT((AB$27*AA$27^2+AB206*AA206^2)/(AB$27+AB206-2))</f>
        <v>2.9853519107444364</v>
      </c>
      <c r="AC222">
        <f>SQRT((AB$27*AA$27^2+AB207*AA207^2)/(AB$27+AB207-2))</f>
        <v>2.6149201367365471</v>
      </c>
      <c r="AD222">
        <f>SQRT((AB$27*AA$27^2+AB208*AA208^2)/(AB$27+AB208-2))</f>
        <v>2.863432890585516</v>
      </c>
      <c r="AE222">
        <f>SQRT((AB$27*AA$27^2+AB209*AA209^2)/(AB$27+AB209-2))</f>
        <v>2.7311193148727382</v>
      </c>
      <c r="AF222">
        <f>SQRT((AB$27*AA$27^2+AB210*AA210^2)/(AB$27+AB210-2))</f>
        <v>2.7465682689320872</v>
      </c>
    </row>
    <row r="223" spans="14:32" x14ac:dyDescent="0.35">
      <c r="N223" t="str">
        <f t="shared" ref="N223:N228" si="167">N214</f>
        <v>Eastern and South-Eastern Asia</v>
      </c>
      <c r="P223">
        <f>SQRT((Q$28*P$28^2+Q205*P205^2)/(Q$28+Q205-2))</f>
        <v>4.6981044617352552</v>
      </c>
      <c r="Q223">
        <f>SQRT((Q$28*P$28^2+Q206*P206^2)/(Q$28+Q206-2))</f>
        <v>3.0348063936008707</v>
      </c>
      <c r="R223">
        <f>SQRT((Q$28*P$28^2+Q207*P207^2)/(Q$28+Q207-2))</f>
        <v>2.1578421513348207</v>
      </c>
      <c r="S223">
        <f>SQRT((Q$28*P$28^2+Q208*P208^2)/(Q$28+Q208-2))</f>
        <v>1.7185426569680966</v>
      </c>
      <c r="T223">
        <f>SQRT((Q$28*P$28^2+Q209*P209^2)/(Q$28+Q209-2))</f>
        <v>1.764016378226487</v>
      </c>
      <c r="U223">
        <f>SQRT((Q$28*P$28^2+Q210*P210^2)/(Q$28+Q210-2))</f>
        <v>5.6528882609732838</v>
      </c>
      <c r="Y223" t="str">
        <f t="shared" ref="Y223:Y228" si="168">Y214</f>
        <v>Anglosphere (other)</v>
      </c>
      <c r="AA223">
        <f>SQRT((AB$28*AA$28^2+AB205*AA205^2)/(AB$28+AB205-2))</f>
        <v>2.5233321598020555</v>
      </c>
      <c r="AB223">
        <f>SQRT((AB$28*AA$28^2+AB206*AA206^2)/(AB$28+AB206-2))</f>
        <v>3.0438228401668783</v>
      </c>
      <c r="AC223">
        <f>SQRT((AB$28*AA$28^2+AB207*AA207^2)/(AB$28+AB207-2))</f>
        <v>2.8172740891043566</v>
      </c>
      <c r="AD223">
        <f>SQRT((AB$28*AA$28^2+AB208*AA208^2)/(AB$28+AB208-2))</f>
        <v>2.9129309285466798</v>
      </c>
      <c r="AE223">
        <f>SQRT((AB$28*AA$28^2+AB209*AA209^2)/(AB$28+AB209-2))</f>
        <v>2.8543127498324639</v>
      </c>
      <c r="AF223">
        <f>SQRT((AB$28*AA$28^2+AB210*AA210^2)/(AB$28+AB210-2))</f>
        <v>2.915320230092199</v>
      </c>
    </row>
    <row r="224" spans="14:32" x14ac:dyDescent="0.35">
      <c r="N224" t="str">
        <f t="shared" si="167"/>
        <v>Europe</v>
      </c>
      <c r="Q224">
        <f>SQRT((Q$29*P$29^2+Q206*P206^2)/(Q$29+Q206-2))</f>
        <v>3.0353064033555524</v>
      </c>
      <c r="R224">
        <f>SQRT((Q$29*P$29^2+Q207*P207^2)/(Q$29+Q207-2))</f>
        <v>2.3198230538766809</v>
      </c>
      <c r="S224">
        <f>SQRT((Q$29*P$29^2+Q208*P208^2)/(Q$29+Q208-2))</f>
        <v>2.5298360690070059</v>
      </c>
      <c r="T224">
        <f>SQRT((Q$29*P$29^2+Q209*P209^2)/(Q$29+Q209-2))</f>
        <v>2.7404385931018331</v>
      </c>
      <c r="U224">
        <f>SQRT((Q$29*P$29^2+Q210*P210^2)/(Q$29+Q210-2))</f>
        <v>4.7527223893855988</v>
      </c>
      <c r="Y224" t="str">
        <f t="shared" si="168"/>
        <v>Arabsphere</v>
      </c>
      <c r="AB224">
        <f>SQRT((AB$29*AA$29^2+AB206*AA206^2)/(AB$29+AB206-2))</f>
        <v>2.0835405854357982</v>
      </c>
      <c r="AC224">
        <f>SQRT((AB$29*AA$29^2+AB207*AA207^2)/(AB$29+AB207-2))</f>
        <v>1.6041827868314265</v>
      </c>
      <c r="AD224">
        <f>SQRT((AB$29*AA$29^2+AB208*AA208^2)/(AB$29+AB208-2))</f>
        <v>2.4196285235439734</v>
      </c>
      <c r="AE224">
        <f>SQRT((AB$29*AA$29^2+AB209*AA209^2)/(AB$29+AB209-2))</f>
        <v>1.9595954114019865</v>
      </c>
      <c r="AF224">
        <f>SQRT((AB$29*AA$29^2+AB210*AA210^2)/(AB$29+AB210-2))</f>
        <v>1.601375518373328</v>
      </c>
    </row>
    <row r="225" spans="14:32" x14ac:dyDescent="0.35">
      <c r="N225" t="str">
        <f t="shared" si="167"/>
        <v>Latin America and the Caribbean</v>
      </c>
      <c r="R225">
        <f>SQRT((Q$30*P$30^2+Q207*P207^2)/(Q$30+Q207-2))</f>
        <v>1.9067564652629156</v>
      </c>
      <c r="S225">
        <f>SQRT((Q$30*P$30^2+Q208*P208^2)/(Q$30+Q208-2))</f>
        <v>1.5936670365396721</v>
      </c>
      <c r="T225">
        <f>SQRT((Q$30*P$30^2+Q209*P209^2)/(Q$30+Q209-2))</f>
        <v>1.586413241410509</v>
      </c>
      <c r="U225">
        <f>SQRT((Q$30*P$30^2+Q210*P210^2)/(Q$30+Q210-2))</f>
        <v>3.066987962021793</v>
      </c>
      <c r="Y225" t="str">
        <f t="shared" si="168"/>
        <v>Francosphere</v>
      </c>
      <c r="AC225">
        <f>SQRT((AB$30*AA$30^2+AB207*AA207^2)/(AB$30+AB207-2))</f>
        <v>4.9545158667180731</v>
      </c>
      <c r="AD225">
        <f>SQRT((AB$30*AA$30^2+AB208*AA208^2)/(AB$30+AB208-2))</f>
        <v>3.4282899946336758</v>
      </c>
      <c r="AE225">
        <f>SQRT((AB$30*AA$30^2+AB209*AA209^2)/(AB$30+AB209-2))</f>
        <v>4.0556423937540425</v>
      </c>
      <c r="AF225">
        <f>SQRT((AB$30*AA$30^2+AB210*AA210^2)/(AB$30+AB210-2))</f>
        <v>6.0190423034669296</v>
      </c>
    </row>
    <row r="226" spans="14:32" x14ac:dyDescent="0.35">
      <c r="N226" t="str">
        <f t="shared" si="167"/>
        <v>Northern Africa and Western Asia</v>
      </c>
      <c r="S226">
        <f>SQRT((Q$31*P$31^2+Q208*P208^2)/(Q$31+Q208-2))</f>
        <v>1.6612233312256828</v>
      </c>
      <c r="T226">
        <f>SQRT((Q$31*P$31^2+Q209*P209^2)/(Q$31+Q209-2))</f>
        <v>1.6596547983734962</v>
      </c>
      <c r="U226">
        <f>SQRT((Q$31*P$31^2+Q210*P210^2)/(Q$31+Q210-2))</f>
        <v>3.2931205380888424</v>
      </c>
      <c r="Y226" t="str">
        <f t="shared" si="168"/>
        <v>Germanosphere</v>
      </c>
      <c r="AD226">
        <f>SQRT((AB$31*AA$31^2+AB208*AA208^2)/(AB$31+AB208-2))</f>
        <v>2.928285648481765</v>
      </c>
      <c r="AE226">
        <f>SQRT((AB$31*AA$31^2+AB209*AA209^2)/(AB$31+AB209-2))</f>
        <v>2.781137823375639</v>
      </c>
      <c r="AF226">
        <f>SQRT((AB$31*AA$31^2+AB210*AA210^2)/(AB$31+AB210-2))</f>
        <v>3.6766158929322343</v>
      </c>
    </row>
    <row r="227" spans="14:32" x14ac:dyDescent="0.35">
      <c r="N227" t="str">
        <f t="shared" si="167"/>
        <v>Northern America</v>
      </c>
      <c r="T227">
        <f>SQRT((Q$32*P$32^2+Q209*P209^2)/(Q$32+Q209-2))</f>
        <v>1.9791817499279818</v>
      </c>
      <c r="U227">
        <f>SQRT((Q$32*P$32^2+Q210*P210^2)/(Q$32+Q210-2))</f>
        <v>4.5978719387422355</v>
      </c>
      <c r="Y227" t="str">
        <f t="shared" si="168"/>
        <v>Hispanosphere</v>
      </c>
      <c r="AE227">
        <f>SQRT((AB$32*AA$32^2+AB209*AA209^2)/(AB$32+AB209-2))</f>
        <v>2.0863055784817544</v>
      </c>
      <c r="AF227">
        <f>SQRT((AB$32*AA$32^2+AB210*AA210^2)/(AB$32+AB210-2))</f>
        <v>1.8402999885455162</v>
      </c>
    </row>
    <row r="228" spans="14:32" x14ac:dyDescent="0.35">
      <c r="N228" t="str">
        <f t="shared" si="167"/>
        <v>Oceania</v>
      </c>
      <c r="U228">
        <f>SQRT((Q209*P209^2+Q210*P210^2)/(Q209+Q210-2))</f>
        <v>5.602090855299485</v>
      </c>
      <c r="Y228" t="str">
        <f t="shared" si="168"/>
        <v>Lusosphone (Portuguese)</v>
      </c>
      <c r="AF228">
        <f>SQRT((AB209*AA209^2+AB210*AA210^2)/(AB209+AB210-2))</f>
        <v>2.7038575775120983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69">P221</f>
        <v>Europe</v>
      </c>
      <c r="Q230" t="str">
        <f t="shared" si="169"/>
        <v>Latin America and the Caribbean</v>
      </c>
      <c r="R230" t="str">
        <f t="shared" si="169"/>
        <v>Northern Africa and Western Asia</v>
      </c>
      <c r="S230" t="str">
        <f t="shared" si="169"/>
        <v>Northern America</v>
      </c>
      <c r="T230" t="str">
        <f t="shared" si="169"/>
        <v>Oceania</v>
      </c>
      <c r="U230" t="str">
        <f t="shared" si="169"/>
        <v>Sub-Saharan Africa</v>
      </c>
      <c r="Y230" s="4" t="s">
        <v>39</v>
      </c>
      <c r="Z230" t="str">
        <f>Z221</f>
        <v>Anglosphere (other)</v>
      </c>
      <c r="AA230" t="str">
        <f t="shared" ref="AA230:AF230" si="170">AA221</f>
        <v>Arabsphere</v>
      </c>
      <c r="AB230" t="str">
        <f t="shared" si="170"/>
        <v>Francosphere</v>
      </c>
      <c r="AC230" t="str">
        <f t="shared" si="170"/>
        <v>Germanosphere</v>
      </c>
      <c r="AD230" t="str">
        <f t="shared" si="170"/>
        <v>Hispanosphere</v>
      </c>
      <c r="AE230" t="str">
        <f t="shared" si="170"/>
        <v>Lusosphone (Portuguese)</v>
      </c>
      <c r="AF230" t="str">
        <f t="shared" si="170"/>
        <v>Swahili</v>
      </c>
    </row>
    <row r="231" spans="14:32" x14ac:dyDescent="0.35">
      <c r="N231" t="str">
        <f>N222</f>
        <v>Central and Southern Asia</v>
      </c>
      <c r="O231">
        <f>O213/O222</f>
        <v>-24.543658283925804</v>
      </c>
      <c r="P231">
        <f t="shared" ref="P231:U231" si="171">P213/P222</f>
        <v>-8.6014082795506397</v>
      </c>
      <c r="Q231">
        <f t="shared" si="171"/>
        <v>-21.349386770924259</v>
      </c>
      <c r="R231">
        <f t="shared" si="171"/>
        <v>-25.149997047562429</v>
      </c>
      <c r="S231">
        <f t="shared" si="171"/>
        <v>-14.548800937648533</v>
      </c>
      <c r="T231">
        <f t="shared" si="171"/>
        <v>-8.1087460397640463</v>
      </c>
      <c r="U231">
        <f t="shared" si="171"/>
        <v>-16.111504417036073</v>
      </c>
      <c r="Y231" t="str">
        <f>Y222</f>
        <v>Anglosphere (core)</v>
      </c>
      <c r="Z231">
        <f>Z213/Z222</f>
        <v>-19.242323046538974</v>
      </c>
      <c r="AA231">
        <f t="shared" ref="AA231:AF231" si="172">AA213/AA222</f>
        <v>-20.129357476585003</v>
      </c>
      <c r="AB231">
        <f t="shared" si="172"/>
        <v>-12.688022532175971</v>
      </c>
      <c r="AC231">
        <f t="shared" si="172"/>
        <v>-7.631490197213064</v>
      </c>
      <c r="AD231">
        <f t="shared" si="172"/>
        <v>-20.42245652142465</v>
      </c>
      <c r="AE231">
        <f t="shared" si="172"/>
        <v>-13.724796121456396</v>
      </c>
      <c r="AF231">
        <f t="shared" si="172"/>
        <v>-29.618331792506215</v>
      </c>
    </row>
    <row r="232" spans="14:32" x14ac:dyDescent="0.35">
      <c r="N232" t="str">
        <f t="shared" ref="N232:N237" si="173">N223</f>
        <v>Eastern and South-Eastern Asia</v>
      </c>
      <c r="P232">
        <f t="shared" ref="P232:U232" si="174">P214/P223</f>
        <v>-2.2658368925623451</v>
      </c>
      <c r="Q232">
        <f t="shared" si="174"/>
        <v>-13.650024026458244</v>
      </c>
      <c r="R232">
        <f t="shared" si="174"/>
        <v>-17.276729890863162</v>
      </c>
      <c r="S232">
        <f t="shared" si="174"/>
        <v>-8.5449380504659622</v>
      </c>
      <c r="T232">
        <f t="shared" si="174"/>
        <v>0.28676721804955146</v>
      </c>
      <c r="U232">
        <f t="shared" si="174"/>
        <v>-7.8654341127449907</v>
      </c>
      <c r="Y232" t="str">
        <f t="shared" ref="Y232:Y237" si="175">Y223</f>
        <v>Anglosphere (other)</v>
      </c>
      <c r="AA232">
        <f t="shared" ref="AA232:AF232" si="176">AA214/AA223</f>
        <v>-21.9196381994905</v>
      </c>
      <c r="AB232">
        <f t="shared" si="176"/>
        <v>-14.841425310259936</v>
      </c>
      <c r="AC232">
        <f t="shared" si="176"/>
        <v>-9.6732492324393551</v>
      </c>
      <c r="AD232">
        <f t="shared" si="176"/>
        <v>-22.580278198637679</v>
      </c>
      <c r="AE232">
        <f t="shared" si="176"/>
        <v>-15.688719749658979</v>
      </c>
      <c r="AF232">
        <f t="shared" si="176"/>
        <v>-30.40668616606709</v>
      </c>
    </row>
    <row r="233" spans="14:32" x14ac:dyDescent="0.35">
      <c r="N233" t="str">
        <f t="shared" si="173"/>
        <v>Europe</v>
      </c>
      <c r="Q233">
        <f t="shared" ref="Q233:U233" si="177">Q215/Q224</f>
        <v>-18.300259561122274</v>
      </c>
      <c r="R233">
        <f t="shared" si="177"/>
        <v>-22.157798091744191</v>
      </c>
      <c r="S233">
        <f t="shared" si="177"/>
        <v>-11.386728070813161</v>
      </c>
      <c r="T233">
        <f t="shared" si="177"/>
        <v>-4.9684940233792432</v>
      </c>
      <c r="U233">
        <f t="shared" si="177"/>
        <v>-12.326437398253022</v>
      </c>
      <c r="Y233" t="str">
        <f t="shared" si="175"/>
        <v>Arabsphere</v>
      </c>
      <c r="AB233">
        <f t="shared" ref="AB233:AF233" si="178">AB215/AB224</f>
        <v>-17.961153236749912</v>
      </c>
      <c r="AC233">
        <f t="shared" si="178"/>
        <v>-12.155919493761012</v>
      </c>
      <c r="AD233">
        <f t="shared" si="178"/>
        <v>-23.980091392299837</v>
      </c>
      <c r="AE233">
        <f t="shared" si="178"/>
        <v>-18.896061393360775</v>
      </c>
      <c r="AF233">
        <f t="shared" si="178"/>
        <v>-50.514915940622835</v>
      </c>
    </row>
    <row r="234" spans="14:32" x14ac:dyDescent="0.35">
      <c r="N234" t="str">
        <f t="shared" si="173"/>
        <v>Latin America and the Caribbean</v>
      </c>
      <c r="R234">
        <f t="shared" ref="R234:U234" si="179">R216/R225</f>
        <v>-27.93548496032496</v>
      </c>
      <c r="S234">
        <f t="shared" si="179"/>
        <v>-19.245269181255264</v>
      </c>
      <c r="T234">
        <f t="shared" si="179"/>
        <v>-9.7577655614387862</v>
      </c>
      <c r="U234">
        <f t="shared" si="179"/>
        <v>-19.709282029972716</v>
      </c>
      <c r="Y234" t="str">
        <f t="shared" si="175"/>
        <v>Francosphere</v>
      </c>
      <c r="AC234">
        <f t="shared" ref="AC234:AF234" si="180">AC216/AC225</f>
        <v>-1.6216289656010461</v>
      </c>
      <c r="AD234">
        <f t="shared" si="180"/>
        <v>-13.58023470385409</v>
      </c>
      <c r="AE234">
        <f t="shared" si="180"/>
        <v>-6.302997737021454</v>
      </c>
      <c r="AF234">
        <f t="shared" si="180"/>
        <v>-11.534628904337531</v>
      </c>
    </row>
    <row r="235" spans="14:32" x14ac:dyDescent="0.35">
      <c r="N235" t="str">
        <f t="shared" si="173"/>
        <v>Northern Africa and Western Asia</v>
      </c>
      <c r="S235">
        <f t="shared" ref="S235:U235" si="181">S217/S226</f>
        <v>-14.396585329793602</v>
      </c>
      <c r="T235">
        <f t="shared" si="181"/>
        <v>-5.2572624368224412</v>
      </c>
      <c r="U235">
        <f t="shared" si="181"/>
        <v>-16.304754849184746</v>
      </c>
      <c r="Y235" t="str">
        <f t="shared" si="175"/>
        <v>Germanosphere</v>
      </c>
      <c r="AD235">
        <f t="shared" ref="AD235:AF235" si="182">AD217/AD226</f>
        <v>-20.524312251149652</v>
      </c>
      <c r="AE235">
        <f t="shared" si="182"/>
        <v>-14.061428653878682</v>
      </c>
      <c r="AF235">
        <f t="shared" si="182"/>
        <v>-22.567352151063904</v>
      </c>
    </row>
    <row r="236" spans="14:32" x14ac:dyDescent="0.35">
      <c r="N236" t="str">
        <f t="shared" si="173"/>
        <v>Northern America</v>
      </c>
      <c r="T236">
        <f t="shared" ref="T236:U237" si="183">T218/T227</f>
        <v>-2.9306408557046311</v>
      </c>
      <c r="U236">
        <f t="shared" si="183"/>
        <v>-11.041750141450152</v>
      </c>
      <c r="Y236" t="str">
        <f t="shared" si="175"/>
        <v>Hispanosphere</v>
      </c>
      <c r="AE236">
        <f t="shared" ref="AE236:AF236" si="184">AE218/AE227</f>
        <v>-18.141978950918581</v>
      </c>
      <c r="AF236">
        <f t="shared" si="184"/>
        <v>-44.402775035923959</v>
      </c>
    </row>
    <row r="237" spans="14:32" x14ac:dyDescent="0.35">
      <c r="N237" t="str">
        <f t="shared" si="173"/>
        <v>Oceania</v>
      </c>
      <c r="U237">
        <f t="shared" si="183"/>
        <v>-8.0270533617343212</v>
      </c>
      <c r="Y237" t="str">
        <f t="shared" si="175"/>
        <v>Lusosphone (Portuguese)</v>
      </c>
      <c r="AF237">
        <f t="shared" ref="AF237" si="185">AF219/AF228</f>
        <v>-16.223012212189538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86">P230</f>
        <v>Europe</v>
      </c>
      <c r="Q240" t="str">
        <f t="shared" si="186"/>
        <v>Latin America and the Caribbean</v>
      </c>
      <c r="R240" t="str">
        <f t="shared" si="186"/>
        <v>Northern Africa and Western Asia</v>
      </c>
      <c r="S240" t="str">
        <f t="shared" si="186"/>
        <v>Northern America</v>
      </c>
      <c r="T240" t="str">
        <f t="shared" si="186"/>
        <v>Oceania</v>
      </c>
      <c r="U240" t="str">
        <f t="shared" si="186"/>
        <v>Sub-Saharan Africa</v>
      </c>
      <c r="Z240" t="str">
        <f>Z230</f>
        <v>Anglosphere (other)</v>
      </c>
      <c r="AA240" t="str">
        <f t="shared" ref="AA240:AF240" si="187">AA230</f>
        <v>Arabsphere</v>
      </c>
      <c r="AB240" t="str">
        <f t="shared" si="187"/>
        <v>Francosphere</v>
      </c>
      <c r="AC240" t="str">
        <f t="shared" si="187"/>
        <v>Germanosphere</v>
      </c>
      <c r="AD240" t="str">
        <f t="shared" si="187"/>
        <v>Hispanosphere</v>
      </c>
      <c r="AE240" t="str">
        <f t="shared" si="187"/>
        <v>Lusosphone (Portuguese)</v>
      </c>
      <c r="AF240" t="str">
        <f t="shared" si="187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88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89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88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89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88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89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88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89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88"/>
        <v>Northern America</v>
      </c>
      <c r="T246">
        <f>Q$32+Q209-2</f>
        <v>5368</v>
      </c>
      <c r="U246">
        <f>Q$32+Q210-2</f>
        <v>9623</v>
      </c>
      <c r="Y246" t="str">
        <f t="shared" si="189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88"/>
        <v>Oceania</v>
      </c>
      <c r="U247">
        <f>Q209+Q210-2</f>
        <v>5875</v>
      </c>
      <c r="Y247" t="str">
        <f t="shared" si="189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90">S3</f>
        <v>reg.55-64</v>
      </c>
      <c r="P264" t="str">
        <f t="shared" ref="P264:P272" si="191">AK3</f>
        <v>55-64</v>
      </c>
      <c r="Q264" t="str">
        <f t="shared" ref="Q264:Q272" si="192">AV3</f>
        <v>55-64</v>
      </c>
      <c r="Y264" t="str">
        <f t="shared" ref="Y264:Y272" si="193">Y202</f>
        <v>Language_Grouping</v>
      </c>
      <c r="Z264" t="str">
        <f t="shared" ref="Z264:Z272" si="194">S15</f>
        <v>reg.55-64</v>
      </c>
      <c r="AA264" t="str">
        <f t="shared" ref="AA264:AA272" si="195">AK15</f>
        <v>55-64</v>
      </c>
      <c r="AB264" t="str">
        <f t="shared" ref="AB264:AB272" si="196">AV15</f>
        <v>55-64</v>
      </c>
    </row>
    <row r="265" spans="14:28" x14ac:dyDescent="0.35">
      <c r="N265" t="str">
        <f t="shared" ref="N265:N272" si="197">N203</f>
        <v>Central and Southern Asia</v>
      </c>
      <c r="O265">
        <f t="shared" si="190"/>
        <v>98.672011023151484</v>
      </c>
      <c r="P265">
        <f t="shared" si="191"/>
        <v>1.2799032283571974</v>
      </c>
      <c r="Q265">
        <f t="shared" si="192"/>
        <v>9264</v>
      </c>
      <c r="Y265" t="str">
        <f t="shared" si="193"/>
        <v>Anglosphere (core)</v>
      </c>
      <c r="Z265">
        <f t="shared" si="194"/>
        <v>69.465205359999999</v>
      </c>
      <c r="AA265">
        <f t="shared" si="195"/>
        <v>3.536379605</v>
      </c>
      <c r="AB265">
        <f t="shared" si="196"/>
        <v>10237</v>
      </c>
    </row>
    <row r="266" spans="14:28" x14ac:dyDescent="0.35">
      <c r="N266" t="str">
        <f t="shared" si="197"/>
        <v>Eastern and South-Eastern Asia</v>
      </c>
      <c r="O266">
        <f t="shared" si="190"/>
        <v>115.67054410469861</v>
      </c>
      <c r="P266">
        <f t="shared" si="191"/>
        <v>4.5569600973928486</v>
      </c>
      <c r="Q266">
        <f t="shared" si="192"/>
        <v>3042</v>
      </c>
      <c r="Y266" t="str">
        <f t="shared" si="193"/>
        <v>Anglosphere (other)</v>
      </c>
      <c r="Z266">
        <f t="shared" si="194"/>
        <v>100.8184457</v>
      </c>
      <c r="AA266">
        <f t="shared" si="195"/>
        <v>2.0740549370000001</v>
      </c>
      <c r="AB266">
        <f t="shared" si="196"/>
        <v>15261</v>
      </c>
    </row>
    <row r="267" spans="14:28" x14ac:dyDescent="0.35">
      <c r="N267" t="str">
        <f t="shared" si="197"/>
        <v>Europe</v>
      </c>
      <c r="O267">
        <f t="shared" si="190"/>
        <v>77.223151374590174</v>
      </c>
      <c r="P267">
        <f t="shared" si="191"/>
        <v>5.0740726386003958</v>
      </c>
      <c r="Q267">
        <f t="shared" si="192"/>
        <v>12780</v>
      </c>
      <c r="Y267" t="str">
        <f t="shared" si="193"/>
        <v>Arabsphere</v>
      </c>
      <c r="Z267">
        <f t="shared" si="194"/>
        <v>95.840880999999996</v>
      </c>
      <c r="AA267">
        <f t="shared" si="195"/>
        <v>2.2351790789999999</v>
      </c>
      <c r="AB267">
        <f t="shared" si="196"/>
        <v>10240</v>
      </c>
    </row>
    <row r="268" spans="14:28" x14ac:dyDescent="0.35">
      <c r="N268" t="str">
        <f t="shared" si="197"/>
        <v>Latin America and the Caribbean</v>
      </c>
      <c r="O268">
        <f t="shared" si="190"/>
        <v>108.14100049537521</v>
      </c>
      <c r="P268">
        <f t="shared" si="191"/>
        <v>2.4053278470269186</v>
      </c>
      <c r="Q268">
        <f t="shared" si="192"/>
        <v>29787</v>
      </c>
      <c r="Y268" t="str">
        <f t="shared" si="193"/>
        <v>Francosphere</v>
      </c>
      <c r="Z268">
        <f t="shared" si="194"/>
        <v>93.266567609999996</v>
      </c>
      <c r="AA268">
        <f t="shared" si="195"/>
        <v>2.4375356240000001</v>
      </c>
      <c r="AB268">
        <f t="shared" si="196"/>
        <v>7367</v>
      </c>
    </row>
    <row r="269" spans="14:28" x14ac:dyDescent="0.35">
      <c r="N269" t="str">
        <f t="shared" si="197"/>
        <v>Northern Africa and Western Asia</v>
      </c>
      <c r="O269">
        <f t="shared" si="190"/>
        <v>96.759677544991931</v>
      </c>
      <c r="P269">
        <f t="shared" si="191"/>
        <v>1.7252598406179425</v>
      </c>
      <c r="Q269">
        <f t="shared" si="192"/>
        <v>13342</v>
      </c>
      <c r="Y269" t="str">
        <f t="shared" si="193"/>
        <v>Germanosphere</v>
      </c>
      <c r="Z269">
        <f t="shared" si="194"/>
        <v>75.399065359999994</v>
      </c>
      <c r="AA269">
        <f t="shared" si="195"/>
        <v>2.924441072</v>
      </c>
      <c r="AB269">
        <f t="shared" si="196"/>
        <v>2952</v>
      </c>
    </row>
    <row r="270" spans="14:28" x14ac:dyDescent="0.35">
      <c r="N270" t="str">
        <f t="shared" si="197"/>
        <v>Northern America</v>
      </c>
      <c r="O270">
        <f t="shared" si="190"/>
        <v>78.329899700914495</v>
      </c>
      <c r="P270">
        <f t="shared" si="191"/>
        <v>0.23662230719153779</v>
      </c>
      <c r="Q270">
        <f t="shared" si="192"/>
        <v>5426</v>
      </c>
      <c r="Y270" t="str">
        <f t="shared" si="193"/>
        <v>Hispanosphere</v>
      </c>
      <c r="Z270">
        <f t="shared" si="194"/>
        <v>113.2554651</v>
      </c>
      <c r="AA270">
        <f t="shared" si="195"/>
        <v>2.3687805439999998</v>
      </c>
      <c r="AB270">
        <f t="shared" si="196"/>
        <v>25345</v>
      </c>
    </row>
    <row r="271" spans="14:28" x14ac:dyDescent="0.35">
      <c r="N271" t="str">
        <f t="shared" si="197"/>
        <v>Oceania</v>
      </c>
      <c r="O271">
        <f t="shared" si="190"/>
        <v>60.715704538352043</v>
      </c>
      <c r="P271">
        <f t="shared" si="191"/>
        <v>4.2918396406740458</v>
      </c>
      <c r="Q271">
        <f t="shared" si="192"/>
        <v>1500</v>
      </c>
      <c r="Y271" t="str">
        <f t="shared" si="193"/>
        <v>Lusosphone (Portuguese)</v>
      </c>
      <c r="Z271">
        <f t="shared" si="194"/>
        <v>96.726286020000003</v>
      </c>
      <c r="AA271">
        <f t="shared" si="195"/>
        <v>1.174862259</v>
      </c>
      <c r="AB271">
        <f t="shared" si="196"/>
        <v>7159</v>
      </c>
    </row>
    <row r="272" spans="14:28" x14ac:dyDescent="0.35">
      <c r="N272" t="str">
        <f t="shared" si="197"/>
        <v>Sub-Saharan Africa</v>
      </c>
      <c r="O272">
        <f t="shared" si="190"/>
        <v>104.54188552363264</v>
      </c>
      <c r="P272">
        <f t="shared" si="191"/>
        <v>4.2840998704388538</v>
      </c>
      <c r="Q272">
        <f t="shared" si="192"/>
        <v>3585</v>
      </c>
      <c r="Y272" t="str">
        <f t="shared" si="193"/>
        <v>Swahili</v>
      </c>
      <c r="Z272">
        <f t="shared" si="194"/>
        <v>113.3890123</v>
      </c>
      <c r="AA272">
        <f t="shared" si="195"/>
        <v>5.1378112260000002</v>
      </c>
      <c r="AB272">
        <f t="shared" si="196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-87.314242686363698</v>
      </c>
      <c r="P275">
        <f>O$27-O267</f>
        <v>-48.866849956255265</v>
      </c>
      <c r="Q275">
        <f>O$27-O268</f>
        <v>-79.784699077040301</v>
      </c>
      <c r="R275">
        <f>O$27-O269</f>
        <v>-68.403376126657022</v>
      </c>
      <c r="S275">
        <f>O$27-O270</f>
        <v>-49.973598282579587</v>
      </c>
      <c r="T275">
        <f>O$27-O271</f>
        <v>-32.359403120017134</v>
      </c>
      <c r="U275">
        <f>O$27-O272</f>
        <v>-76.185584105297735</v>
      </c>
      <c r="Y275" t="str">
        <f>Y265</f>
        <v>Anglosphere (core)</v>
      </c>
      <c r="Z275">
        <f>Z$27-Z266</f>
        <v>-61.200491679999999</v>
      </c>
      <c r="AA275">
        <f>Z$27-Z267</f>
        <v>-56.222926979999997</v>
      </c>
      <c r="AB275">
        <f>Z$27-Z268</f>
        <v>-53.648613589999997</v>
      </c>
      <c r="AC275">
        <f>Z$27-Z269</f>
        <v>-35.781111339999995</v>
      </c>
      <c r="AD275">
        <f>Z$27-Z270</f>
        <v>-73.637511079999996</v>
      </c>
      <c r="AE275">
        <f>Z$27-Z271</f>
        <v>-57.108332000000004</v>
      </c>
      <c r="AF275">
        <f>Z$27-Z272</f>
        <v>-73.771058280000005</v>
      </c>
    </row>
    <row r="276" spans="14:32" x14ac:dyDescent="0.35">
      <c r="N276" t="str">
        <f t="shared" ref="N276:N281" si="198">N266</f>
        <v>Eastern and South-Eastern Asia</v>
      </c>
      <c r="P276">
        <f>O$28-O267</f>
        <v>-27.269093732685427</v>
      </c>
      <c r="Q276">
        <f>O$28-O268</f>
        <v>-58.186942853470462</v>
      </c>
      <c r="R276">
        <f>O$28-O269</f>
        <v>-46.805619903087184</v>
      </c>
      <c r="S276">
        <f>O$28-O270</f>
        <v>-28.375842059009749</v>
      </c>
      <c r="T276">
        <f>O$28-O271</f>
        <v>-10.761646896447296</v>
      </c>
      <c r="U276">
        <f>O$28-O272</f>
        <v>-54.587827881727897</v>
      </c>
      <c r="Y276" t="str">
        <f t="shared" ref="Y276:Y281" si="199">Y266</f>
        <v>Anglosphere (other)</v>
      </c>
      <c r="AA276">
        <f>Z$28-Z267</f>
        <v>-63.519384009999996</v>
      </c>
      <c r="AB276">
        <f>Z$28-Z268</f>
        <v>-60.945070619999996</v>
      </c>
      <c r="AC276">
        <f>Z$28-Z269</f>
        <v>-43.077568369999995</v>
      </c>
      <c r="AD276">
        <f>Z$28-Z270</f>
        <v>-80.933968109999995</v>
      </c>
      <c r="AE276">
        <f>Z$28-Z271</f>
        <v>-64.404789030000003</v>
      </c>
      <c r="AF276">
        <f>Z$28-Z272</f>
        <v>-81.067515310000005</v>
      </c>
    </row>
    <row r="277" spans="14:32" x14ac:dyDescent="0.35">
      <c r="N277" t="str">
        <f t="shared" si="198"/>
        <v>Europe</v>
      </c>
      <c r="Q277">
        <f>O$29-O268</f>
        <v>-72.308657694112597</v>
      </c>
      <c r="R277">
        <f>O$29-O269</f>
        <v>-60.927334743729318</v>
      </c>
      <c r="S277">
        <f>O$29-O270</f>
        <v>-42.497556899651883</v>
      </c>
      <c r="T277">
        <f>O$29-O271</f>
        <v>-24.88336173708943</v>
      </c>
      <c r="U277">
        <f>O$29-O272</f>
        <v>-68.709542722370031</v>
      </c>
      <c r="Y277" t="str">
        <f t="shared" si="199"/>
        <v>Arabsphere</v>
      </c>
      <c r="AB277">
        <f>Z$29-Z268</f>
        <v>-53.193193009999995</v>
      </c>
      <c r="AC277">
        <f>Z$29-Z269</f>
        <v>-35.325690759999993</v>
      </c>
      <c r="AD277">
        <f>Z$29-Z270</f>
        <v>-73.182090499999987</v>
      </c>
      <c r="AE277">
        <f>Z$29-Z271</f>
        <v>-56.652911420000002</v>
      </c>
      <c r="AF277">
        <f>Z$29-Z272</f>
        <v>-73.315637699999996</v>
      </c>
    </row>
    <row r="278" spans="14:32" x14ac:dyDescent="0.35">
      <c r="N278" t="str">
        <f t="shared" si="198"/>
        <v>Latin America and the Caribbean</v>
      </c>
      <c r="R278">
        <f>O$30-O269</f>
        <v>-62.791330465710978</v>
      </c>
      <c r="S278">
        <f>O$30-O270</f>
        <v>-44.361552621633543</v>
      </c>
      <c r="T278">
        <f>O$30-O271</f>
        <v>-26.74735745907109</v>
      </c>
      <c r="U278">
        <f>O$30-O272</f>
        <v>-70.573538444351698</v>
      </c>
      <c r="Y278" t="str">
        <f t="shared" si="199"/>
        <v>Francosphere</v>
      </c>
      <c r="AC278">
        <f>Z$30-Z269</f>
        <v>-23.859760389999991</v>
      </c>
      <c r="AD278">
        <f>Z$30-Z270</f>
        <v>-61.716160129999992</v>
      </c>
      <c r="AE278">
        <f>Z$30-Z271</f>
        <v>-45.18698105</v>
      </c>
      <c r="AF278">
        <f>Z$30-Z272</f>
        <v>-61.849707330000001</v>
      </c>
    </row>
    <row r="279" spans="14:32" x14ac:dyDescent="0.35">
      <c r="N279" t="str">
        <f t="shared" si="198"/>
        <v>Northern Africa and Western Asia</v>
      </c>
      <c r="S279">
        <f>O$31-O270</f>
        <v>-37.606944957968707</v>
      </c>
      <c r="T279">
        <f>O$31-O271</f>
        <v>-19.992749795406255</v>
      </c>
      <c r="U279">
        <f>O$31-O272</f>
        <v>-63.818930780686856</v>
      </c>
      <c r="Y279" t="str">
        <f t="shared" si="199"/>
        <v>Germanosphere</v>
      </c>
      <c r="AD279">
        <f>Z$31-Z270</f>
        <v>-75.260226379999992</v>
      </c>
      <c r="AE279">
        <f>Z$31-Z271</f>
        <v>-58.7310473</v>
      </c>
      <c r="AF279">
        <f>Z$31-Z272</f>
        <v>-75.393773580000001</v>
      </c>
    </row>
    <row r="280" spans="14:32" x14ac:dyDescent="0.35">
      <c r="N280" t="str">
        <f t="shared" si="198"/>
        <v>Northern America</v>
      </c>
      <c r="T280">
        <f>O$32-O271</f>
        <v>-17.067779863029081</v>
      </c>
      <c r="U280">
        <f>O$32-O272</f>
        <v>-60.893960848309682</v>
      </c>
      <c r="Y280" t="str">
        <f t="shared" si="199"/>
        <v>Hispanosphere</v>
      </c>
      <c r="AE280">
        <f>Z$32-Z271</f>
        <v>-57.473988110000001</v>
      </c>
      <c r="AF280">
        <f>Z$32-Z272</f>
        <v>-74.136714390000009</v>
      </c>
    </row>
    <row r="281" spans="14:32" x14ac:dyDescent="0.35">
      <c r="N281" t="str">
        <f t="shared" si="198"/>
        <v>Oceania</v>
      </c>
      <c r="U281">
        <f>O271-O272</f>
        <v>-43.826180985280601</v>
      </c>
      <c r="Y281" t="str">
        <f t="shared" si="199"/>
        <v>Lusosphone (Portuguese)</v>
      </c>
      <c r="AF281">
        <f>Z271-Z272</f>
        <v>-16.662726280000001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200">P274</f>
        <v>Europe</v>
      </c>
      <c r="Q283" t="str">
        <f t="shared" si="200"/>
        <v>Latin America and the Caribbean</v>
      </c>
      <c r="R283" t="str">
        <f t="shared" si="200"/>
        <v>Northern Africa and Western Asia</v>
      </c>
      <c r="S283" t="str">
        <f t="shared" si="200"/>
        <v>Northern America</v>
      </c>
      <c r="T283" t="str">
        <f t="shared" si="200"/>
        <v>Oceania</v>
      </c>
      <c r="U283" t="str">
        <f t="shared" si="200"/>
        <v>Sub-Saharan Africa</v>
      </c>
      <c r="Z283" t="str">
        <f>Z274</f>
        <v>Anglosphere (other)</v>
      </c>
      <c r="AA283" t="str">
        <f t="shared" ref="AA283:AF283" si="201">AA274</f>
        <v>Arabsphere</v>
      </c>
      <c r="AB283" t="str">
        <f t="shared" si="201"/>
        <v>Francosphere</v>
      </c>
      <c r="AC283" t="str">
        <f t="shared" si="201"/>
        <v>Germanosphere</v>
      </c>
      <c r="AD283" t="str">
        <f t="shared" si="201"/>
        <v>Hispanosphere</v>
      </c>
      <c r="AE283" t="str">
        <f t="shared" si="201"/>
        <v>Lusosphone (Portuguese)</v>
      </c>
      <c r="AF283" t="str">
        <f t="shared" si="201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3.2116977452225144</v>
      </c>
      <c r="P284">
        <f>SQRT((Q$27*P$27^2+Q267*P267^2)/(Q$27+Q267-2))</f>
        <v>4.1839299244619257</v>
      </c>
      <c r="Q284">
        <f>SQRT((Q$27*P$27^2+Q268*P268^2)/(Q$27+Q268-2))</f>
        <v>2.4796442527637197</v>
      </c>
      <c r="R284">
        <f>SQRT((Q$27*P$27^2+Q269*P269^2)/(Q$27+Q269-2))</f>
        <v>2.1935610082319132</v>
      </c>
      <c r="S284">
        <f>SQRT((Q$27*P$27^2+Q270*P270^2)/(Q$27+Q270-2))</f>
        <v>2.1742609380704891</v>
      </c>
      <c r="T284">
        <f>SQRT((Q$27*P$27^2+Q271*P271^2)/(Q$27+Q271-2))</f>
        <v>2.93948662431636</v>
      </c>
      <c r="U284">
        <f>SQRT((Q$27*P$27^2+Q272*P272^2)/(Q$27+Q272-2))</f>
        <v>3.1780026483592412</v>
      </c>
      <c r="Y284" t="str">
        <f>Y275</f>
        <v>Anglosphere (core)</v>
      </c>
      <c r="Z284">
        <f>SQRT((AB$27*AA$27^2+AB266*AA266^2)/(AB$27+AB266-2))</f>
        <v>2.3341925734094784</v>
      </c>
      <c r="AA284">
        <f>SQRT((AB$27*AA$27^2+AB267*AA267^2)/(AB$27+AB267-2))</f>
        <v>2.4784455609157834</v>
      </c>
      <c r="AB284">
        <f>SQRT((AB$27*AA$27^2+AB268*AA268^2)/(AB$27+AB268-2))</f>
        <v>2.6072588276765987</v>
      </c>
      <c r="AC284">
        <f>SQRT((AB$27*AA$27^2+AB269*AA269^2)/(AB$27+AB269-2))</f>
        <v>2.796275514675159</v>
      </c>
      <c r="AD284">
        <f>SQRT((AB$27*AA$27^2+AB270*AA270^2)/(AB$27+AB270-2))</f>
        <v>2.4680441042560175</v>
      </c>
      <c r="AE284">
        <f>SQRT((AB$27*AA$27^2+AB271*AA271^2)/(AB$27+AB271-2))</f>
        <v>2.1671016871927775</v>
      </c>
      <c r="AF284">
        <f>SQRT((AB$27*AA$27^2+AB272*AA272^2)/(AB$27+AB272-2))</f>
        <v>2.7773444329605383</v>
      </c>
    </row>
    <row r="285" spans="14:32" x14ac:dyDescent="0.35">
      <c r="N285" t="str">
        <f t="shared" ref="N285:N290" si="202">N276</f>
        <v>Eastern and South-Eastern Asia</v>
      </c>
      <c r="P285">
        <f>SQRT((Q$28*P$28^2+Q267*P267^2)/(Q$28+Q267-2))</f>
        <v>4.9525417536266811</v>
      </c>
      <c r="Q285">
        <f>SQRT((Q$28*P$28^2+Q268*P268^2)/(Q$28+Q268-2))</f>
        <v>2.4012597289128115</v>
      </c>
      <c r="R285">
        <f>SQRT((Q$28*P$28^2+Q269*P269^2)/(Q$28+Q269-2))</f>
        <v>1.7586778516735315</v>
      </c>
      <c r="S285">
        <f>SQRT((Q$28*P$28^2+Q270*P270^2)/(Q$28+Q270-2))</f>
        <v>0.83386427330820789</v>
      </c>
      <c r="T285">
        <f>SQRT((Q$28*P$28^2+Q271*P271^2)/(Q$28+Q271-2))</f>
        <v>3.710632466778895</v>
      </c>
      <c r="U285">
        <f>SQRT((Q$28*P$28^2+Q272*P272^2)/(Q$28+Q272-2))</f>
        <v>3.9908072970927746</v>
      </c>
      <c r="Y285" t="str">
        <f t="shared" ref="Y285:Y290" si="203">Y276</f>
        <v>Anglosphere (other)</v>
      </c>
      <c r="AA285">
        <f>SQRT((AB$28*AA$28^2+AB267*AA267^2)/(AB$28+AB267-2))</f>
        <v>2.6429534821868939</v>
      </c>
      <c r="AB285">
        <f>SQRT((AB$28*AA$28^2+AB268*AA268^2)/(AB$28+AB268-2))</f>
        <v>2.7567665698065991</v>
      </c>
      <c r="AC285">
        <f>SQRT((AB$28*AA$28^2+AB269*AA269^2)/(AB$28+AB269-2))</f>
        <v>2.9199867005257678</v>
      </c>
      <c r="AD285">
        <f>SQRT((AB$28*AA$28^2+AB270*AA270^2)/(AB$28+AB270-2))</f>
        <v>2.5711452219056645</v>
      </c>
      <c r="AE285">
        <f>SQRT((AB$28*AA$28^2+AB271*AA271^2)/(AB$28+AB271-2))</f>
        <v>2.4531590047773455</v>
      </c>
      <c r="AF285">
        <f>SQRT((AB$28*AA$28^2+AB272*AA272^2)/(AB$28+AB272-2))</f>
        <v>2.9347951419609126</v>
      </c>
    </row>
    <row r="286" spans="14:32" x14ac:dyDescent="0.35">
      <c r="N286" t="str">
        <f t="shared" si="202"/>
        <v>Europe</v>
      </c>
      <c r="Q286">
        <f>SQRT((Q$29*P$29^2+Q268*P268^2)/(Q$29+Q268-2))</f>
        <v>2.4853249817469356</v>
      </c>
      <c r="R286">
        <f>SQRT((Q$29*P$29^2+Q269*P269^2)/(Q$29+Q269-2))</f>
        <v>2.1156856801403507</v>
      </c>
      <c r="S286">
        <f>SQRT((Q$29*P$29^2+Q270*P270^2)/(Q$29+Q270-2))</f>
        <v>2.0227534873123592</v>
      </c>
      <c r="T286">
        <f>SQRT((Q$29*P$29^2+Q271*P271^2)/(Q$29+Q271-2))</f>
        <v>3.2952139079282299</v>
      </c>
      <c r="U286">
        <f>SQRT((Q$29*P$29^2+Q272*P272^2)/(Q$29+Q272-2))</f>
        <v>3.5617221392439111</v>
      </c>
      <c r="Y286" t="str">
        <f t="shared" si="203"/>
        <v>Arabsphere</v>
      </c>
      <c r="AB286">
        <f>SQRT((AB$29*AA$29^2+AB268*AA268^2)/(AB$29+AB268-2))</f>
        <v>1.8989687712677186</v>
      </c>
      <c r="AC286">
        <f>SQRT((AB$29*AA$29^2+AB269*AA269^2)/(AB$29+AB269-2))</f>
        <v>1.8620752685581023</v>
      </c>
      <c r="AD286">
        <f>SQRT((AB$29*AA$29^2+AB270*AA270^2)/(AB$29+AB270-2))</f>
        <v>2.1030176077170153</v>
      </c>
      <c r="AE286">
        <f>SQRT((AB$29*AA$29^2+AB271*AA271^2)/(AB$29+AB271-2))</f>
        <v>1.4709337058574905</v>
      </c>
      <c r="AF286">
        <f>SQRT((AB$29*AA$29^2+AB272*AA272^2)/(AB$29+AB272-2))</f>
        <v>1.6192419657807424</v>
      </c>
    </row>
    <row r="287" spans="14:32" x14ac:dyDescent="0.35">
      <c r="N287" t="str">
        <f t="shared" si="202"/>
        <v>Latin America and the Caribbean</v>
      </c>
      <c r="R287">
        <f>SQRT((Q$30*P$30^2+Q269*P269^2)/(Q$30+Q269-2))</f>
        <v>1.6532727425858471</v>
      </c>
      <c r="S287">
        <f>SQRT((Q$30*P$30^2+Q270*P270^2)/(Q$30+Q270-2))</f>
        <v>1.4248964444096421</v>
      </c>
      <c r="T287">
        <f>SQRT((Q$30*P$30^2+Q271*P271^2)/(Q$30+Q271-2))</f>
        <v>1.9191672483475757</v>
      </c>
      <c r="U287">
        <f>SQRT((Q$30*P$30^2+Q272*P272^2)/(Q$30+Q272-2))</f>
        <v>2.2324620499918972</v>
      </c>
      <c r="Y287" t="str">
        <f t="shared" si="203"/>
        <v>Francosphere</v>
      </c>
      <c r="AC287">
        <f>SQRT((AB$30*AA$30^2+AB269*AA269^2)/(AB$30+AB269-2))</f>
        <v>4.7123667510527802</v>
      </c>
      <c r="AD287">
        <f>SQRT((AB$30*AA$30^2+AB270*AA270^2)/(AB$30+AB270-2))</f>
        <v>2.9251450635499352</v>
      </c>
      <c r="AE287">
        <f>SQRT((AB$30*AA$30^2+AB271*AA271^2)/(AB$30+AB271-2))</f>
        <v>3.3109265647614756</v>
      </c>
      <c r="AF287">
        <f>SQRT((AB$30*AA$30^2+AB272*AA272^2)/(AB$30+AB272-2))</f>
        <v>6.157175489572051</v>
      </c>
    </row>
    <row r="288" spans="14:32" x14ac:dyDescent="0.35">
      <c r="N288" t="str">
        <f t="shared" si="202"/>
        <v>Northern Africa and Western Asia</v>
      </c>
      <c r="S288">
        <f>SQRT((Q$31*P$31^2+Q270*P270^2)/(Q$31+Q270-2))</f>
        <v>1.4595514617399188</v>
      </c>
      <c r="T288">
        <f>SQRT((Q$31*P$31^2+Q271*P271^2)/(Q$31+Q271-2))</f>
        <v>2.0410710172591435</v>
      </c>
      <c r="U288">
        <f>SQRT((Q$31*P$31^2+Q272*P272^2)/(Q$31+Q272-2))</f>
        <v>2.3809291185928827</v>
      </c>
      <c r="Y288" t="str">
        <f t="shared" si="203"/>
        <v>Germanosphere</v>
      </c>
      <c r="AD288">
        <f>SQRT((AB$31*AA$31^2+AB270*AA270^2)/(AB$31+AB270-2))</f>
        <v>2.3931577880146788</v>
      </c>
      <c r="AE288">
        <f>SQRT((AB$31*AA$31^2+AB271*AA271^2)/(AB$31+AB271-2))</f>
        <v>1.3835826151666926</v>
      </c>
      <c r="AF288">
        <f>SQRT((AB$31*AA$31^2+AB272*AA272^2)/(AB$31+AB272-2))</f>
        <v>4.5042595723544272</v>
      </c>
    </row>
    <row r="289" spans="14:32" x14ac:dyDescent="0.35">
      <c r="N289" t="str">
        <f t="shared" si="202"/>
        <v>Northern America</v>
      </c>
      <c r="T289">
        <f>SQRT((Q$32*P$32^2+Q271*P271^2)/(Q$32+Q271-2))</f>
        <v>2.805447931153799</v>
      </c>
      <c r="U289">
        <f>SQRT((Q$32*P$32^2+Q272*P272^2)/(Q$32+Q272-2))</f>
        <v>3.2469655435097486</v>
      </c>
      <c r="Y289" t="str">
        <f t="shared" si="203"/>
        <v>Hispanosphere</v>
      </c>
      <c r="AE289">
        <f>SQRT((AB$32*AA$32^2+AB271*AA271^2)/(AB$32+AB271-2))</f>
        <v>1.6699263700494742</v>
      </c>
      <c r="AF289">
        <f>SQRT((AB$32*AA$32^2+AB272*AA272^2)/(AB$32+AB272-2))</f>
        <v>1.855373231111104</v>
      </c>
    </row>
    <row r="290" spans="14:32" x14ac:dyDescent="0.35">
      <c r="N290" t="str">
        <f t="shared" si="202"/>
        <v>Oceania</v>
      </c>
      <c r="U290">
        <f>SQRT((Q271*P271^2+Q272*P272^2)/(Q271+Q272-2))</f>
        <v>4.2872276372610703</v>
      </c>
      <c r="Y290" t="str">
        <f t="shared" si="203"/>
        <v>Lusosphone (Portuguese)</v>
      </c>
      <c r="AF290">
        <f>SQRT((AB271*AA271^2+AB272*AA272^2)/(AB271+AB272-2))</f>
        <v>1.2726213487928713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204">P283</f>
        <v>Europe</v>
      </c>
      <c r="Q292" t="str">
        <f t="shared" si="204"/>
        <v>Latin America and the Caribbean</v>
      </c>
      <c r="R292" t="str">
        <f t="shared" si="204"/>
        <v>Northern Africa and Western Asia</v>
      </c>
      <c r="S292" t="str">
        <f t="shared" si="204"/>
        <v>Northern America</v>
      </c>
      <c r="T292" t="str">
        <f t="shared" si="204"/>
        <v>Oceania</v>
      </c>
      <c r="U292" t="str">
        <f t="shared" si="204"/>
        <v>Sub-Saharan Africa</v>
      </c>
      <c r="Y292" s="4" t="s">
        <v>39</v>
      </c>
      <c r="Z292" t="str">
        <f>Z283</f>
        <v>Anglosphere (other)</v>
      </c>
      <c r="AA292" t="str">
        <f t="shared" ref="AA292:AF292" si="205">AA283</f>
        <v>Arabsphere</v>
      </c>
      <c r="AB292" t="str">
        <f t="shared" si="205"/>
        <v>Francosphere</v>
      </c>
      <c r="AC292" t="str">
        <f t="shared" si="205"/>
        <v>Germanosphere</v>
      </c>
      <c r="AD292" t="str">
        <f t="shared" si="205"/>
        <v>Hispanosphere</v>
      </c>
      <c r="AE292" t="str">
        <f t="shared" si="205"/>
        <v>Lusosphone (Portuguese)</v>
      </c>
      <c r="AF292" t="str">
        <f t="shared" si="205"/>
        <v>Swahili</v>
      </c>
    </row>
    <row r="293" spans="14:32" x14ac:dyDescent="0.35">
      <c r="N293" t="str">
        <f>N284</f>
        <v>Central and Southern Asia</v>
      </c>
      <c r="O293">
        <f>O275/O284</f>
        <v>-27.186320012910912</v>
      </c>
      <c r="P293">
        <f t="shared" ref="P293:U293" si="206">P275/P284</f>
        <v>-11.679653062674033</v>
      </c>
      <c r="Q293">
        <f t="shared" si="206"/>
        <v>-32.175865141991729</v>
      </c>
      <c r="R293">
        <f t="shared" si="206"/>
        <v>-31.183712634367318</v>
      </c>
      <c r="S293">
        <f t="shared" si="206"/>
        <v>-22.984177017376677</v>
      </c>
      <c r="T293">
        <f t="shared" si="206"/>
        <v>-11.008521982148158</v>
      </c>
      <c r="U293">
        <f t="shared" si="206"/>
        <v>-23.972788110995218</v>
      </c>
      <c r="Y293" t="str">
        <f>Y284</f>
        <v>Anglosphere (core)</v>
      </c>
      <c r="Z293">
        <f>Z275/Z284</f>
        <v>-26.219127066541237</v>
      </c>
      <c r="AA293">
        <f t="shared" ref="AA293:AF293" si="207">AA275/AA284</f>
        <v>-22.684753648260756</v>
      </c>
      <c r="AB293">
        <f t="shared" si="207"/>
        <v>-20.57663513131444</v>
      </c>
      <c r="AC293">
        <f t="shared" si="207"/>
        <v>-12.79598921930862</v>
      </c>
      <c r="AD293">
        <f t="shared" si="207"/>
        <v>-29.836383779777609</v>
      </c>
      <c r="AE293">
        <f t="shared" si="207"/>
        <v>-26.352400691440121</v>
      </c>
      <c r="AF293">
        <f t="shared" si="207"/>
        <v>-26.561724719667918</v>
      </c>
    </row>
    <row r="294" spans="14:32" x14ac:dyDescent="0.35">
      <c r="N294" t="str">
        <f t="shared" ref="N294:N299" si="208">N285</f>
        <v>Eastern and South-Eastern Asia</v>
      </c>
      <c r="P294">
        <f t="shared" ref="P294:U294" si="209">P276/P285</f>
        <v>-5.5060805318232058</v>
      </c>
      <c r="Q294">
        <f t="shared" si="209"/>
        <v>-24.231840543053224</v>
      </c>
      <c r="R294">
        <f t="shared" si="209"/>
        <v>-26.614095275349978</v>
      </c>
      <c r="S294">
        <f t="shared" si="209"/>
        <v>-34.029329433234565</v>
      </c>
      <c r="T294">
        <f t="shared" si="209"/>
        <v>-2.9002190307975195</v>
      </c>
      <c r="U294">
        <f t="shared" si="209"/>
        <v>-13.678392319642711</v>
      </c>
      <c r="Y294" t="str">
        <f t="shared" ref="Y294:Y299" si="210">Y285</f>
        <v>Anglosphere (other)</v>
      </c>
      <c r="AA294">
        <f t="shared" ref="AA294:AF294" si="211">AA276/AA285</f>
        <v>-24.033485431397498</v>
      </c>
      <c r="AB294">
        <f t="shared" si="211"/>
        <v>-22.107446922600921</v>
      </c>
      <c r="AC294">
        <f t="shared" si="211"/>
        <v>-14.752659100208751</v>
      </c>
      <c r="AD294">
        <f t="shared" si="211"/>
        <v>-31.477789515916136</v>
      </c>
      <c r="AE294">
        <f t="shared" si="211"/>
        <v>-26.253817589718583</v>
      </c>
      <c r="AF294">
        <f t="shared" si="211"/>
        <v>-27.622887250601735</v>
      </c>
    </row>
    <row r="295" spans="14:32" x14ac:dyDescent="0.35">
      <c r="N295" t="str">
        <f t="shared" si="208"/>
        <v>Europe</v>
      </c>
      <c r="Q295">
        <f t="shared" ref="Q295:U295" si="212">Q277/Q286</f>
        <v>-29.094246517124219</v>
      </c>
      <c r="R295">
        <f t="shared" si="212"/>
        <v>-28.797914224993718</v>
      </c>
      <c r="S295">
        <f t="shared" si="212"/>
        <v>-21.009755843317595</v>
      </c>
      <c r="T295">
        <f t="shared" si="212"/>
        <v>-7.5513646252889606</v>
      </c>
      <c r="U295">
        <f t="shared" si="212"/>
        <v>-19.291101336994192</v>
      </c>
      <c r="Y295" t="str">
        <f t="shared" si="210"/>
        <v>Arabsphere</v>
      </c>
      <c r="AB295">
        <f t="shared" ref="AB295:AF295" si="213">AB277/AB286</f>
        <v>-28.011620735863467</v>
      </c>
      <c r="AC295">
        <f t="shared" si="213"/>
        <v>-18.971140080365515</v>
      </c>
      <c r="AD295">
        <f t="shared" si="213"/>
        <v>-34.798610449792989</v>
      </c>
      <c r="AE295">
        <f t="shared" si="213"/>
        <v>-38.51493183846366</v>
      </c>
      <c r="AF295">
        <f t="shared" si="213"/>
        <v>-45.277752954389207</v>
      </c>
    </row>
    <row r="296" spans="14:32" x14ac:dyDescent="0.35">
      <c r="N296" t="str">
        <f t="shared" si="208"/>
        <v>Latin America and the Caribbean</v>
      </c>
      <c r="R296">
        <f t="shared" ref="R296:U296" si="214">R278/R287</f>
        <v>-37.980019175481267</v>
      </c>
      <c r="S296">
        <f t="shared" si="214"/>
        <v>-31.133176586747158</v>
      </c>
      <c r="T296">
        <f t="shared" si="214"/>
        <v>-13.936960148783729</v>
      </c>
      <c r="U296">
        <f t="shared" si="214"/>
        <v>-31.61242469703252</v>
      </c>
      <c r="Y296" t="str">
        <f t="shared" si="210"/>
        <v>Francosphere</v>
      </c>
      <c r="AC296">
        <f t="shared" ref="AC296:AF296" si="215">AC278/AC287</f>
        <v>-5.0632222936955262</v>
      </c>
      <c r="AD296">
        <f t="shared" si="215"/>
        <v>-21.098495558063604</v>
      </c>
      <c r="AE296">
        <f t="shared" si="215"/>
        <v>-13.647835482347928</v>
      </c>
      <c r="AF296">
        <f t="shared" si="215"/>
        <v>-10.045142847519976</v>
      </c>
    </row>
    <row r="297" spans="14:32" x14ac:dyDescent="0.35">
      <c r="N297" t="str">
        <f t="shared" si="208"/>
        <v>Northern Africa and Western Asia</v>
      </c>
      <c r="S297">
        <f t="shared" ref="S297:U297" si="216">S279/S288</f>
        <v>-25.766097286585421</v>
      </c>
      <c r="T297">
        <f t="shared" si="216"/>
        <v>-9.7952249707869345</v>
      </c>
      <c r="U297">
        <f t="shared" si="216"/>
        <v>-26.804212810166952</v>
      </c>
      <c r="Y297" t="str">
        <f t="shared" si="210"/>
        <v>Germanosphere</v>
      </c>
      <c r="AD297">
        <f t="shared" ref="AD297:AF297" si="217">AD279/AD288</f>
        <v>-31.448083681283105</v>
      </c>
      <c r="AE297">
        <f t="shared" si="217"/>
        <v>-42.448529387545207</v>
      </c>
      <c r="AF297">
        <f t="shared" si="217"/>
        <v>-16.738327880289287</v>
      </c>
    </row>
    <row r="298" spans="14:32" x14ac:dyDescent="0.35">
      <c r="N298" t="str">
        <f t="shared" si="208"/>
        <v>Northern America</v>
      </c>
      <c r="T298">
        <f t="shared" ref="T298:U299" si="218">T280/T289</f>
        <v>-6.0837984813389854</v>
      </c>
      <c r="U298">
        <f t="shared" si="218"/>
        <v>-18.754113658529143</v>
      </c>
      <c r="Y298" t="str">
        <f t="shared" si="210"/>
        <v>Hispanosphere</v>
      </c>
      <c r="AE298">
        <f t="shared" ref="AE298:AF298" si="219">AE280/AE289</f>
        <v>-34.417079184333886</v>
      </c>
      <c r="AF298">
        <f t="shared" si="219"/>
        <v>-39.957844139856803</v>
      </c>
    </row>
    <row r="299" spans="14:32" x14ac:dyDescent="0.35">
      <c r="N299" t="str">
        <f t="shared" si="208"/>
        <v>Oceania</v>
      </c>
      <c r="U299">
        <f t="shared" si="218"/>
        <v>-10.222499175079797</v>
      </c>
      <c r="Y299" t="str">
        <f t="shared" si="210"/>
        <v>Lusosphone (Portuguese)</v>
      </c>
      <c r="AF299">
        <f t="shared" ref="AF299" si="220">AF281/AF290</f>
        <v>-13.093231773775615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221">P292</f>
        <v>Europe</v>
      </c>
      <c r="Q302" t="str">
        <f t="shared" si="221"/>
        <v>Latin America and the Caribbean</v>
      </c>
      <c r="R302" t="str">
        <f t="shared" si="221"/>
        <v>Northern Africa and Western Asia</v>
      </c>
      <c r="S302" t="str">
        <f t="shared" si="221"/>
        <v>Northern America</v>
      </c>
      <c r="T302" t="str">
        <f t="shared" si="221"/>
        <v>Oceania</v>
      </c>
      <c r="U302" t="str">
        <f t="shared" si="221"/>
        <v>Sub-Saharan Africa</v>
      </c>
      <c r="Z302" t="str">
        <f>Z292</f>
        <v>Anglosphere (other)</v>
      </c>
      <c r="AA302" t="str">
        <f t="shared" ref="AA302:AF302" si="222">AA292</f>
        <v>Arabsphere</v>
      </c>
      <c r="AB302" t="str">
        <f t="shared" si="222"/>
        <v>Francosphere</v>
      </c>
      <c r="AC302" t="str">
        <f t="shared" si="222"/>
        <v>Germanosphere</v>
      </c>
      <c r="AD302" t="str">
        <f t="shared" si="222"/>
        <v>Hispanosphere</v>
      </c>
      <c r="AE302" t="str">
        <f t="shared" si="222"/>
        <v>Lusosphone (Portuguese)</v>
      </c>
      <c r="AF302" t="str">
        <f t="shared" si="222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223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224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223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224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223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224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223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224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223"/>
        <v>Northern America</v>
      </c>
      <c r="T308">
        <f>Q$32+Q271-2</f>
        <v>6057</v>
      </c>
      <c r="U308">
        <f>Q$32+Q272-2</f>
        <v>8142</v>
      </c>
      <c r="Y308" t="str">
        <f t="shared" si="224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223"/>
        <v>Oceania</v>
      </c>
      <c r="U309">
        <f>Q271+Q272-2</f>
        <v>5083</v>
      </c>
      <c r="Y309" t="str">
        <f t="shared" si="224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225">N264</f>
        <v>Geographic_Grouping_A</v>
      </c>
      <c r="O323" t="str">
        <f t="shared" ref="O323:O331" si="226">T3</f>
        <v>reg.65-74</v>
      </c>
      <c r="P323" t="str">
        <f t="shared" ref="P323:P331" si="227">AL3</f>
        <v>65-74</v>
      </c>
      <c r="Q323" t="str">
        <f t="shared" ref="Q323:Q331" si="228">AW3</f>
        <v>65-74</v>
      </c>
      <c r="Y323" t="str">
        <f t="shared" ref="Y323:Y331" si="229">Y264</f>
        <v>Language_Grouping</v>
      </c>
      <c r="Z323" t="str">
        <f t="shared" ref="Z323:Z331" si="230">T15</f>
        <v>reg.65-74</v>
      </c>
      <c r="AA323" t="str">
        <f t="shared" ref="AA323:AA331" si="231">AL15</f>
        <v>65-74</v>
      </c>
      <c r="AB323" t="str">
        <f t="shared" ref="AB323:AB331" si="232">AW15</f>
        <v>65-74</v>
      </c>
    </row>
    <row r="324" spans="14:32" x14ac:dyDescent="0.35">
      <c r="N324" t="str">
        <f t="shared" si="225"/>
        <v>Central and Southern Asia</v>
      </c>
      <c r="O324">
        <f t="shared" si="226"/>
        <v>103.41674658444045</v>
      </c>
      <c r="P324">
        <f t="shared" si="227"/>
        <v>1.3004293839668477</v>
      </c>
      <c r="Q324">
        <f t="shared" si="228"/>
        <v>5453</v>
      </c>
      <c r="Y324" t="str">
        <f t="shared" si="229"/>
        <v>Anglosphere (core)</v>
      </c>
      <c r="Z324">
        <f t="shared" si="230"/>
        <v>99.303126570000003</v>
      </c>
      <c r="AA324">
        <f t="shared" si="231"/>
        <v>1.861342254</v>
      </c>
      <c r="AB324">
        <f t="shared" si="232"/>
        <v>11063</v>
      </c>
    </row>
    <row r="325" spans="14:32" x14ac:dyDescent="0.35">
      <c r="N325" t="str">
        <f t="shared" si="225"/>
        <v>Eastern and South-Eastern Asia</v>
      </c>
      <c r="O325">
        <f t="shared" si="226"/>
        <v>118.21330981932468</v>
      </c>
      <c r="P325">
        <f t="shared" si="227"/>
        <v>0.88554467575211671</v>
      </c>
      <c r="Q325">
        <f t="shared" si="228"/>
        <v>1377</v>
      </c>
      <c r="Y325" t="str">
        <f t="shared" si="229"/>
        <v>Anglosphere (other)</v>
      </c>
      <c r="Z325">
        <f t="shared" si="230"/>
        <v>105.4465505</v>
      </c>
      <c r="AA325">
        <f t="shared" si="231"/>
        <v>1.522395661</v>
      </c>
      <c r="AB325">
        <f t="shared" si="232"/>
        <v>8344</v>
      </c>
    </row>
    <row r="326" spans="14:32" x14ac:dyDescent="0.35">
      <c r="N326" t="str">
        <f t="shared" si="225"/>
        <v>Europe</v>
      </c>
      <c r="O326">
        <f t="shared" si="226"/>
        <v>99.026121681383998</v>
      </c>
      <c r="P326">
        <f t="shared" si="227"/>
        <v>1.8913309712952751</v>
      </c>
      <c r="Q326">
        <f t="shared" si="228"/>
        <v>10376</v>
      </c>
      <c r="Y326" t="str">
        <f t="shared" si="229"/>
        <v>Arabsphere</v>
      </c>
      <c r="Z326">
        <f t="shared" si="230"/>
        <v>99.017606430000001</v>
      </c>
      <c r="AA326">
        <f t="shared" si="231"/>
        <v>3.2168754769999999</v>
      </c>
      <c r="AB326">
        <f t="shared" si="232"/>
        <v>2815</v>
      </c>
    </row>
    <row r="327" spans="14:32" x14ac:dyDescent="0.35">
      <c r="N327" t="str">
        <f t="shared" si="225"/>
        <v>Latin America and the Caribbean</v>
      </c>
      <c r="O327">
        <f t="shared" si="226"/>
        <v>113.95322727938375</v>
      </c>
      <c r="P327">
        <f t="shared" si="227"/>
        <v>1.8507520292794735</v>
      </c>
      <c r="Q327">
        <f t="shared" si="228"/>
        <v>16647</v>
      </c>
      <c r="Y327" t="str">
        <f t="shared" si="229"/>
        <v>Francosphere</v>
      </c>
      <c r="Z327">
        <f t="shared" si="230"/>
        <v>100.5903455</v>
      </c>
      <c r="AA327">
        <f t="shared" si="231"/>
        <v>1.281242456</v>
      </c>
      <c r="AB327">
        <f t="shared" si="232"/>
        <v>7666</v>
      </c>
    </row>
    <row r="328" spans="14:32" x14ac:dyDescent="0.35">
      <c r="N328" t="str">
        <f t="shared" si="225"/>
        <v>Northern Africa and Western Asia</v>
      </c>
      <c r="O328">
        <f t="shared" si="226"/>
        <v>100.07733120555071</v>
      </c>
      <c r="P328">
        <f t="shared" si="227"/>
        <v>2.3073864023414563</v>
      </c>
      <c r="Q328">
        <f t="shared" si="228"/>
        <v>5171</v>
      </c>
      <c r="Y328" t="str">
        <f t="shared" si="229"/>
        <v>Germanosphere</v>
      </c>
      <c r="Z328">
        <f t="shared" si="230"/>
        <v>98.192694860000003</v>
      </c>
      <c r="AA328">
        <f t="shared" si="231"/>
        <v>2.8323824040000001</v>
      </c>
      <c r="AB328">
        <f t="shared" si="232"/>
        <v>1527</v>
      </c>
    </row>
    <row r="329" spans="14:32" x14ac:dyDescent="0.35">
      <c r="N329" t="str">
        <f t="shared" si="225"/>
        <v>Northern America</v>
      </c>
      <c r="O329">
        <f t="shared" si="226"/>
        <v>103.41688782509834</v>
      </c>
      <c r="P329">
        <f t="shared" si="227"/>
        <v>0.47572516728467162</v>
      </c>
      <c r="Q329">
        <f t="shared" si="228"/>
        <v>7590</v>
      </c>
      <c r="Y329" t="str">
        <f t="shared" si="229"/>
        <v>Hispanosphere</v>
      </c>
      <c r="Z329">
        <f t="shared" si="230"/>
        <v>119.8056184</v>
      </c>
      <c r="AA329">
        <f t="shared" si="231"/>
        <v>2.016293331</v>
      </c>
      <c r="AB329">
        <f t="shared" si="232"/>
        <v>15191</v>
      </c>
    </row>
    <row r="330" spans="14:32" x14ac:dyDescent="0.35">
      <c r="N330" t="str">
        <f t="shared" si="225"/>
        <v>Oceania</v>
      </c>
      <c r="O330">
        <f t="shared" si="226"/>
        <v>88.481579103486169</v>
      </c>
      <c r="P330">
        <f t="shared" si="227"/>
        <v>0.33872015566967789</v>
      </c>
      <c r="Q330">
        <f t="shared" si="228"/>
        <v>1519</v>
      </c>
      <c r="Y330" t="str">
        <f t="shared" si="229"/>
        <v>Lusosphone (Portuguese)</v>
      </c>
      <c r="Z330">
        <f t="shared" si="230"/>
        <v>105.4763571</v>
      </c>
      <c r="AA330">
        <f t="shared" si="231"/>
        <v>1.3398005369999999</v>
      </c>
      <c r="AB330">
        <f t="shared" si="232"/>
        <v>3169</v>
      </c>
    </row>
    <row r="331" spans="14:32" x14ac:dyDescent="0.35">
      <c r="N331" t="str">
        <f t="shared" si="225"/>
        <v>Sub-Saharan Africa</v>
      </c>
      <c r="O331">
        <f t="shared" si="226"/>
        <v>109.14977673783947</v>
      </c>
      <c r="P331">
        <f t="shared" si="227"/>
        <v>2.5143250487747379</v>
      </c>
      <c r="Q331">
        <f t="shared" si="228"/>
        <v>1715</v>
      </c>
      <c r="Y331" t="str">
        <f t="shared" si="229"/>
        <v>Swahili</v>
      </c>
      <c r="Z331">
        <f t="shared" si="230"/>
        <v>128.87277230000001</v>
      </c>
      <c r="AA331">
        <f t="shared" si="231"/>
        <v>11.918148609999999</v>
      </c>
      <c r="AB331">
        <f t="shared" si="232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-89.85700840098977</v>
      </c>
      <c r="P334">
        <f>O$27-O326</f>
        <v>-70.66982026304909</v>
      </c>
      <c r="Q334">
        <f>O$27-O327</f>
        <v>-85.596925861048845</v>
      </c>
      <c r="R334">
        <f>O$27-O328</f>
        <v>-71.721029787215798</v>
      </c>
      <c r="S334">
        <f>O$27-O329</f>
        <v>-75.060586406763434</v>
      </c>
      <c r="T334">
        <f>O$27-O330</f>
        <v>-60.125277685151261</v>
      </c>
      <c r="U334">
        <f>O$27-O331</f>
        <v>-80.793475319504566</v>
      </c>
      <c r="Y334" t="str">
        <f>Y324</f>
        <v>Anglosphere (core)</v>
      </c>
      <c r="Z334">
        <f>Z$27-Z325</f>
        <v>-65.828596480000002</v>
      </c>
      <c r="AA334">
        <f>Z$27-Z326</f>
        <v>-59.399652410000002</v>
      </c>
      <c r="AB334">
        <f>Z$27-Z327</f>
        <v>-60.972391479999999</v>
      </c>
      <c r="AC334">
        <f>Z$27-Z328</f>
        <v>-58.574740840000004</v>
      </c>
      <c r="AD334">
        <f>Z$27-Z329</f>
        <v>-80.187664380000001</v>
      </c>
      <c r="AE334">
        <f>Z$27-Z330</f>
        <v>-65.858403080000002</v>
      </c>
      <c r="AF334">
        <f>Z$27-Z331</f>
        <v>-89.254818280000009</v>
      </c>
    </row>
    <row r="335" spans="14:32" x14ac:dyDescent="0.35">
      <c r="N335" t="str">
        <f t="shared" ref="N335:N340" si="233">N325</f>
        <v>Eastern and South-Eastern Asia</v>
      </c>
      <c r="P335">
        <f>O$28-O326</f>
        <v>-49.072064039479251</v>
      </c>
      <c r="Q335">
        <f>O$28-O327</f>
        <v>-63.999169637479007</v>
      </c>
      <c r="R335">
        <f>O$28-O328</f>
        <v>-50.123273563645959</v>
      </c>
      <c r="S335">
        <f>O$28-O329</f>
        <v>-53.462830183193596</v>
      </c>
      <c r="T335">
        <f>O$28-O330</f>
        <v>-38.527521461581422</v>
      </c>
      <c r="U335">
        <f>O$28-O331</f>
        <v>-59.195719095934727</v>
      </c>
      <c r="Y335" t="str">
        <f t="shared" ref="Y335:Y340" si="234">Y325</f>
        <v>Anglosphere (other)</v>
      </c>
      <c r="AA335">
        <f>Z$28-Z326</f>
        <v>-66.696109440000001</v>
      </c>
      <c r="AB335">
        <f>Z$28-Z327</f>
        <v>-68.268848509999998</v>
      </c>
      <c r="AC335">
        <f>Z$28-Z328</f>
        <v>-65.871197870000003</v>
      </c>
      <c r="AD335">
        <f>Z$28-Z329</f>
        <v>-87.48412141</v>
      </c>
      <c r="AE335">
        <f>Z$28-Z330</f>
        <v>-73.154860110000001</v>
      </c>
      <c r="AF335">
        <f>Z$28-Z331</f>
        <v>-96.551275310000008</v>
      </c>
    </row>
    <row r="336" spans="14:32" x14ac:dyDescent="0.35">
      <c r="N336" t="str">
        <f t="shared" si="233"/>
        <v>Europe</v>
      </c>
      <c r="Q336">
        <f>O$29-O327</f>
        <v>-78.120884478121141</v>
      </c>
      <c r="R336">
        <f>O$29-O328</f>
        <v>-64.244988404288094</v>
      </c>
      <c r="S336">
        <f>O$29-O329</f>
        <v>-67.58454502383573</v>
      </c>
      <c r="T336">
        <f>O$29-O330</f>
        <v>-52.649236302223557</v>
      </c>
      <c r="U336">
        <f>O$29-O331</f>
        <v>-73.317433936576862</v>
      </c>
      <c r="Y336" t="str">
        <f t="shared" si="234"/>
        <v>Arabsphere</v>
      </c>
      <c r="AB336">
        <f>Z$29-Z327</f>
        <v>-60.516970899999997</v>
      </c>
      <c r="AC336">
        <f>Z$29-Z328</f>
        <v>-58.119320260000002</v>
      </c>
      <c r="AD336">
        <f>Z$29-Z329</f>
        <v>-79.732243799999992</v>
      </c>
      <c r="AE336">
        <f>Z$29-Z330</f>
        <v>-65.402982500000007</v>
      </c>
      <c r="AF336">
        <f>Z$29-Z331</f>
        <v>-88.799397700000014</v>
      </c>
    </row>
    <row r="337" spans="14:32" x14ac:dyDescent="0.35">
      <c r="N337" t="str">
        <f t="shared" si="233"/>
        <v>Latin America and the Caribbean</v>
      </c>
      <c r="R337">
        <f>O$30-O328</f>
        <v>-66.108984126269746</v>
      </c>
      <c r="S337">
        <f>O$30-O329</f>
        <v>-69.448540745817382</v>
      </c>
      <c r="T337">
        <f>O$30-O330</f>
        <v>-54.513232024205216</v>
      </c>
      <c r="U337">
        <f>O$30-O331</f>
        <v>-75.181429658558528</v>
      </c>
      <c r="Y337" t="str">
        <f t="shared" si="234"/>
        <v>Francosphere</v>
      </c>
      <c r="AC337">
        <f>Z$30-Z328</f>
        <v>-46.65338989</v>
      </c>
      <c r="AD337">
        <f>Z$30-Z329</f>
        <v>-68.266313429999997</v>
      </c>
      <c r="AE337">
        <f>Z$30-Z330</f>
        <v>-53.937052129999998</v>
      </c>
      <c r="AF337">
        <f>Z$30-Z331</f>
        <v>-77.333467330000005</v>
      </c>
    </row>
    <row r="338" spans="14:32" x14ac:dyDescent="0.35">
      <c r="N338" t="str">
        <f t="shared" si="233"/>
        <v>Northern Africa and Western Asia</v>
      </c>
      <c r="S338">
        <f>O$31-O329</f>
        <v>-62.693933082152554</v>
      </c>
      <c r="T338">
        <f>O$31-O330</f>
        <v>-47.758624360540381</v>
      </c>
      <c r="U338">
        <f>O$31-O331</f>
        <v>-68.426821994893686</v>
      </c>
      <c r="Y338" t="str">
        <f t="shared" si="234"/>
        <v>Germanosphere</v>
      </c>
      <c r="AD338">
        <f>Z$31-Z329</f>
        <v>-81.810379679999997</v>
      </c>
      <c r="AE338">
        <f>Z$31-Z330</f>
        <v>-67.481118379999998</v>
      </c>
      <c r="AF338">
        <f>Z$31-Z331</f>
        <v>-90.877533580000005</v>
      </c>
    </row>
    <row r="339" spans="14:32" x14ac:dyDescent="0.35">
      <c r="N339" t="str">
        <f t="shared" si="233"/>
        <v>Northern America</v>
      </c>
      <c r="T339">
        <f>O$32-O330</f>
        <v>-44.833654428163207</v>
      </c>
      <c r="U339">
        <f>O$32-O331</f>
        <v>-65.501852062516519</v>
      </c>
      <c r="Y339" t="str">
        <f t="shared" si="234"/>
        <v>Hispanosphere</v>
      </c>
      <c r="AE339">
        <f>Z$32-Z330</f>
        <v>-66.224059189999991</v>
      </c>
      <c r="AF339">
        <f>Z$32-Z331</f>
        <v>-89.620474389999998</v>
      </c>
    </row>
    <row r="340" spans="14:32" x14ac:dyDescent="0.35">
      <c r="N340" t="str">
        <f t="shared" si="233"/>
        <v>Oceania</v>
      </c>
      <c r="U340">
        <f>O330-O331</f>
        <v>-20.668197634353305</v>
      </c>
      <c r="Y340" t="str">
        <f t="shared" si="234"/>
        <v>Lusosphone (Portuguese)</v>
      </c>
      <c r="AF340">
        <f>Z330-Z331</f>
        <v>-23.396415200000007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235">P333</f>
        <v>Europe</v>
      </c>
      <c r="Q342" t="str">
        <f t="shared" si="235"/>
        <v>Latin America and the Caribbean</v>
      </c>
      <c r="R342" t="str">
        <f t="shared" si="235"/>
        <v>Northern Africa and Western Asia</v>
      </c>
      <c r="S342" t="str">
        <f t="shared" si="235"/>
        <v>Northern America</v>
      </c>
      <c r="T342" t="str">
        <f t="shared" si="235"/>
        <v>Oceania</v>
      </c>
      <c r="U342" t="str">
        <f t="shared" si="235"/>
        <v>Sub-Saharan Africa</v>
      </c>
      <c r="Z342" t="str">
        <f>Z333</f>
        <v>Anglosphere (other)</v>
      </c>
      <c r="AA342" t="str">
        <f t="shared" ref="AA342:AF342" si="236">AA333</f>
        <v>Arabsphere</v>
      </c>
      <c r="AB342" t="str">
        <f t="shared" si="236"/>
        <v>Francosphere</v>
      </c>
      <c r="AC342" t="str">
        <f t="shared" si="236"/>
        <v>Germanosphere</v>
      </c>
      <c r="AD342" t="str">
        <f t="shared" si="236"/>
        <v>Hispanosphere</v>
      </c>
      <c r="AE342" t="str">
        <f t="shared" si="236"/>
        <v>Lusosphone (Portuguese)</v>
      </c>
      <c r="AF342" t="str">
        <f t="shared" si="236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2.5384988368330221</v>
      </c>
      <c r="P343">
        <f>SQRT((Q$27*P$27^2+Q326*P326^2)/(Q$27+Q326-2))</f>
        <v>2.3191394696664211</v>
      </c>
      <c r="Q343">
        <f>SQRT((Q$27*P$27^2+Q327*P327^2)/(Q$27+Q327-2))</f>
        <v>2.2054481723041288</v>
      </c>
      <c r="R343">
        <f>SQRT((Q$27*P$27^2+Q328*P328^2)/(Q$27+Q328-2))</f>
        <v>2.5639853356850111</v>
      </c>
      <c r="S343">
        <f>SQRT((Q$27*P$27^2+Q329*P329^2)/(Q$27+Q329-2))</f>
        <v>2.0573195485271984</v>
      </c>
      <c r="T343">
        <f>SQRT((Q$27*P$27^2+Q330*P330^2)/(Q$27+Q330-2))</f>
        <v>2.5077810909496208</v>
      </c>
      <c r="U343">
        <f>SQRT((Q$27*P$27^2+Q331*P331^2)/(Q$27+Q331-2))</f>
        <v>2.6606583623824465</v>
      </c>
      <c r="Y343" t="str">
        <f>Y334</f>
        <v>Anglosphere (core)</v>
      </c>
      <c r="Z343">
        <f>SQRT((AB$27*AA$27^2+AB325*AA325^2)/(AB$27+AB325-2))</f>
        <v>2.2204148117748681</v>
      </c>
      <c r="AA343">
        <f>SQRT((AB$27*AA$27^2+AB326*AA326^2)/(AB$27+AB326-2))</f>
        <v>2.8749192073071241</v>
      </c>
      <c r="AB343">
        <f>SQRT((AB$27*AA$27^2+AB327*AA327^2)/(AB$27+AB327-2))</f>
        <v>2.1717477806034244</v>
      </c>
      <c r="AC343">
        <f>SQRT((AB$27*AA$27^2+AB328*AA328^2)/(AB$27+AB328-2))</f>
        <v>2.7623160831185984</v>
      </c>
      <c r="AD343">
        <f>SQRT((AB$27*AA$27^2+AB329*AA329^2)/(AB$27+AB329-2))</f>
        <v>2.3019674272176487</v>
      </c>
      <c r="AE343">
        <f>SQRT((AB$27*AA$27^2+AB330*AA330^2)/(AB$27+AB330-2))</f>
        <v>2.4423582497148812</v>
      </c>
      <c r="AF343">
        <f>SQRT((AB$27*AA$27^2+AB331*AA331^2)/(AB$27+AB331-2))</f>
        <v>2.7959133289090712</v>
      </c>
    </row>
    <row r="344" spans="14:32" x14ac:dyDescent="0.35">
      <c r="N344" t="str">
        <f t="shared" ref="N344:N349" si="237">N335</f>
        <v>Eastern and South-Eastern Asia</v>
      </c>
      <c r="P344">
        <f>SQRT((Q$28*P$28^2+Q326*P326^2)/(Q$28+Q326-2))</f>
        <v>1.9187280213294502</v>
      </c>
      <c r="Q344">
        <f>SQRT((Q$28*P$28^2+Q327*P327^2)/(Q$28+Q327-2))</f>
        <v>1.8705883463295434</v>
      </c>
      <c r="R344">
        <f>SQRT((Q$28*P$28^2+Q328*P328^2)/(Q$28+Q328-2))</f>
        <v>2.2990491835229614</v>
      </c>
      <c r="S344">
        <f>SQRT((Q$28*P$28^2+Q329*P329^2)/(Q$28+Q329-2))</f>
        <v>0.82735095900152578</v>
      </c>
      <c r="T344">
        <f>SQRT((Q$28*P$28^2+Q330*P330^2)/(Q$28+Q330-2))</f>
        <v>1.345894832765498</v>
      </c>
      <c r="U344">
        <f>SQRT((Q$28*P$28^2+Q331*P331^2)/(Q$28+Q331-2))</f>
        <v>2.4317709298533052</v>
      </c>
      <c r="Y344" t="str">
        <f t="shared" ref="Y344:Y349" si="238">Y335</f>
        <v>Anglosphere (other)</v>
      </c>
      <c r="AA344">
        <f>SQRT((AB$28*AA$28^2+AB326*AA326^2)/(AB$28+AB326-2))</f>
        <v>2.9732913227194144</v>
      </c>
      <c r="AB344">
        <f>SQRT((AB$28*AA$28^2+AB327*AA327^2)/(AB$28+AB327-2))</f>
        <v>2.4497650807753422</v>
      </c>
      <c r="AC344">
        <f>SQRT((AB$28*AA$28^2+AB328*AA328^2)/(AB$28+AB328-2))</f>
        <v>2.9101740514231031</v>
      </c>
      <c r="AD344">
        <f>SQRT((AB$28*AA$28^2+AB329*AA329^2)/(AB$28+AB329-2))</f>
        <v>2.478383238375292</v>
      </c>
      <c r="AE344">
        <f>SQRT((AB$28*AA$28^2+AB330*AA330^2)/(AB$28+AB330-2))</f>
        <v>2.6877133924630012</v>
      </c>
      <c r="AF344">
        <f>SQRT((AB$28*AA$28^2+AB331*AA331^2)/(AB$28+AB331-2))</f>
        <v>2.9464152762937874</v>
      </c>
    </row>
    <row r="345" spans="14:32" x14ac:dyDescent="0.35">
      <c r="N345" t="str">
        <f t="shared" si="237"/>
        <v>Europe</v>
      </c>
      <c r="Q345">
        <f>SQRT((Q$29*P$29^2+Q327*P327^2)/(Q$29+Q327-2))</f>
        <v>2.1430706833102025</v>
      </c>
      <c r="R345">
        <f>SQRT((Q$29*P$29^2+Q328*P328^2)/(Q$29+Q328-2))</f>
        <v>2.6258848800709136</v>
      </c>
      <c r="S345">
        <f>SQRT((Q$29*P$29^2+Q329*P329^2)/(Q$29+Q329-2))</f>
        <v>1.8698702793175324</v>
      </c>
      <c r="T345">
        <f>SQRT((Q$29*P$29^2+Q330*P330^2)/(Q$29+Q330-2))</f>
        <v>2.5606840748182043</v>
      </c>
      <c r="U345">
        <f>SQRT((Q$29*P$29^2+Q331*P331^2)/(Q$29+Q331-2))</f>
        <v>2.8236319570569028</v>
      </c>
      <c r="Y345" t="str">
        <f t="shared" si="238"/>
        <v>Arabsphere</v>
      </c>
      <c r="AB345">
        <f>SQRT((AB$29*AA$29^2+AB327*AA327^2)/(AB$29+AB327-2))</f>
        <v>1.493998416845898</v>
      </c>
      <c r="AC345">
        <f>SQRT((AB$29*AA$29^2+AB328*AA328^2)/(AB$29+AB328-2))</f>
        <v>1.7328725210773419</v>
      </c>
      <c r="AD345">
        <f>SQRT((AB$29*AA$29^2+AB329*AA329^2)/(AB$29+AB329-2))</f>
        <v>1.8100377468099271</v>
      </c>
      <c r="AE345">
        <f>SQRT((AB$29*AA$29^2+AB330*AA330^2)/(AB$29+AB330-2))</f>
        <v>1.5483898947953545</v>
      </c>
      <c r="AF345">
        <f>SQRT((AB$29*AA$29^2+AB331*AA331^2)/(AB$29+AB331-2))</f>
        <v>1.6307133237343812</v>
      </c>
    </row>
    <row r="346" spans="14:32" x14ac:dyDescent="0.35">
      <c r="N346" t="str">
        <f t="shared" si="237"/>
        <v>Latin America and the Caribbean</v>
      </c>
      <c r="R346">
        <f>SQRT((Q$30*P$30^2+Q328*P328^2)/(Q$30+Q328-2))</f>
        <v>1.7717101783116449</v>
      </c>
      <c r="S346">
        <f>SQRT((Q$30*P$30^2+Q329*P329^2)/(Q$30+Q329-2))</f>
        <v>1.3862754625674591</v>
      </c>
      <c r="T346">
        <f>SQRT((Q$30*P$30^2+Q330*P330^2)/(Q$30+Q330-2))</f>
        <v>1.5477074472582029</v>
      </c>
      <c r="U346">
        <f>SQRT((Q$30*P$30^2+Q331*P331^2)/(Q$30+Q331-2))</f>
        <v>1.6935738052029925</v>
      </c>
      <c r="Y346" t="str">
        <f t="shared" si="238"/>
        <v>Francosphere</v>
      </c>
      <c r="AC346">
        <f>SQRT((AB$30*AA$30^2+AB328*AA328^2)/(AB$30+AB328-2))</f>
        <v>5.1786829117718103</v>
      </c>
      <c r="AD346">
        <f>SQRT((AB$30*AA$30^2+AB329*AA329^2)/(AB$30+AB329-2))</f>
        <v>2.9865393736986583</v>
      </c>
      <c r="AE346">
        <f>SQRT((AB$30*AA$30^2+AB330*AA330^2)/(AB$30+AB330-2))</f>
        <v>4.2330235453585194</v>
      </c>
      <c r="AF346">
        <f>SQRT((AB$30*AA$30^2+AB331*AA331^2)/(AB$30+AB331-2))</f>
        <v>6.2355906549232154</v>
      </c>
    </row>
    <row r="347" spans="14:32" x14ac:dyDescent="0.35">
      <c r="N347" t="str">
        <f t="shared" si="237"/>
        <v>Northern Africa and Western Asia</v>
      </c>
      <c r="S347">
        <f>SQRT((Q$31*P$31^2+Q329*P329^2)/(Q$31+Q329-2))</f>
        <v>1.412441798151538</v>
      </c>
      <c r="T347">
        <f>SQRT((Q$31*P$31^2+Q330*P330^2)/(Q$31+Q330-2))</f>
        <v>1.6115616871252059</v>
      </c>
      <c r="U347">
        <f>SQRT((Q$31*P$31^2+Q331*P331^2)/(Q$31+Q331-2))</f>
        <v>1.7803215152005269</v>
      </c>
      <c r="Y347" t="str">
        <f t="shared" si="238"/>
        <v>Germanosphere</v>
      </c>
      <c r="AD347">
        <f>SQRT((AB$31*AA$31^2+AB329*AA329^2)/(AB$31+AB329-2))</f>
        <v>2.0690829038372689</v>
      </c>
      <c r="AE347">
        <f>SQRT((AB$31*AA$31^2+AB330*AA330^2)/(AB$31+AB330-2))</f>
        <v>1.7110083543935513</v>
      </c>
      <c r="AF347">
        <f>SQRT((AB$31*AA$31^2+AB331*AA331^2)/(AB$31+AB331-2))</f>
        <v>5.1447793434809972</v>
      </c>
    </row>
    <row r="348" spans="14:32" x14ac:dyDescent="0.35">
      <c r="N348" t="str">
        <f t="shared" si="237"/>
        <v>Northern America</v>
      </c>
      <c r="T348">
        <f>SQRT((Q$32*P$32^2+Q330*P330^2)/(Q$32+Q330-2))</f>
        <v>1.8240716748165993</v>
      </c>
      <c r="U348">
        <f>SQRT((Q$32*P$32^2+Q331*P331^2)/(Q$32+Q331-2))</f>
        <v>2.2190313923771243</v>
      </c>
      <c r="Y348" t="str">
        <f t="shared" si="238"/>
        <v>Hispanosphere</v>
      </c>
      <c r="AE348">
        <f>SQRT((AB$32*AA$32^2+AB330*AA330^2)/(AB$32+AB330-2))</f>
        <v>1.7659589516215193</v>
      </c>
      <c r="AF348">
        <f>SQRT((AB$32*AA$32^2+AB331*AA331^2)/(AB$32+AB331-2))</f>
        <v>1.8649103718978024</v>
      </c>
    </row>
    <row r="349" spans="14:32" x14ac:dyDescent="0.35">
      <c r="N349" t="str">
        <f t="shared" si="237"/>
        <v>Oceania</v>
      </c>
      <c r="U349">
        <f>SQRT((Q330*P330^2+Q331*P331^2)/(Q330+Q331-2))</f>
        <v>1.8462076575821691</v>
      </c>
      <c r="Y349" t="str">
        <f t="shared" si="238"/>
        <v>Lusosphone (Portuguese)</v>
      </c>
      <c r="AF349">
        <f>SQRT((AB330*AA330^2+AB331*AA331^2)/(AB330+AB331-2))</f>
        <v>1.5815102287529856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239">P342</f>
        <v>Europe</v>
      </c>
      <c r="Q351" t="str">
        <f t="shared" si="239"/>
        <v>Latin America and the Caribbean</v>
      </c>
      <c r="R351" t="str">
        <f t="shared" si="239"/>
        <v>Northern Africa and Western Asia</v>
      </c>
      <c r="S351" t="str">
        <f t="shared" si="239"/>
        <v>Northern America</v>
      </c>
      <c r="T351" t="str">
        <f t="shared" si="239"/>
        <v>Oceania</v>
      </c>
      <c r="U351" t="str">
        <f t="shared" si="239"/>
        <v>Sub-Saharan Africa</v>
      </c>
      <c r="Y351" s="4" t="s">
        <v>39</v>
      </c>
      <c r="Z351" t="str">
        <f>Z342</f>
        <v>Anglosphere (other)</v>
      </c>
      <c r="AA351" t="str">
        <f t="shared" ref="AA351:AF351" si="240">AA342</f>
        <v>Arabsphere</v>
      </c>
      <c r="AB351" t="str">
        <f t="shared" si="240"/>
        <v>Francosphere</v>
      </c>
      <c r="AC351" t="str">
        <f t="shared" si="240"/>
        <v>Germanosphere</v>
      </c>
      <c r="AD351" t="str">
        <f t="shared" si="240"/>
        <v>Hispanosphere</v>
      </c>
      <c r="AE351" t="str">
        <f t="shared" si="240"/>
        <v>Lusosphone (Portuguese)</v>
      </c>
      <c r="AF351" t="str">
        <f t="shared" si="240"/>
        <v>Swahili</v>
      </c>
    </row>
    <row r="352" spans="14:32" x14ac:dyDescent="0.35">
      <c r="N352" t="str">
        <f>N343</f>
        <v>Central and Southern Asia</v>
      </c>
      <c r="O352">
        <f>O334/O343</f>
        <v>-35.397695321812115</v>
      </c>
      <c r="P352">
        <f t="shared" ref="P352:U352" si="241">P334/P343</f>
        <v>-30.47243220487039</v>
      </c>
      <c r="Q352">
        <f t="shared" si="241"/>
        <v>-38.811578950695527</v>
      </c>
      <c r="R352">
        <f t="shared" si="241"/>
        <v>-27.972480493167229</v>
      </c>
      <c r="S352">
        <f t="shared" si="241"/>
        <v>-36.484651332117117</v>
      </c>
      <c r="T352">
        <f t="shared" si="241"/>
        <v>-23.975488890213953</v>
      </c>
      <c r="U352">
        <f t="shared" si="241"/>
        <v>-30.365971242981857</v>
      </c>
      <c r="Y352" t="str">
        <f>Y343</f>
        <v>Anglosphere (core)</v>
      </c>
      <c r="Z352">
        <f>Z334/Z343</f>
        <v>-29.646981334708588</v>
      </c>
      <c r="AA352">
        <f t="shared" ref="AA352:AF352" si="242">AA334/AA343</f>
        <v>-20.661329285019594</v>
      </c>
      <c r="AB352">
        <f t="shared" si="242"/>
        <v>-28.075263630778846</v>
      </c>
      <c r="AC352">
        <f t="shared" si="242"/>
        <v>-21.204937841099749</v>
      </c>
      <c r="AD352">
        <f t="shared" si="242"/>
        <v>-34.834404445471044</v>
      </c>
      <c r="AE352">
        <f t="shared" si="242"/>
        <v>-26.965087160201929</v>
      </c>
      <c r="AF352">
        <f t="shared" si="242"/>
        <v>-31.923313701153273</v>
      </c>
    </row>
    <row r="353" spans="14:32" x14ac:dyDescent="0.35">
      <c r="N353" t="str">
        <f t="shared" ref="N353:N358" si="243">N344</f>
        <v>Eastern and South-Eastern Asia</v>
      </c>
      <c r="P353">
        <f t="shared" ref="P353:U353" si="244">P335/P344</f>
        <v>-25.575310046015876</v>
      </c>
      <c r="Q353">
        <f t="shared" si="244"/>
        <v>-34.213390542637441</v>
      </c>
      <c r="R353">
        <f t="shared" si="244"/>
        <v>-21.801740442472514</v>
      </c>
      <c r="S353">
        <f t="shared" si="244"/>
        <v>-64.619288346162421</v>
      </c>
      <c r="T353">
        <f t="shared" si="244"/>
        <v>-28.625952432268729</v>
      </c>
      <c r="U353">
        <f t="shared" si="244"/>
        <v>-24.342637856726771</v>
      </c>
      <c r="Y353" t="str">
        <f t="shared" ref="Y353:Y358" si="245">Y344</f>
        <v>Anglosphere (other)</v>
      </c>
      <c r="AA353">
        <f t="shared" ref="AA353:AF353" si="246">AA335/AA344</f>
        <v>-22.431743882734906</v>
      </c>
      <c r="AB353">
        <f t="shared" si="246"/>
        <v>-27.867508213641916</v>
      </c>
      <c r="AC353">
        <f t="shared" si="246"/>
        <v>-22.634796649976433</v>
      </c>
      <c r="AD353">
        <f t="shared" si="246"/>
        <v>-35.298867445274666</v>
      </c>
      <c r="AE353">
        <f t="shared" si="246"/>
        <v>-27.218251884722505</v>
      </c>
      <c r="AF353">
        <f t="shared" si="246"/>
        <v>-32.769065544436472</v>
      </c>
    </row>
    <row r="354" spans="14:32" x14ac:dyDescent="0.35">
      <c r="N354" t="str">
        <f t="shared" si="243"/>
        <v>Europe</v>
      </c>
      <c r="Q354">
        <f t="shared" ref="Q354:U354" si="247">Q336/Q345</f>
        <v>-36.452780156301266</v>
      </c>
      <c r="R354">
        <f t="shared" si="247"/>
        <v>-24.466033866097405</v>
      </c>
      <c r="S354">
        <f t="shared" si="247"/>
        <v>-36.143975211212421</v>
      </c>
      <c r="T354">
        <f t="shared" si="247"/>
        <v>-20.560613790657243</v>
      </c>
      <c r="U354">
        <f t="shared" si="247"/>
        <v>-25.965648162232974</v>
      </c>
      <c r="Y354" t="str">
        <f t="shared" si="245"/>
        <v>Arabsphere</v>
      </c>
      <c r="AB354">
        <f t="shared" ref="AB354:AF354" si="248">AB336/AB345</f>
        <v>-40.506716886462513</v>
      </c>
      <c r="AC354">
        <f t="shared" si="248"/>
        <v>-33.539293602432288</v>
      </c>
      <c r="AD354">
        <f t="shared" si="248"/>
        <v>-44.050044779741661</v>
      </c>
      <c r="AE354">
        <f t="shared" si="248"/>
        <v>-42.239349869074225</v>
      </c>
      <c r="AF354">
        <f t="shared" si="248"/>
        <v>-54.454327690563538</v>
      </c>
    </row>
    <row r="355" spans="14:32" x14ac:dyDescent="0.35">
      <c r="N355" t="str">
        <f t="shared" si="243"/>
        <v>Latin America and the Caribbean</v>
      </c>
      <c r="R355">
        <f t="shared" ref="R355:U355" si="249">R337/R346</f>
        <v>-37.313656000592857</v>
      </c>
      <c r="S355">
        <f t="shared" si="249"/>
        <v>-50.097215611964181</v>
      </c>
      <c r="T355">
        <f t="shared" si="249"/>
        <v>-35.221922670706654</v>
      </c>
      <c r="U355">
        <f t="shared" si="249"/>
        <v>-44.392177906617569</v>
      </c>
      <c r="Y355" t="str">
        <f t="shared" si="245"/>
        <v>Francosphere</v>
      </c>
      <c r="AC355">
        <f t="shared" ref="AC355:AF355" si="250">AC337/AC346</f>
        <v>-9.0087365233254317</v>
      </c>
      <c r="AD355">
        <f t="shared" si="250"/>
        <v>-22.857998803295892</v>
      </c>
      <c r="AE355">
        <f t="shared" si="250"/>
        <v>-12.741968371317375</v>
      </c>
      <c r="AF355">
        <f t="shared" si="250"/>
        <v>-12.401947403161005</v>
      </c>
    </row>
    <row r="356" spans="14:32" x14ac:dyDescent="0.35">
      <c r="N356" t="str">
        <f t="shared" si="243"/>
        <v>Northern Africa and Western Asia</v>
      </c>
      <c r="S356">
        <f t="shared" ref="S356:U356" si="251">S338/S347</f>
        <v>-44.386914323974324</v>
      </c>
      <c r="T356">
        <f t="shared" si="251"/>
        <v>-29.634996129583406</v>
      </c>
      <c r="U356">
        <f t="shared" si="251"/>
        <v>-38.435092431709684</v>
      </c>
      <c r="Y356" t="str">
        <f t="shared" si="245"/>
        <v>Germanosphere</v>
      </c>
      <c r="AD356">
        <f t="shared" ref="AD356:AF356" si="252">AD338/AD347</f>
        <v>-39.539440168529026</v>
      </c>
      <c r="AE356">
        <f t="shared" si="252"/>
        <v>-39.439385673787648</v>
      </c>
      <c r="AF356">
        <f t="shared" si="252"/>
        <v>-17.664029400046449</v>
      </c>
    </row>
    <row r="357" spans="14:32" x14ac:dyDescent="0.35">
      <c r="N357" t="str">
        <f t="shared" si="243"/>
        <v>Northern America</v>
      </c>
      <c r="T357">
        <f t="shared" ref="T357:U357" si="253">T339/T348</f>
        <v>-24.578888564053269</v>
      </c>
      <c r="U357">
        <f t="shared" si="253"/>
        <v>-29.518217852856981</v>
      </c>
      <c r="Y357" t="str">
        <f t="shared" si="245"/>
        <v>Hispanosphere</v>
      </c>
      <c r="AE357">
        <f t="shared" ref="AE357:AF358" si="254">AE339/AE348</f>
        <v>-37.500338911724121</v>
      </c>
      <c r="AF357">
        <f t="shared" si="254"/>
        <v>-48.056183149863045</v>
      </c>
    </row>
    <row r="358" spans="14:32" x14ac:dyDescent="0.35">
      <c r="N358" t="str">
        <f t="shared" si="243"/>
        <v>Oceania</v>
      </c>
      <c r="U358">
        <f t="shared" ref="U358" si="255">U340/U349</f>
        <v>-11.194947409881722</v>
      </c>
      <c r="Y358" t="str">
        <f t="shared" si="245"/>
        <v>Lusosphone (Portuguese)</v>
      </c>
      <c r="AF358">
        <f t="shared" si="254"/>
        <v>-14.793717280253055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256">P351</f>
        <v>Europe</v>
      </c>
      <c r="Q361" t="str">
        <f t="shared" si="256"/>
        <v>Latin America and the Caribbean</v>
      </c>
      <c r="R361" t="str">
        <f t="shared" si="256"/>
        <v>Northern Africa and Western Asia</v>
      </c>
      <c r="S361" t="str">
        <f t="shared" si="256"/>
        <v>Northern America</v>
      </c>
      <c r="T361" t="str">
        <f t="shared" si="256"/>
        <v>Oceania</v>
      </c>
      <c r="U361" t="str">
        <f t="shared" si="256"/>
        <v>Sub-Saharan Africa</v>
      </c>
      <c r="Z361" t="str">
        <f>Z351</f>
        <v>Anglosphere (other)</v>
      </c>
      <c r="AA361" t="str">
        <f t="shared" ref="AA361:AF361" si="257">AA351</f>
        <v>Arabsphere</v>
      </c>
      <c r="AB361" t="str">
        <f t="shared" si="257"/>
        <v>Francosphere</v>
      </c>
      <c r="AC361" t="str">
        <f t="shared" si="257"/>
        <v>Germanosphere</v>
      </c>
      <c r="AD361" t="str">
        <f t="shared" si="257"/>
        <v>Hispanosphere</v>
      </c>
      <c r="AE361" t="str">
        <f t="shared" si="257"/>
        <v>Lusosphone (Portuguese)</v>
      </c>
      <c r="AF361" t="str">
        <f t="shared" si="257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258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259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258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259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258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259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258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259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258"/>
        <v>Northern America</v>
      </c>
      <c r="T367">
        <f>Q$32+Q330-2</f>
        <v>6076</v>
      </c>
      <c r="U367">
        <f>Q$32+Q331-2</f>
        <v>6272</v>
      </c>
      <c r="Y367" t="str">
        <f t="shared" si="259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258"/>
        <v>Oceania</v>
      </c>
      <c r="U368">
        <f>Q330+Q331-2</f>
        <v>3232</v>
      </c>
      <c r="Y368" t="str">
        <f t="shared" si="259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260">U3</f>
        <v>reg.75+</v>
      </c>
      <c r="P386" t="str">
        <f t="shared" ref="P386:P394" si="261">AM3</f>
        <v>75+</v>
      </c>
      <c r="Q386" t="str">
        <f t="shared" ref="Q386:Q394" si="262">AX3</f>
        <v>75+</v>
      </c>
      <c r="Y386" t="str">
        <f t="shared" ref="Y386:Y394" si="263">Y323</f>
        <v>Language_Grouping</v>
      </c>
      <c r="Z386" t="str">
        <f t="shared" ref="Z386:Z394" si="264">U15</f>
        <v>reg.75+</v>
      </c>
      <c r="AA386" t="str">
        <f t="shared" ref="AA386:AA394" si="265">AM15</f>
        <v>75+</v>
      </c>
      <c r="AB386" t="str">
        <f t="shared" ref="AB386:AB394" si="266">AX15</f>
        <v>75+</v>
      </c>
    </row>
    <row r="387" spans="14:32" x14ac:dyDescent="0.35">
      <c r="N387" t="str">
        <f t="shared" ref="N387:N394" si="267">N324</f>
        <v>Central and Southern Asia</v>
      </c>
      <c r="O387">
        <f t="shared" si="260"/>
        <v>103.65408415731071</v>
      </c>
      <c r="P387">
        <f t="shared" si="261"/>
        <v>2.3693049974255169</v>
      </c>
      <c r="Q387">
        <f t="shared" si="262"/>
        <v>1202</v>
      </c>
      <c r="Y387" t="str">
        <f t="shared" si="263"/>
        <v>Anglosphere (core)</v>
      </c>
      <c r="Z387">
        <f t="shared" si="264"/>
        <v>119.03291280000001</v>
      </c>
      <c r="AA387">
        <f t="shared" si="265"/>
        <v>1.8694244760000001</v>
      </c>
      <c r="AB387">
        <f t="shared" si="266"/>
        <v>6901</v>
      </c>
    </row>
    <row r="388" spans="14:32" x14ac:dyDescent="0.35">
      <c r="N388" t="str">
        <f t="shared" si="267"/>
        <v>Eastern and South-Eastern Asia</v>
      </c>
      <c r="O388">
        <f t="shared" si="260"/>
        <v>104.51911016138456</v>
      </c>
      <c r="P388">
        <f t="shared" si="261"/>
        <v>4.2481867686231016</v>
      </c>
      <c r="Q388">
        <f t="shared" si="262"/>
        <v>230</v>
      </c>
      <c r="Y388" t="str">
        <f t="shared" si="263"/>
        <v>Anglosphere (other)</v>
      </c>
      <c r="Z388">
        <f t="shared" si="264"/>
        <v>104.90310220000001</v>
      </c>
      <c r="AA388">
        <f t="shared" si="265"/>
        <v>1.897762062</v>
      </c>
      <c r="AB388">
        <f t="shared" si="266"/>
        <v>1886</v>
      </c>
    </row>
    <row r="389" spans="14:32" x14ac:dyDescent="0.35">
      <c r="N389" t="str">
        <f t="shared" si="267"/>
        <v>Europe</v>
      </c>
      <c r="O389">
        <f t="shared" si="260"/>
        <v>104.76736663627078</v>
      </c>
      <c r="P389">
        <f t="shared" si="261"/>
        <v>2.4995052128933244</v>
      </c>
      <c r="Q389">
        <f t="shared" si="262"/>
        <v>3712</v>
      </c>
      <c r="Y389" t="str">
        <f t="shared" si="263"/>
        <v>Arabsphere</v>
      </c>
      <c r="Z389">
        <f t="shared" si="264"/>
        <v>87.931206489999994</v>
      </c>
      <c r="AA389">
        <f t="shared" si="265"/>
        <v>6.831265889</v>
      </c>
      <c r="AB389">
        <f t="shared" si="266"/>
        <v>332</v>
      </c>
    </row>
    <row r="390" spans="14:32" x14ac:dyDescent="0.35">
      <c r="N390" t="str">
        <f t="shared" si="267"/>
        <v>Latin America and the Caribbean</v>
      </c>
      <c r="O390">
        <f t="shared" si="260"/>
        <v>109.87770462549348</v>
      </c>
      <c r="P390">
        <f t="shared" si="261"/>
        <v>1.3223414216251612</v>
      </c>
      <c r="Q390">
        <f t="shared" si="262"/>
        <v>3499</v>
      </c>
      <c r="Y390" t="str">
        <f t="shared" si="263"/>
        <v>Francosphere</v>
      </c>
      <c r="Z390">
        <f t="shared" si="264"/>
        <v>102.6560607</v>
      </c>
      <c r="AA390">
        <f t="shared" si="265"/>
        <v>2.179962266</v>
      </c>
      <c r="AB390">
        <f t="shared" si="266"/>
        <v>2697</v>
      </c>
    </row>
    <row r="391" spans="14:32" x14ac:dyDescent="0.35">
      <c r="N391" t="str">
        <f t="shared" si="267"/>
        <v>Northern Africa and Western Asia</v>
      </c>
      <c r="O391">
        <f t="shared" si="260"/>
        <v>97.05423262689358</v>
      </c>
      <c r="P391">
        <f t="shared" si="261"/>
        <v>3.7482809120368605</v>
      </c>
      <c r="Q391">
        <f t="shared" si="262"/>
        <v>799</v>
      </c>
      <c r="Y391" t="str">
        <f t="shared" si="263"/>
        <v>Germanosphere</v>
      </c>
      <c r="Z391">
        <f t="shared" si="264"/>
        <v>99.099427770000005</v>
      </c>
      <c r="AA391">
        <f t="shared" si="265"/>
        <v>3.3706334579999999</v>
      </c>
      <c r="AB391">
        <f t="shared" si="266"/>
        <v>370</v>
      </c>
    </row>
    <row r="392" spans="14:32" x14ac:dyDescent="0.35">
      <c r="N392" t="str">
        <f t="shared" si="267"/>
        <v>Northern America</v>
      </c>
      <c r="O392">
        <f t="shared" si="260"/>
        <v>122.29034389414662</v>
      </c>
      <c r="P392">
        <f t="shared" si="261"/>
        <v>5.9719856494450836E-2</v>
      </c>
      <c r="Q392">
        <f t="shared" si="262"/>
        <v>5388</v>
      </c>
      <c r="Y392" t="str">
        <f t="shared" si="263"/>
        <v>Hispanosphere</v>
      </c>
      <c r="Z392">
        <f t="shared" si="264"/>
        <v>114.2644414</v>
      </c>
      <c r="AA392">
        <f t="shared" si="265"/>
        <v>1.240103132</v>
      </c>
      <c r="AB392">
        <f t="shared" si="266"/>
        <v>3361</v>
      </c>
    </row>
    <row r="393" spans="14:32" x14ac:dyDescent="0.35">
      <c r="N393" t="str">
        <f t="shared" si="267"/>
        <v>Oceania</v>
      </c>
      <c r="O393">
        <f t="shared" si="260"/>
        <v>112.90113727948918</v>
      </c>
      <c r="P393">
        <f t="shared" si="261"/>
        <v>1.8399938888790641</v>
      </c>
      <c r="Q393">
        <f t="shared" si="262"/>
        <v>823</v>
      </c>
      <c r="Y393" t="str">
        <f t="shared" si="263"/>
        <v>Lusosphone (Portuguese)</v>
      </c>
      <c r="Z393">
        <f t="shared" si="264"/>
        <v>104.4550943</v>
      </c>
      <c r="AA393">
        <f t="shared" si="265"/>
        <v>1.9817756099999999</v>
      </c>
      <c r="AB393">
        <f t="shared" si="266"/>
        <v>576</v>
      </c>
    </row>
    <row r="394" spans="14:32" x14ac:dyDescent="0.35">
      <c r="N394" t="str">
        <f t="shared" si="267"/>
        <v>Sub-Saharan Africa</v>
      </c>
      <c r="O394">
        <f t="shared" si="260"/>
        <v>111.52294689168146</v>
      </c>
      <c r="P394">
        <f t="shared" si="261"/>
        <v>4.4192832219352933</v>
      </c>
      <c r="Q394">
        <f t="shared" si="262"/>
        <v>489</v>
      </c>
      <c r="Y394" t="str">
        <f t="shared" si="263"/>
        <v>Swahili</v>
      </c>
      <c r="Z394">
        <f t="shared" si="264"/>
        <v>82.313276149999993</v>
      </c>
      <c r="AA394">
        <f t="shared" si="265"/>
        <v>24.35098704</v>
      </c>
      <c r="AB394">
        <f t="shared" si="266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-76.162808743049652</v>
      </c>
      <c r="P397">
        <f>O$27-O389</f>
        <v>-76.411065217935871</v>
      </c>
      <c r="Q397">
        <f>O$27-O390</f>
        <v>-81.521403207158571</v>
      </c>
      <c r="R397">
        <f>O$27-O391</f>
        <v>-68.697931208558671</v>
      </c>
      <c r="S397">
        <f>O$27-O392</f>
        <v>-93.934042475811708</v>
      </c>
      <c r="T397">
        <f>O$27-O393</f>
        <v>-84.544835861154269</v>
      </c>
      <c r="U397">
        <f>O$27-O394</f>
        <v>-83.166645473346549</v>
      </c>
      <c r="Y397" t="str">
        <f>Y387</f>
        <v>Anglosphere (core)</v>
      </c>
      <c r="Z397">
        <f>Z$27-Z388</f>
        <v>-65.285148180000007</v>
      </c>
      <c r="AA397">
        <f>Z$27-Z389</f>
        <v>-48.313252469999995</v>
      </c>
      <c r="AB397">
        <f>Z$27-Z390</f>
        <v>-63.038106679999999</v>
      </c>
      <c r="AC397">
        <f>Z$27-Z391</f>
        <v>-59.481473750000006</v>
      </c>
      <c r="AD397">
        <f>Z$27-Z392</f>
        <v>-74.646487379999996</v>
      </c>
      <c r="AE397">
        <f>Z$27-Z393</f>
        <v>-64.83714028</v>
      </c>
      <c r="AF397">
        <f>Z$27-Z394</f>
        <v>-42.695322129999994</v>
      </c>
    </row>
    <row r="398" spans="14:32" x14ac:dyDescent="0.35">
      <c r="N398" t="str">
        <f t="shared" ref="N398:N403" si="268">N388</f>
        <v>Eastern and South-Eastern Asia</v>
      </c>
      <c r="P398">
        <f>O$28-O389</f>
        <v>-54.813308994366032</v>
      </c>
      <c r="Q398">
        <f>O$28-O390</f>
        <v>-59.923646983588732</v>
      </c>
      <c r="R398">
        <f>O$28-O391</f>
        <v>-47.100174984988833</v>
      </c>
      <c r="S398">
        <f>O$28-O392</f>
        <v>-72.336286252241877</v>
      </c>
      <c r="T398">
        <f>O$28-O393</f>
        <v>-62.94707963758443</v>
      </c>
      <c r="U398">
        <f>O$28-O394</f>
        <v>-61.56888924977671</v>
      </c>
      <c r="Y398" t="str">
        <f t="shared" ref="Y398:Y403" si="269">Y388</f>
        <v>Anglosphere (other)</v>
      </c>
      <c r="AA398">
        <f>Z$28-Z389</f>
        <v>-55.609709499999994</v>
      </c>
      <c r="AB398">
        <f>Z$28-Z390</f>
        <v>-70.334563709999998</v>
      </c>
      <c r="AC398">
        <f>Z$28-Z391</f>
        <v>-66.777930780000005</v>
      </c>
      <c r="AD398">
        <f>Z$28-Z392</f>
        <v>-81.942944409999996</v>
      </c>
      <c r="AE398">
        <f>Z$28-Z393</f>
        <v>-72.133597309999999</v>
      </c>
      <c r="AF398">
        <f>Z$28-Z394</f>
        <v>-49.991779159999993</v>
      </c>
    </row>
    <row r="399" spans="14:32" x14ac:dyDescent="0.35">
      <c r="N399" t="str">
        <f t="shared" si="268"/>
        <v>Europe</v>
      </c>
      <c r="Q399">
        <f>O$29-O390</f>
        <v>-74.045361824230866</v>
      </c>
      <c r="R399">
        <f>O$29-O391</f>
        <v>-61.221889825630967</v>
      </c>
      <c r="S399">
        <f>O$29-O392</f>
        <v>-86.458001092884004</v>
      </c>
      <c r="T399">
        <f>O$29-O393</f>
        <v>-77.068794478226565</v>
      </c>
      <c r="U399">
        <f>O$29-O394</f>
        <v>-75.690604090418844</v>
      </c>
      <c r="Y399" t="str">
        <f t="shared" si="269"/>
        <v>Arabsphere</v>
      </c>
      <c r="AB399">
        <f>Z$29-Z390</f>
        <v>-62.582686099999997</v>
      </c>
      <c r="AC399">
        <f>Z$29-Z391</f>
        <v>-59.026053170000004</v>
      </c>
      <c r="AD399">
        <f>Z$29-Z392</f>
        <v>-74.191066799999987</v>
      </c>
      <c r="AE399">
        <f>Z$29-Z393</f>
        <v>-64.381719699999991</v>
      </c>
      <c r="AF399">
        <f>Z$29-Z394</f>
        <v>-42.239901549999992</v>
      </c>
    </row>
    <row r="400" spans="14:32" x14ac:dyDescent="0.35">
      <c r="N400" t="str">
        <f t="shared" si="268"/>
        <v>Latin America and the Caribbean</v>
      </c>
      <c r="R400">
        <f>O$30-O391</f>
        <v>-63.085885547612627</v>
      </c>
      <c r="S400">
        <f>O$30-O392</f>
        <v>-88.321996814865656</v>
      </c>
      <c r="T400">
        <f>O$30-O393</f>
        <v>-78.932790200208217</v>
      </c>
      <c r="U400">
        <f>O$30-O394</f>
        <v>-77.554599812400511</v>
      </c>
      <c r="Y400" t="str">
        <f t="shared" si="269"/>
        <v>Francosphere</v>
      </c>
      <c r="AC400">
        <f>Z$30-Z391</f>
        <v>-47.560122800000002</v>
      </c>
      <c r="AD400">
        <f>Z$30-Z392</f>
        <v>-62.725136429999992</v>
      </c>
      <c r="AE400">
        <f>Z$30-Z393</f>
        <v>-52.915789329999996</v>
      </c>
      <c r="AF400">
        <f>Z$30-Z394</f>
        <v>-30.77397117999999</v>
      </c>
    </row>
    <row r="401" spans="14:32" x14ac:dyDescent="0.35">
      <c r="N401" t="str">
        <f t="shared" si="268"/>
        <v>Northern Africa and Western Asia</v>
      </c>
      <c r="S401">
        <f>O$31-O392</f>
        <v>-81.567389151200828</v>
      </c>
      <c r="T401">
        <f>O$31-O393</f>
        <v>-72.178182536543389</v>
      </c>
      <c r="U401">
        <f>O$31-O394</f>
        <v>-70.799992148735669</v>
      </c>
      <c r="Y401" t="str">
        <f t="shared" si="269"/>
        <v>Germanosphere</v>
      </c>
      <c r="AD401">
        <f>Z$31-Z392</f>
        <v>-76.269202679999992</v>
      </c>
      <c r="AE401">
        <f>Z$31-Z393</f>
        <v>-66.459855579999996</v>
      </c>
      <c r="AF401">
        <f>Z$31-Z394</f>
        <v>-44.31803742999999</v>
      </c>
    </row>
    <row r="402" spans="14:32" x14ac:dyDescent="0.35">
      <c r="N402" t="str">
        <f t="shared" si="268"/>
        <v>Northern America</v>
      </c>
      <c r="T402">
        <f>O$32-O393</f>
        <v>-69.253212604166208</v>
      </c>
      <c r="U402">
        <f>O$32-O394</f>
        <v>-67.875022216358502</v>
      </c>
      <c r="Y402" t="str">
        <f t="shared" si="269"/>
        <v>Hispanosphere</v>
      </c>
      <c r="AE402">
        <f>Z$32-Z393</f>
        <v>-65.202796390000003</v>
      </c>
      <c r="AF402">
        <f>Z$32-Z394</f>
        <v>-43.06097823999999</v>
      </c>
    </row>
    <row r="403" spans="14:32" x14ac:dyDescent="0.35">
      <c r="N403" t="str">
        <f t="shared" si="268"/>
        <v>Oceania</v>
      </c>
      <c r="U403">
        <f>O393-O394</f>
        <v>1.3781903878077202</v>
      </c>
      <c r="Y403" t="str">
        <f t="shared" si="269"/>
        <v>Lusosphone (Portuguese)</v>
      </c>
      <c r="AF403">
        <f>Z393-Z394</f>
        <v>22.141818150000006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270">P396</f>
        <v>Europe</v>
      </c>
      <c r="Q405" t="str">
        <f t="shared" si="270"/>
        <v>Latin America and the Caribbean</v>
      </c>
      <c r="R405" t="str">
        <f t="shared" si="270"/>
        <v>Northern Africa and Western Asia</v>
      </c>
      <c r="S405" t="str">
        <f t="shared" si="270"/>
        <v>Northern America</v>
      </c>
      <c r="T405" t="str">
        <f t="shared" si="270"/>
        <v>Oceania</v>
      </c>
      <c r="U405" t="str">
        <f t="shared" si="270"/>
        <v>Sub-Saharan Africa</v>
      </c>
      <c r="Z405" t="str">
        <f>Z396</f>
        <v>Anglosphere (other)</v>
      </c>
      <c r="AA405" t="str">
        <f t="shared" ref="AA405:AF405" si="271">AA396</f>
        <v>Arabsphere</v>
      </c>
      <c r="AB405" t="str">
        <f t="shared" si="271"/>
        <v>Francosphere</v>
      </c>
      <c r="AC405" t="str">
        <f t="shared" si="271"/>
        <v>Germanosphere</v>
      </c>
      <c r="AD405" t="str">
        <f t="shared" si="271"/>
        <v>Hispanosphere</v>
      </c>
      <c r="AE405" t="str">
        <f t="shared" si="271"/>
        <v>Lusosphone (Portuguese)</v>
      </c>
      <c r="AF405" t="str">
        <f t="shared" si="271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2.7284745586281067</v>
      </c>
      <c r="P406">
        <f>SQRT((Q$27*P$27^2+Q389*P389^2)/(Q$27+Q389-2))</f>
        <v>2.6364396567576955</v>
      </c>
      <c r="Q406">
        <f>SQRT((Q$27*P$27^2+Q390*P390^2)/(Q$27+Q390-2))</f>
        <v>2.4113866812601144</v>
      </c>
      <c r="R406">
        <f>SQRT((Q$27*P$27^2+Q391*P391^2)/(Q$27+Q391-2))</f>
        <v>2.7752594532429717</v>
      </c>
      <c r="S406">
        <f>SQRT((Q$27*P$27^2+Q392*P392^2)/(Q$27+Q392-2))</f>
        <v>2.1727147617626228</v>
      </c>
      <c r="T406">
        <f>SQRT((Q$27*P$27^2+Q393*P393^2)/(Q$27+Q393-2))</f>
        <v>2.6308796350742143</v>
      </c>
      <c r="U406">
        <f>SQRT((Q$27*P$27^2+Q394*P394^2)/(Q$27+Q394-2))</f>
        <v>2.7872088030818012</v>
      </c>
      <c r="Y406" t="str">
        <f>Y397</f>
        <v>Anglosphere (core)</v>
      </c>
      <c r="Z406">
        <f>SQRT((AB$27*AA$27^2+AB388*AA388^2)/(AB$27+AB388-2))</f>
        <v>2.6125191206319882</v>
      </c>
      <c r="AA406">
        <f>SQRT((AB$27*AA$27^2+AB389*AA389^2)/(AB$27+AB389-2))</f>
        <v>3.0105236121166037</v>
      </c>
      <c r="AB406">
        <f>SQRT((AB$27*AA$27^2+AB390*AA390^2)/(AB$27+AB390-2))</f>
        <v>2.6210206099253242</v>
      </c>
      <c r="AC406">
        <f>SQRT((AB$27*AA$27^2+AB391*AA391^2)/(AB$27+AB391-2))</f>
        <v>2.7785995965322332</v>
      </c>
      <c r="AD406">
        <f>SQRT((AB$27*AA$27^2+AB392*AA392^2)/(AB$27+AB392-2))</f>
        <v>2.4129354916657912</v>
      </c>
      <c r="AE406">
        <f>SQRT((AB$27*AA$27^2+AB393*AA393^2)/(AB$27+AB393-2))</f>
        <v>2.7060078084803236</v>
      </c>
      <c r="AF406">
        <f>SQRT((AB$27*AA$27^2+AB394*AA394^2)/(AB$27+AB394-2))</f>
        <v>2.7747688820682725</v>
      </c>
    </row>
    <row r="407" spans="14:32" x14ac:dyDescent="0.35">
      <c r="N407" t="str">
        <f t="shared" ref="N407:N412" si="272">N398</f>
        <v>Eastern and South-Eastern Asia</v>
      </c>
      <c r="P407">
        <f>SQRT((Q$28*P$28^2+Q389*P389^2)/(Q$28+Q389-2))</f>
        <v>2.4562427404715135</v>
      </c>
      <c r="Q407">
        <f>SQRT((Q$28*P$28^2+Q390*P390^2)/(Q$28+Q390-2))</f>
        <v>1.5362026367397763</v>
      </c>
      <c r="R407">
        <f>SQRT((Q$28*P$28^2+Q391*P391^2)/(Q$28+Q391-2))</f>
        <v>3.089230230408889</v>
      </c>
      <c r="S407">
        <f>SQRT((Q$28*P$28^2+Q392*P392^2)/(Q$28+Q392-2))</f>
        <v>0.8084570612025278</v>
      </c>
      <c r="T407">
        <f>SQRT((Q$28*P$28^2+Q393*P393^2)/(Q$28+Q393-2))</f>
        <v>2.0491727669202944</v>
      </c>
      <c r="U407">
        <f>SQRT((Q$28*P$28^2+Q394*P394^2)/(Q$28+Q394-2))</f>
        <v>3.2464536246635181</v>
      </c>
      <c r="Y407" t="str">
        <f t="shared" ref="Y407:Y412" si="273">Y398</f>
        <v>Anglosphere (other)</v>
      </c>
      <c r="AA407">
        <f>SQRT((AB$28*AA$28^2+AB389*AA389^2)/(AB$28+AB389-2))</f>
        <v>3.0743781807853883</v>
      </c>
      <c r="AB407">
        <f>SQRT((AB$28*AA$28^2+AB390*AA390^2)/(AB$28+AB390-2))</f>
        <v>2.8078290975094826</v>
      </c>
      <c r="AC407">
        <f>SQRT((AB$28*AA$28^2+AB391*AA391^2)/(AB$28+AB391-2))</f>
        <v>2.9321668081196988</v>
      </c>
      <c r="AD407">
        <f>SQRT((AB$28*AA$28^2+AB392*AA392^2)/(AB$28+AB392-2))</f>
        <v>2.6662950452934688</v>
      </c>
      <c r="AE407">
        <f>SQRT((AB$28*AA$28^2+AB393*AA393^2)/(AB$28+AB393-2))</f>
        <v>2.8860723240150437</v>
      </c>
      <c r="AF407">
        <f>SQRT((AB$28*AA$28^2+AB394*AA394^2)/(AB$28+AB394-2))</f>
        <v>2.9340453820053547</v>
      </c>
    </row>
    <row r="408" spans="14:32" x14ac:dyDescent="0.35">
      <c r="N408" t="str">
        <f t="shared" si="272"/>
        <v>Europe</v>
      </c>
      <c r="Q408">
        <f>SQRT((Q$29*P$29^2+Q390*P390^2)/(Q$29+Q390-2))</f>
        <v>2.3916978172532799</v>
      </c>
      <c r="R408">
        <f>SQRT((Q$29*P$29^2+Q391*P391^2)/(Q$29+Q391-2))</f>
        <v>3.0526831065421707</v>
      </c>
      <c r="S408">
        <f>SQRT((Q$29*P$29^2+Q392*P392^2)/(Q$29+Q392-2))</f>
        <v>2.0196526696340391</v>
      </c>
      <c r="T408">
        <f>SQRT((Q$29*P$29^2+Q393*P393^2)/(Q$29+Q393-2))</f>
        <v>2.7943392251616941</v>
      </c>
      <c r="U408">
        <f>SQRT((Q$29*P$29^2+Q394*P394^2)/(Q$29+Q394-2))</f>
        <v>3.0892618647004007</v>
      </c>
      <c r="Y408" t="str">
        <f t="shared" si="273"/>
        <v>Arabsphere</v>
      </c>
      <c r="AB408">
        <f>SQRT((AB$29*AA$29^2+AB390*AA390^2)/(AB$29+AB390-2))</f>
        <v>1.6863201612729792</v>
      </c>
      <c r="AC408">
        <f>SQRT((AB$29*AA$29^2+AB391*AA391^2)/(AB$29+AB391-2))</f>
        <v>1.6493527884929398</v>
      </c>
      <c r="AD408">
        <f>SQRT((AB$29*AA$29^2+AB392*AA392^2)/(AB$29+AB392-2))</f>
        <v>1.5317964903905661</v>
      </c>
      <c r="AE408">
        <f>SQRT((AB$29*AA$29^2+AB393*AA393^2)/(AB$29+AB393-2))</f>
        <v>1.6024168696903247</v>
      </c>
      <c r="AF408">
        <f>SQRT((AB$29*AA$29^2+AB394*AA394^2)/(AB$29+AB394-2))</f>
        <v>1.6102413184935855</v>
      </c>
    </row>
    <row r="409" spans="14:32" x14ac:dyDescent="0.35">
      <c r="N409" t="str">
        <f t="shared" si="272"/>
        <v>Latin America and the Caribbean</v>
      </c>
      <c r="R409">
        <f>SQRT((Q$30*P$30^2+Q391*P391^2)/(Q$30+Q391-2))</f>
        <v>1.7360798788573939</v>
      </c>
      <c r="S409">
        <f>SQRT((Q$30*P$30^2+Q392*P392^2)/(Q$30+Q392-2))</f>
        <v>1.4220099864161349</v>
      </c>
      <c r="T409">
        <f>SQRT((Q$30*P$30^2+Q393*P393^2)/(Q$30+Q393-2))</f>
        <v>1.6131786539028543</v>
      </c>
      <c r="U409">
        <f>SQRT((Q$30*P$30^2+Q394*P394^2)/(Q$30+Q394-2))</f>
        <v>1.7255563346956946</v>
      </c>
      <c r="Y409" t="str">
        <f t="shared" si="273"/>
        <v>Francosphere</v>
      </c>
      <c r="AC409">
        <f>SQRT((AB$30*AA$30^2+AB391*AA391^2)/(AB$30+AB391-2))</f>
        <v>5.8976508634519353</v>
      </c>
      <c r="AD409">
        <f>SQRT((AB$30*AA$30^2+AB392*AA392^2)/(AB$30+AB392-2))</f>
        <v>4.1526671801371418</v>
      </c>
      <c r="AE409">
        <f>SQRT((AB$30*AA$30^2+AB393*AA393^2)/(AB$30+AB393-2))</f>
        <v>5.6424354905739289</v>
      </c>
      <c r="AF409">
        <f>SQRT((AB$30*AA$30^2+AB394*AA394^2)/(AB$30+AB394-2))</f>
        <v>6.2182947952515368</v>
      </c>
    </row>
    <row r="410" spans="14:32" x14ac:dyDescent="0.35">
      <c r="N410" t="str">
        <f t="shared" si="272"/>
        <v>Northern Africa and Western Asia</v>
      </c>
      <c r="S410">
        <f>SQRT((Q$31*P$31^2+Q392*P392^2)/(Q$31+Q392-2))</f>
        <v>1.4562910728632377</v>
      </c>
      <c r="T410">
        <f>SQRT((Q$31*P$31^2+Q393*P393^2)/(Q$31+Q393-2))</f>
        <v>1.6909605030865065</v>
      </c>
      <c r="U410">
        <f>SQRT((Q$31*P$31^2+Q394*P394^2)/(Q$31+Q394-2))</f>
        <v>1.8238871918269854</v>
      </c>
      <c r="Y410" t="str">
        <f t="shared" si="273"/>
        <v>Germanosphere</v>
      </c>
      <c r="AD410">
        <f>SQRT((AB$31*AA$31^2+AB392*AA392^2)/(AB$31+AB392-2))</f>
        <v>1.6206008956820006</v>
      </c>
      <c r="AE410">
        <f>SQRT((AB$31*AA$31^2+AB393*AA393^2)/(AB$31+AB393-2))</f>
        <v>2.8440046312707237</v>
      </c>
      <c r="AF410">
        <f>SQRT((AB$31*AA$31^2+AB394*AA394^2)/(AB$31+AB394-2))</f>
        <v>4.8368432398668526</v>
      </c>
    </row>
    <row r="411" spans="14:32" x14ac:dyDescent="0.35">
      <c r="N411" t="str">
        <f t="shared" si="272"/>
        <v>Northern America</v>
      </c>
      <c r="T411">
        <f>SQRT((Q$32*P$32^2+Q393*P393^2)/(Q$32+Q393-2))</f>
        <v>2.0598998548954213</v>
      </c>
      <c r="U411">
        <f>SQRT((Q$32*P$32^2+Q394*P394^2)/(Q$32+Q394-2))</f>
        <v>2.4216710268655048</v>
      </c>
      <c r="Y411" t="str">
        <f t="shared" si="273"/>
        <v>Hispanosphere</v>
      </c>
      <c r="AE411">
        <f>SQRT((AB$32*AA$32^2+AB393*AA393^2)/(AB$32+AB393-2))</f>
        <v>1.8361900578524573</v>
      </c>
      <c r="AF411">
        <f>SQRT((AB$32*AA$32^2+AB394*AA394^2)/(AB$32+AB394-2))</f>
        <v>1.8492504313510481</v>
      </c>
    </row>
    <row r="412" spans="14:32" x14ac:dyDescent="0.35">
      <c r="N412" t="str">
        <f t="shared" si="272"/>
        <v>Oceania</v>
      </c>
      <c r="U412">
        <f>SQRT((Q393*P393^2+Q394*P394^2)/(Q393+Q394-2))</f>
        <v>3.0687456327087412</v>
      </c>
      <c r="Y412" t="str">
        <f t="shared" si="273"/>
        <v>Lusosphone (Portuguese)</v>
      </c>
      <c r="AF412">
        <f>SQRT((AB393*AA393^2+AB394*AA394^2)/(AB393+AB394-2))</f>
        <v>2.4467039375558812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274">P405</f>
        <v>Europe</v>
      </c>
      <c r="Q414" t="str">
        <f t="shared" si="274"/>
        <v>Latin America and the Caribbean</v>
      </c>
      <c r="R414" t="str">
        <f t="shared" si="274"/>
        <v>Northern Africa and Western Asia</v>
      </c>
      <c r="S414" t="str">
        <f t="shared" si="274"/>
        <v>Northern America</v>
      </c>
      <c r="T414" t="str">
        <f t="shared" si="274"/>
        <v>Oceania</v>
      </c>
      <c r="U414" t="str">
        <f t="shared" si="274"/>
        <v>Sub-Saharan Africa</v>
      </c>
      <c r="Y414" s="4" t="s">
        <v>39</v>
      </c>
      <c r="Z414" t="str">
        <f>Z405</f>
        <v>Anglosphere (other)</v>
      </c>
      <c r="AA414" t="str">
        <f t="shared" ref="AA414:AF414" si="275">AA405</f>
        <v>Arabsphere</v>
      </c>
      <c r="AB414" t="str">
        <f t="shared" si="275"/>
        <v>Francosphere</v>
      </c>
      <c r="AC414" t="str">
        <f t="shared" si="275"/>
        <v>Germanosphere</v>
      </c>
      <c r="AD414" t="str">
        <f t="shared" si="275"/>
        <v>Hispanosphere</v>
      </c>
      <c r="AE414" t="str">
        <f t="shared" si="275"/>
        <v>Lusosphone (Portuguese)</v>
      </c>
      <c r="AF414" t="str">
        <f t="shared" si="275"/>
        <v>Swahili</v>
      </c>
    </row>
    <row r="415" spans="14:32" x14ac:dyDescent="0.35">
      <c r="N415" t="str">
        <f>N406</f>
        <v>Central and Southern Asia</v>
      </c>
      <c r="O415">
        <f>O397/O406</f>
        <v>-27.914062274175929</v>
      </c>
      <c r="P415">
        <f t="shared" ref="P415:U415" si="276">P397/P406</f>
        <v>-28.982671771788819</v>
      </c>
      <c r="Q415">
        <f t="shared" si="276"/>
        <v>-33.806856378819369</v>
      </c>
      <c r="R415">
        <f t="shared" si="276"/>
        <v>-24.753696858246219</v>
      </c>
      <c r="S415">
        <f t="shared" si="276"/>
        <v>-43.233490253275292</v>
      </c>
      <c r="T415">
        <f t="shared" si="276"/>
        <v>-32.135577292865911</v>
      </c>
      <c r="U415">
        <f t="shared" si="276"/>
        <v>-29.838684988864003</v>
      </c>
      <c r="Y415" t="str">
        <f>Y406</f>
        <v>Anglosphere (core)</v>
      </c>
      <c r="Z415">
        <f>Z397/Z406</f>
        <v>-24.98934750923738</v>
      </c>
      <c r="AA415">
        <f t="shared" ref="AA415:AF415" si="277">AA397/AA406</f>
        <v>-16.048122750325309</v>
      </c>
      <c r="AB415">
        <f t="shared" si="277"/>
        <v>-24.050977104600495</v>
      </c>
      <c r="AC415">
        <f t="shared" si="277"/>
        <v>-21.406997188164311</v>
      </c>
      <c r="AD415">
        <f t="shared" si="277"/>
        <v>-30.935964777271</v>
      </c>
      <c r="AE415">
        <f t="shared" si="277"/>
        <v>-23.960440940638719</v>
      </c>
      <c r="AF415">
        <f t="shared" si="277"/>
        <v>-15.386983184767272</v>
      </c>
    </row>
    <row r="416" spans="14:32" x14ac:dyDescent="0.35">
      <c r="N416" t="str">
        <f t="shared" ref="N416:N421" si="278">N407</f>
        <v>Eastern and South-Eastern Asia</v>
      </c>
      <c r="P416">
        <f t="shared" ref="P416:U416" si="279">P398/P407</f>
        <v>-22.315916945506686</v>
      </c>
      <c r="Q416">
        <f t="shared" si="279"/>
        <v>-39.007644922913542</v>
      </c>
      <c r="R416">
        <f t="shared" si="279"/>
        <v>-15.246573247068955</v>
      </c>
      <c r="S416">
        <f t="shared" si="279"/>
        <v>-89.474493728394563</v>
      </c>
      <c r="T416">
        <f t="shared" si="279"/>
        <v>-30.718288205726896</v>
      </c>
      <c r="U416">
        <f t="shared" si="279"/>
        <v>-18.964968044525225</v>
      </c>
      <c r="Y416" t="str">
        <f t="shared" ref="Y416:Y421" si="280">Y407</f>
        <v>Anglosphere (other)</v>
      </c>
      <c r="AA416">
        <f t="shared" ref="AA416:AF416" si="281">AA398/AA407</f>
        <v>-18.088116109968553</v>
      </c>
      <c r="AB416">
        <f t="shared" si="281"/>
        <v>-25.049446126328014</v>
      </c>
      <c r="AC416">
        <f t="shared" si="281"/>
        <v>-22.774260521290898</v>
      </c>
      <c r="AD416">
        <f t="shared" si="281"/>
        <v>-30.732887027879862</v>
      </c>
      <c r="AE416">
        <f t="shared" si="281"/>
        <v>-24.993690112952276</v>
      </c>
      <c r="AF416">
        <f t="shared" si="281"/>
        <v>-17.038515991130215</v>
      </c>
    </row>
    <row r="417" spans="14:32" x14ac:dyDescent="0.35">
      <c r="N417" t="str">
        <f t="shared" si="278"/>
        <v>Europe</v>
      </c>
      <c r="Q417">
        <f t="shared" ref="Q417:U417" si="282">Q399/Q408</f>
        <v>-30.95932993293755</v>
      </c>
      <c r="R417">
        <f t="shared" si="282"/>
        <v>-20.055108142219879</v>
      </c>
      <c r="S417">
        <f t="shared" si="282"/>
        <v>-42.808351353082003</v>
      </c>
      <c r="T417">
        <f t="shared" si="282"/>
        <v>-27.580328753309107</v>
      </c>
      <c r="U417">
        <f t="shared" si="282"/>
        <v>-24.501193943867683</v>
      </c>
      <c r="Y417" t="str">
        <f t="shared" si="280"/>
        <v>Arabsphere</v>
      </c>
      <c r="AB417">
        <f t="shared" ref="AB417:AF417" si="283">AB399/AB408</f>
        <v>-37.111983558778789</v>
      </c>
      <c r="AC417">
        <f t="shared" si="283"/>
        <v>-35.787403144923154</v>
      </c>
      <c r="AD417">
        <f t="shared" si="283"/>
        <v>-48.434023230516281</v>
      </c>
      <c r="AE417">
        <f t="shared" si="283"/>
        <v>-40.177884368155766</v>
      </c>
      <c r="AF417">
        <f t="shared" si="283"/>
        <v>-26.232031848192982</v>
      </c>
    </row>
    <row r="418" spans="14:32" x14ac:dyDescent="0.35">
      <c r="N418" t="str">
        <f t="shared" si="278"/>
        <v>Latin America and the Caribbean</v>
      </c>
      <c r="R418">
        <f t="shared" ref="R418:U418" si="284">R400/R409</f>
        <v>-36.33812379020992</v>
      </c>
      <c r="S418">
        <f t="shared" si="284"/>
        <v>-62.110672680620148</v>
      </c>
      <c r="T418">
        <f t="shared" si="284"/>
        <v>-48.929974376515368</v>
      </c>
      <c r="U418">
        <f t="shared" si="284"/>
        <v>-44.944693055226985</v>
      </c>
      <c r="Y418" t="str">
        <f t="shared" si="280"/>
        <v>Francosphere</v>
      </c>
      <c r="AC418">
        <f t="shared" ref="AC418:AF418" si="285">AC400/AC409</f>
        <v>-8.0642486137544491</v>
      </c>
      <c r="AD418">
        <f t="shared" si="285"/>
        <v>-15.104782952514027</v>
      </c>
      <c r="AE418">
        <f t="shared" si="285"/>
        <v>-9.3781824211192859</v>
      </c>
      <c r="AF418">
        <f t="shared" si="285"/>
        <v>-4.9489405364795269</v>
      </c>
    </row>
    <row r="419" spans="14:32" x14ac:dyDescent="0.35">
      <c r="N419" t="str">
        <f t="shared" si="278"/>
        <v>Northern Africa and Western Asia</v>
      </c>
      <c r="S419">
        <f t="shared" ref="S419:U419" si="286">S401/S410</f>
        <v>-56.010361301487521</v>
      </c>
      <c r="T419">
        <f t="shared" si="286"/>
        <v>-42.684724098993861</v>
      </c>
      <c r="U419">
        <f t="shared" si="286"/>
        <v>-38.81818594154138</v>
      </c>
      <c r="Y419" t="str">
        <f t="shared" si="280"/>
        <v>Germanosphere</v>
      </c>
      <c r="AD419">
        <f t="shared" ref="AD419:AF419" si="287">AD401/AD410</f>
        <v>-47.062298239631339</v>
      </c>
      <c r="AE419">
        <f t="shared" si="287"/>
        <v>-23.368406242821486</v>
      </c>
      <c r="AF419">
        <f t="shared" si="287"/>
        <v>-9.1625953606923112</v>
      </c>
    </row>
    <row r="420" spans="14:32" x14ac:dyDescent="0.35">
      <c r="N420" t="str">
        <f t="shared" si="278"/>
        <v>Northern America</v>
      </c>
      <c r="T420">
        <f t="shared" ref="T420:U420" si="288">T402/T411</f>
        <v>-33.619698763308136</v>
      </c>
      <c r="U420">
        <f t="shared" si="288"/>
        <v>-28.028176190476493</v>
      </c>
      <c r="Y420" t="str">
        <f t="shared" si="280"/>
        <v>Hispanosphere</v>
      </c>
      <c r="AE420">
        <f t="shared" ref="AE420:AF421" si="289">AE402/AE411</f>
        <v>-35.509829775605517</v>
      </c>
      <c r="AF420">
        <f t="shared" si="289"/>
        <v>-23.285639148690084</v>
      </c>
    </row>
    <row r="421" spans="14:32" x14ac:dyDescent="0.35">
      <c r="N421" t="str">
        <f t="shared" si="278"/>
        <v>Oceania</v>
      </c>
      <c r="U421">
        <f t="shared" ref="U421" si="290">U403/U412</f>
        <v>0.44910544983528328</v>
      </c>
      <c r="Y421" t="str">
        <f t="shared" si="280"/>
        <v>Lusosphone (Portuguese)</v>
      </c>
      <c r="AF421">
        <f t="shared" si="289"/>
        <v>9.04965157824466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91">P414</f>
        <v>Europe</v>
      </c>
      <c r="Q424" t="str">
        <f t="shared" si="291"/>
        <v>Latin America and the Caribbean</v>
      </c>
      <c r="R424" t="str">
        <f t="shared" si="291"/>
        <v>Northern Africa and Western Asia</v>
      </c>
      <c r="S424" t="str">
        <f t="shared" si="291"/>
        <v>Northern America</v>
      </c>
      <c r="T424" t="str">
        <f t="shared" si="291"/>
        <v>Oceania</v>
      </c>
      <c r="U424" t="str">
        <f t="shared" si="291"/>
        <v>Sub-Saharan Africa</v>
      </c>
      <c r="Z424" t="str">
        <f>Z414</f>
        <v>Anglosphere (other)</v>
      </c>
      <c r="AA424" t="str">
        <f t="shared" ref="AA424:AF424" si="292">AA414</f>
        <v>Arabsphere</v>
      </c>
      <c r="AB424" t="str">
        <f t="shared" si="292"/>
        <v>Francosphere</v>
      </c>
      <c r="AC424" t="str">
        <f t="shared" si="292"/>
        <v>Germanosphere</v>
      </c>
      <c r="AD424" t="str">
        <f t="shared" si="292"/>
        <v>Hispanosphere</v>
      </c>
      <c r="AE424" t="str">
        <f t="shared" si="292"/>
        <v>Lusosphone (Portuguese)</v>
      </c>
      <c r="AF424" t="str">
        <f t="shared" si="292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93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94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93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94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93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94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93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94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93"/>
        <v>Northern America</v>
      </c>
      <c r="T430">
        <f>Q$32+Q393-2</f>
        <v>5380</v>
      </c>
      <c r="U430">
        <f>Q$32+Q394-2</f>
        <v>5046</v>
      </c>
      <c r="Y430" t="str">
        <f t="shared" si="294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93"/>
        <v>Oceania</v>
      </c>
      <c r="U431">
        <f>Q393+Q394-2</f>
        <v>1310</v>
      </c>
      <c r="Y431" t="str">
        <f t="shared" si="294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C30A6-DD65-4121-98CF-74D00DE24597}">
  <dimension ref="A1:AZ431"/>
  <sheetViews>
    <sheetView topLeftCell="C1" workbookViewId="0">
      <selection activeCell="J1" sqref="J1:AY1048576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5" si="2">IF(_xlfn.T.DIST.2T(ABS(O55),O65)&lt;0.001,"&lt;0.001",FIXED(_xlfn.T.DIST.2T(ABS(O55),O65),3))</f>
        <v>&lt;0.001</v>
      </c>
      <c r="C4" s="6" t="str">
        <f t="shared" si="2"/>
        <v>&lt;0.001</v>
      </c>
      <c r="D4" s="6" t="str">
        <f t="shared" si="2"/>
        <v>&lt;0.001</v>
      </c>
      <c r="E4" s="6" t="str">
        <f t="shared" si="2"/>
        <v>&lt;0.001</v>
      </c>
      <c r="F4" s="6" t="str">
        <f t="shared" si="2"/>
        <v>&lt;0.001</v>
      </c>
      <c r="G4" s="6" t="str">
        <f t="shared" si="2"/>
        <v>0.001</v>
      </c>
      <c r="H4" s="6" t="str">
        <f t="shared" si="2"/>
        <v>&lt;0.001</v>
      </c>
      <c r="M4" s="3"/>
      <c r="N4" t="s">
        <v>16</v>
      </c>
      <c r="O4">
        <v>43.321761976484872</v>
      </c>
      <c r="P4">
        <v>52.293715198487789</v>
      </c>
      <c r="Q4">
        <v>72.370551258966188</v>
      </c>
      <c r="R4">
        <v>92.171227019182368</v>
      </c>
      <c r="S4">
        <v>103.13717982822558</v>
      </c>
      <c r="T4">
        <v>107.24857935631469</v>
      </c>
      <c r="U4">
        <v>109.39071073703595</v>
      </c>
      <c r="W4" t="s">
        <v>16</v>
      </c>
      <c r="X4">
        <v>3.4135145818922368</v>
      </c>
      <c r="Y4">
        <v>5.3685153361767686</v>
      </c>
      <c r="Z4">
        <v>3.8437747155165627</v>
      </c>
      <c r="AA4">
        <v>1.7540431547546527</v>
      </c>
      <c r="AB4">
        <v>3.014898198657344</v>
      </c>
      <c r="AC4">
        <v>2.1756835668771637</v>
      </c>
      <c r="AD4">
        <v>6.0126953023687717</v>
      </c>
      <c r="AF4" t="s">
        <v>16</v>
      </c>
      <c r="AG4">
        <v>1.5265701294595628</v>
      </c>
      <c r="AH4">
        <v>2.4008730459882779</v>
      </c>
      <c r="AI4">
        <v>1.71898831081799</v>
      </c>
      <c r="AJ4">
        <v>0.78443194589991727</v>
      </c>
      <c r="AK4">
        <v>1.3483034634878972</v>
      </c>
      <c r="AL4">
        <v>0.97299527061330948</v>
      </c>
      <c r="AM4">
        <v>2.6889590848180451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si="2"/>
        <v>0.044</v>
      </c>
      <c r="D5" s="6" t="str">
        <f t="shared" si="2"/>
        <v>&lt;0.001</v>
      </c>
      <c r="E5" s="6" t="str">
        <f t="shared" si="2"/>
        <v>&lt;0.001</v>
      </c>
      <c r="F5" s="6" t="str">
        <f t="shared" si="2"/>
        <v>0.956</v>
      </c>
      <c r="G5" s="6" t="str">
        <f t="shared" si="2"/>
        <v>&lt;0.001</v>
      </c>
      <c r="H5" s="6" t="str">
        <f t="shared" si="2"/>
        <v>0.685</v>
      </c>
      <c r="M5" s="3"/>
      <c r="N5" t="s">
        <v>17</v>
      </c>
      <c r="O5">
        <v>61.485436251121691</v>
      </c>
      <c r="P5">
        <v>65.82255078361851</v>
      </c>
      <c r="Q5">
        <v>89.989712058374948</v>
      </c>
      <c r="R5">
        <v>110.86429520693164</v>
      </c>
      <c r="S5">
        <v>121.56249645409758</v>
      </c>
      <c r="T5">
        <v>123.31407135842227</v>
      </c>
      <c r="U5">
        <v>114.04286010887762</v>
      </c>
      <c r="W5" t="s">
        <v>17</v>
      </c>
      <c r="X5">
        <v>1.9581563870773129</v>
      </c>
      <c r="Y5">
        <v>3.2814453092770397</v>
      </c>
      <c r="Z5">
        <v>10.037780390093015</v>
      </c>
      <c r="AA5">
        <v>6.8163401146273142</v>
      </c>
      <c r="AB5">
        <v>6.5208826900422387</v>
      </c>
      <c r="AC5">
        <v>2.9225884553389285</v>
      </c>
      <c r="AD5">
        <v>7.1243594944600472</v>
      </c>
      <c r="AF5" t="s">
        <v>17</v>
      </c>
      <c r="AG5">
        <v>1.1305421171944716</v>
      </c>
      <c r="AH5">
        <v>1.8945433326421337</v>
      </c>
      <c r="AI5">
        <v>5.7953152102865495</v>
      </c>
      <c r="AJ5">
        <v>3.9354158000681245</v>
      </c>
      <c r="AK5">
        <v>3.7648333764498578</v>
      </c>
      <c r="AL5">
        <v>1.687357231420423</v>
      </c>
      <c r="AM5">
        <v>4.113250871930175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&lt;0.001</v>
      </c>
      <c r="E6" s="6" t="str">
        <f>IF(_xlfn.T.DIST.2T(ABS(R57),R67)&lt;0.001,"&lt;0.001",FIXED(_xlfn.T.DIST.2T(ABS(R57),R67),3))</f>
        <v>0.132</v>
      </c>
      <c r="F6" s="6" t="str">
        <f>IF(_xlfn.T.DIST.2T(ABS(S57),S67)&lt;0.001,"&lt;0.001",FIXED(_xlfn.T.DIST.2T(ABS(S57),S67),3))</f>
        <v>0.055</v>
      </c>
      <c r="G6" s="6" t="str">
        <f>IF(_xlfn.T.DIST.2T(ABS(T57),T67)&lt;0.001,"&lt;0.001",FIXED(_xlfn.T.DIST.2T(ABS(T57),T67),3))</f>
        <v>0.004</v>
      </c>
      <c r="H6" s="6" t="str">
        <f>IF(_xlfn.T.DIST.2T(ABS(U57),U67)&lt;0.001,"&lt;0.001",FIXED(_xlfn.T.DIST.2T(ABS(U57),U67),3))</f>
        <v>0.493</v>
      </c>
      <c r="M6" s="3"/>
      <c r="N6" t="s">
        <v>18</v>
      </c>
      <c r="O6">
        <v>55.980022090990516</v>
      </c>
      <c r="P6">
        <v>61.55227585440921</v>
      </c>
      <c r="Q6">
        <v>69.315279538695648</v>
      </c>
      <c r="R6">
        <v>78.254345111027689</v>
      </c>
      <c r="S6">
        <v>93.417696794605547</v>
      </c>
      <c r="T6">
        <v>111.56982605158103</v>
      </c>
      <c r="U6">
        <v>114.39454205152167</v>
      </c>
      <c r="W6" t="s">
        <v>18</v>
      </c>
      <c r="X6">
        <v>8.7503447783000166</v>
      </c>
      <c r="Y6">
        <v>10.94434455123894</v>
      </c>
      <c r="Z6">
        <v>14.175816629559804</v>
      </c>
      <c r="AA6">
        <v>11.140564355761201</v>
      </c>
      <c r="AB6">
        <v>11.460984961416516</v>
      </c>
      <c r="AC6">
        <v>3.5648904051606212</v>
      </c>
      <c r="AD6">
        <v>6.0966381861507903</v>
      </c>
      <c r="AF6" t="s">
        <v>18</v>
      </c>
      <c r="AG6">
        <v>2.916781592766672</v>
      </c>
      <c r="AH6">
        <v>3.6481148504129801</v>
      </c>
      <c r="AI6">
        <v>4.7252722098532685</v>
      </c>
      <c r="AJ6">
        <v>3.7135214519204003</v>
      </c>
      <c r="AK6">
        <v>3.8203283204721719</v>
      </c>
      <c r="AL6">
        <v>1.1882968017202071</v>
      </c>
      <c r="AM6">
        <v>2.0322127287169303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0.005</v>
      </c>
      <c r="F7" s="6" t="str">
        <f>IF(_xlfn.T.DIST.2T(ABS(S58),S68)&lt;0.001,"&lt;0.001",FIXED(_xlfn.T.DIST.2T(ABS(S58),S68),3))</f>
        <v>&lt;0.001</v>
      </c>
      <c r="G7" s="6" t="str">
        <f>IF(_xlfn.T.DIST.2T(ABS(T58),T68)&lt;0.001,"&lt;0.001",FIXED(_xlfn.T.DIST.2T(ABS(T58),T68),3))</f>
        <v>0.740</v>
      </c>
      <c r="H7" s="6" t="str">
        <f>IF(_xlfn.T.DIST.2T(ABS(U58),U68)&lt;0.001,"&lt;0.001",FIXED(_xlfn.T.DIST.2T(ABS(U58),U68),3))</f>
        <v>&lt;0.001</v>
      </c>
      <c r="M7" s="3"/>
      <c r="N7" t="s">
        <v>19</v>
      </c>
      <c r="O7">
        <v>48.824609674508586</v>
      </c>
      <c r="P7">
        <v>66.577011933207658</v>
      </c>
      <c r="Q7">
        <v>87.455377475188797</v>
      </c>
      <c r="R7">
        <v>104.07209710510567</v>
      </c>
      <c r="S7">
        <v>118.21937410599523</v>
      </c>
      <c r="T7">
        <v>123.14958539710631</v>
      </c>
      <c r="U7">
        <v>118.82565611418369</v>
      </c>
      <c r="W7" t="s">
        <v>19</v>
      </c>
      <c r="X7">
        <v>6.7765894761540348</v>
      </c>
      <c r="Y7">
        <v>8.3638942874745918</v>
      </c>
      <c r="Z7">
        <v>9.1513495435972612</v>
      </c>
      <c r="AA7">
        <v>11.635794257232888</v>
      </c>
      <c r="AB7">
        <v>8.2743105800918268</v>
      </c>
      <c r="AC7">
        <v>5.9812931737784538</v>
      </c>
      <c r="AD7">
        <v>5.6580612802492727</v>
      </c>
      <c r="AF7" t="s">
        <v>19</v>
      </c>
      <c r="AG7">
        <v>1.4787730584817624</v>
      </c>
      <c r="AH7">
        <v>1.8251513655695744</v>
      </c>
      <c r="AI7">
        <v>1.9969881902159061</v>
      </c>
      <c r="AJ7">
        <v>2.5391384740334368</v>
      </c>
      <c r="AK7">
        <v>1.8056025979449888</v>
      </c>
      <c r="AL7">
        <v>1.3052251772648771</v>
      </c>
      <c r="AM7">
        <v>1.2346901954019545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&lt;0.001</v>
      </c>
      <c r="G8" s="6" t="str">
        <f>IF(_xlfn.T.DIST.2T(ABS(T59),T69)&lt;0.001,"&lt;0.001",FIXED(_xlfn.T.DIST.2T(ABS(T59),T69),3))</f>
        <v>0.002</v>
      </c>
      <c r="H8" s="6" t="str">
        <f>IF(_xlfn.T.DIST.2T(ABS(U59),U69)&lt;0.001,"&lt;0.001",FIXED(_xlfn.T.DIST.2T(ABS(U59),U69),3))</f>
        <v>0.061</v>
      </c>
      <c r="M8" s="3"/>
      <c r="N8" t="s">
        <v>20</v>
      </c>
      <c r="O8">
        <v>53.06402576088179</v>
      </c>
      <c r="P8">
        <v>67.986081183562263</v>
      </c>
      <c r="Q8">
        <v>82.788737061331773</v>
      </c>
      <c r="R8">
        <v>95.774580246879438</v>
      </c>
      <c r="S8">
        <v>103.81246249565643</v>
      </c>
      <c r="T8">
        <v>106.07553388892246</v>
      </c>
      <c r="U8">
        <v>102.73842756776278</v>
      </c>
      <c r="W8" t="s">
        <v>20</v>
      </c>
      <c r="X8">
        <v>5.0140198135819833</v>
      </c>
      <c r="Y8">
        <v>6.0293931797228053</v>
      </c>
      <c r="Z8">
        <v>4.4232527169004836</v>
      </c>
      <c r="AA8">
        <v>6.4767299022379445</v>
      </c>
      <c r="AB8">
        <v>6.154218437233931</v>
      </c>
      <c r="AC8">
        <v>10.605390896500394</v>
      </c>
      <c r="AD8">
        <v>12.768654119183287</v>
      </c>
      <c r="AF8" t="s">
        <v>20</v>
      </c>
      <c r="AG8">
        <v>1.5117838557326515</v>
      </c>
      <c r="AH8">
        <v>1.8179304446062206</v>
      </c>
      <c r="AI8">
        <v>1.333660874079911</v>
      </c>
      <c r="AJ8">
        <v>1.9528075412907702</v>
      </c>
      <c r="AK8">
        <v>1.8555666758356657</v>
      </c>
      <c r="AL8">
        <v>3.1976456689766075</v>
      </c>
      <c r="AM8">
        <v>3.849894071923353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&lt;0.001</v>
      </c>
      <c r="H9" s="6" t="str">
        <f>IF(_xlfn.T.DIST.2T(ABS(U60),U70)&lt;0.001,"&lt;0.001",FIXED(_xlfn.T.DIST.2T(ABS(U60),U70),3))</f>
        <v>0.658</v>
      </c>
      <c r="M9" s="3"/>
      <c r="N9" t="s">
        <v>21</v>
      </c>
      <c r="O9">
        <v>61.347836664245563</v>
      </c>
      <c r="P9">
        <v>69.089316785030746</v>
      </c>
      <c r="Q9">
        <v>76.402479169421625</v>
      </c>
      <c r="R9">
        <v>85.501926687039997</v>
      </c>
      <c r="S9">
        <v>96.78144185636765</v>
      </c>
      <c r="T9">
        <v>115.74540707003574</v>
      </c>
      <c r="U9">
        <v>129.81671066152569</v>
      </c>
      <c r="W9" t="s">
        <v>21</v>
      </c>
      <c r="X9">
        <v>3.7511068076130858</v>
      </c>
      <c r="Y9">
        <v>4.6558002640804519</v>
      </c>
      <c r="Z9">
        <v>3.2598914246170612</v>
      </c>
      <c r="AA9">
        <v>2.3697246955002336</v>
      </c>
      <c r="AB9">
        <v>0.27334762666370488</v>
      </c>
      <c r="AC9">
        <v>0.57358853569458657</v>
      </c>
      <c r="AD9">
        <v>7.2719708554683113E-2</v>
      </c>
      <c r="AF9" t="s">
        <v>21</v>
      </c>
      <c r="AG9">
        <v>2.6524330606182347</v>
      </c>
      <c r="AH9">
        <v>3.2921479385814059</v>
      </c>
      <c r="AI9">
        <v>2.3050913322785989</v>
      </c>
      <c r="AJ9">
        <v>1.6756484017334414</v>
      </c>
      <c r="AK9">
        <v>0.19328596043515445</v>
      </c>
      <c r="AL9">
        <v>0.40558834320050419</v>
      </c>
      <c r="AM9">
        <v>5.1420599044925817E-2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0.040</v>
      </c>
      <c r="M10" s="3"/>
      <c r="N10" t="s">
        <v>22</v>
      </c>
      <c r="O10">
        <v>48.329490219457789</v>
      </c>
      <c r="P10">
        <v>49.167226665088549</v>
      </c>
      <c r="Q10">
        <v>61.393895924969634</v>
      </c>
      <c r="R10">
        <v>67.887760819752785</v>
      </c>
      <c r="S10">
        <v>79.321767217537413</v>
      </c>
      <c r="T10">
        <v>104.49437908631013</v>
      </c>
      <c r="U10">
        <v>123.80379029851964</v>
      </c>
      <c r="W10" t="s">
        <v>22</v>
      </c>
      <c r="X10">
        <v>2.2997745211364142</v>
      </c>
      <c r="Y10">
        <v>1.1525621048442134</v>
      </c>
      <c r="Z10">
        <v>3.3162488131123116</v>
      </c>
      <c r="AA10">
        <v>0.77222953945119588</v>
      </c>
      <c r="AB10">
        <v>4.3887160907563514</v>
      </c>
      <c r="AC10">
        <v>1.7618354877950344E-2</v>
      </c>
      <c r="AD10">
        <v>2.6892860136538226</v>
      </c>
      <c r="AF10" t="s">
        <v>22</v>
      </c>
      <c r="AG10">
        <v>1.6261861590956035</v>
      </c>
      <c r="AH10">
        <v>0.81498448007398383</v>
      </c>
      <c r="AI10">
        <v>2.3449420238535552</v>
      </c>
      <c r="AJ10">
        <v>0.54604874397850511</v>
      </c>
      <c r="AK10">
        <v>3.1032909084763314</v>
      </c>
      <c r="AL10">
        <v>1.2458058207549775E-2</v>
      </c>
      <c r="AM10">
        <v>1.9016123768047561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59.244809316361923</v>
      </c>
      <c r="P11">
        <v>82.548776449184857</v>
      </c>
      <c r="Q11">
        <v>93.359621558165458</v>
      </c>
      <c r="R11">
        <v>103.60814025557279</v>
      </c>
      <c r="S11">
        <v>112.57699718427943</v>
      </c>
      <c r="T11">
        <v>114.61729414612122</v>
      </c>
      <c r="U11">
        <v>118.89018789285893</v>
      </c>
      <c r="W11" t="s">
        <v>23</v>
      </c>
      <c r="X11">
        <v>19.521223709057274</v>
      </c>
      <c r="Y11">
        <v>14.442656404671764</v>
      </c>
      <c r="Z11">
        <v>13.773530450678033</v>
      </c>
      <c r="AA11">
        <v>15.199123846545728</v>
      </c>
      <c r="AB11">
        <v>8.8171625734997825</v>
      </c>
      <c r="AC11">
        <v>4.972589350326337</v>
      </c>
      <c r="AD11">
        <v>10.665144973990918</v>
      </c>
      <c r="AF11" t="s">
        <v>23</v>
      </c>
      <c r="AG11">
        <v>5.8858704083211766</v>
      </c>
      <c r="AH11">
        <v>4.3546247518472327</v>
      </c>
      <c r="AI11">
        <v>4.1528756857667046</v>
      </c>
      <c r="AJ11">
        <v>4.5827082673759527</v>
      </c>
      <c r="AK11">
        <v>2.6584745428966539</v>
      </c>
      <c r="AL11">
        <v>1.499292101049962</v>
      </c>
      <c r="AM11">
        <v>3.2156622012247795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3">Z64</f>
        <v>Anglosphere (other)</v>
      </c>
      <c r="C13" s="6" t="str">
        <f t="shared" si="3"/>
        <v>Arabsphere</v>
      </c>
      <c r="D13" s="6" t="str">
        <f t="shared" si="3"/>
        <v>Francosphere</v>
      </c>
      <c r="E13" s="6" t="str">
        <f t="shared" si="3"/>
        <v>Germanosphere</v>
      </c>
      <c r="F13" s="6" t="str">
        <f t="shared" si="3"/>
        <v>Hispanosphere</v>
      </c>
      <c r="G13" s="6" t="str">
        <f t="shared" si="3"/>
        <v>Lusosphone (Portuguese)</v>
      </c>
      <c r="H13" s="6" t="str">
        <f t="shared" si="3"/>
        <v>Swahili</v>
      </c>
    </row>
    <row r="14" spans="1:50" x14ac:dyDescent="0.35">
      <c r="A14" t="str">
        <f t="shared" ref="A14:A20" si="4">Y65</f>
        <v>Anglosphere (core)</v>
      </c>
      <c r="B14" s="6" t="str">
        <f t="shared" ref="B14:H15" si="5">IF(_xlfn.T.DIST.2T(ABS(Z55),Z65)&lt;0.001,"&lt;0.001",FIXED(_xlfn.T.DIST.2T(ABS(Z55),Z65),3))</f>
        <v>&lt;0.001</v>
      </c>
      <c r="C14" s="6" t="str">
        <f t="shared" si="5"/>
        <v>0.010</v>
      </c>
      <c r="D14" s="6" t="str">
        <f t="shared" si="5"/>
        <v>0.026</v>
      </c>
      <c r="E14" s="6" t="str">
        <f t="shared" si="5"/>
        <v>0.243</v>
      </c>
      <c r="F14" s="6" t="str">
        <f t="shared" si="5"/>
        <v>0.162</v>
      </c>
      <c r="G14" s="6" t="str">
        <f t="shared" si="5"/>
        <v>&lt;0.001</v>
      </c>
      <c r="H14" s="6" t="str">
        <f t="shared" si="5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4"/>
        <v>Anglosphere (other)</v>
      </c>
      <c r="C15" s="6" t="str">
        <f t="shared" si="5"/>
        <v>0.002</v>
      </c>
      <c r="D15" s="6" t="str">
        <f t="shared" si="5"/>
        <v>&lt;0.001</v>
      </c>
      <c r="E15" s="6" t="str">
        <f t="shared" si="5"/>
        <v>&lt;0.001</v>
      </c>
      <c r="F15" s="6" t="str">
        <f t="shared" si="5"/>
        <v>&lt;0.001</v>
      </c>
      <c r="G15" s="6" t="str">
        <f t="shared" si="5"/>
        <v>0.912</v>
      </c>
      <c r="H15" s="6" t="str">
        <f t="shared" si="5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4"/>
        <v>Arabsphere</v>
      </c>
      <c r="D16" s="6" t="str">
        <f>IF(_xlfn.T.DIST.2T(ABS(AB57),AB67)&lt;0.001,"&lt;0.001",FIXED(_xlfn.T.DIST.2T(ABS(AB57),AB67),3))</f>
        <v>&lt;0.001</v>
      </c>
      <c r="E16" s="6" t="str">
        <f>IF(_xlfn.T.DIST.2T(ABS(AC57),AC67)&lt;0.001,"&lt;0.001",FIXED(_xlfn.T.DIST.2T(ABS(AC57),AC67),3))</f>
        <v>&lt;0.001</v>
      </c>
      <c r="F16" s="6" t="str">
        <f>IF(_xlfn.T.DIST.2T(ABS(AD57),AD67)&lt;0.001,"&lt;0.001",FIXED(_xlfn.T.DIST.2T(ABS(AD57),AD67),3))</f>
        <v>0.330</v>
      </c>
      <c r="G16" s="6" t="str">
        <f>IF(_xlfn.T.DIST.2T(ABS(AE57),AE67)&lt;0.001,"&lt;0.001",FIXED(_xlfn.T.DIST.2T(ABS(AE57),AE67),3))</f>
        <v>0.008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57.365555440000001</v>
      </c>
      <c r="P16">
        <v>62.977746189999998</v>
      </c>
      <c r="Q16">
        <v>68.246490910000006</v>
      </c>
      <c r="R16">
        <v>76.044033350000007</v>
      </c>
      <c r="S16">
        <v>88.974176830000005</v>
      </c>
      <c r="T16">
        <v>112.7015873</v>
      </c>
      <c r="U16">
        <v>127.5208779</v>
      </c>
      <c r="W16" t="s">
        <v>26</v>
      </c>
      <c r="X16">
        <v>7.3348737909999997</v>
      </c>
      <c r="Y16">
        <v>11.16076015</v>
      </c>
      <c r="Z16">
        <v>10.50410561</v>
      </c>
      <c r="AA16">
        <v>10.402929179999999</v>
      </c>
      <c r="AB16">
        <v>9.1389002339999994</v>
      </c>
      <c r="AC16">
        <v>4.0948906750000003</v>
      </c>
      <c r="AD16">
        <v>3.6631394359999998</v>
      </c>
      <c r="AF16" t="s">
        <v>26</v>
      </c>
      <c r="AG16">
        <v>2.5932694980000002</v>
      </c>
      <c r="AH16">
        <v>3.945924593</v>
      </c>
      <c r="AI16">
        <v>3.713762155</v>
      </c>
      <c r="AJ16">
        <v>3.6779908849999998</v>
      </c>
      <c r="AK16">
        <v>3.2310891640000001</v>
      </c>
      <c r="AL16">
        <v>1.4477624819999999</v>
      </c>
      <c r="AM16">
        <v>1.295115368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4"/>
        <v>Francosphere</v>
      </c>
      <c r="E17" s="6" t="str">
        <f>IF(_xlfn.T.DIST.2T(ABS(AC58),AC68)&lt;0.001,"&lt;0.001",FIXED(_xlfn.T.DIST.2T(ABS(AC58),AC68),3))</f>
        <v>0.378</v>
      </c>
      <c r="F17" s="6" t="str">
        <f>IF(_xlfn.T.DIST.2T(ABS(AD58),AD68)&lt;0.001,"&lt;0.001",FIXED(_xlfn.T.DIST.2T(ABS(AD58),AD68),3))</f>
        <v>&lt;0.001</v>
      </c>
      <c r="G17" s="6" t="str">
        <f>IF(_xlfn.T.DIST.2T(ABS(AE58),AE68)&lt;0.001,"&lt;0.001",FIXED(_xlfn.T.DIST.2T(ABS(AE58),AE68),3))</f>
        <v>&lt;0.001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46.343016550000002</v>
      </c>
      <c r="P17">
        <v>57.425873150000001</v>
      </c>
      <c r="Q17">
        <v>76.393305530000006</v>
      </c>
      <c r="R17">
        <v>95.030290769999993</v>
      </c>
      <c r="S17">
        <v>105.830952</v>
      </c>
      <c r="T17">
        <v>109.56694830000001</v>
      </c>
      <c r="U17">
        <v>111.0701372</v>
      </c>
      <c r="W17" t="s">
        <v>27</v>
      </c>
      <c r="X17">
        <v>9.5446408229999999</v>
      </c>
      <c r="Y17">
        <v>12.238367309999999</v>
      </c>
      <c r="Z17">
        <v>10.044678619999999</v>
      </c>
      <c r="AA17">
        <v>8.4840578789999999</v>
      </c>
      <c r="AB17">
        <v>7.3691906349999998</v>
      </c>
      <c r="AC17">
        <v>5.6218175520000004</v>
      </c>
      <c r="AD17">
        <v>7.777710678</v>
      </c>
      <c r="AF17" t="s">
        <v>27</v>
      </c>
      <c r="AG17">
        <v>2.464415663</v>
      </c>
      <c r="AH17">
        <v>3.1599328510000002</v>
      </c>
      <c r="AI17">
        <v>2.5935248670000002</v>
      </c>
      <c r="AJ17">
        <v>2.190574325</v>
      </c>
      <c r="AK17">
        <v>1.9027168400000001</v>
      </c>
      <c r="AL17">
        <v>1.4515470500000001</v>
      </c>
      <c r="AM17">
        <v>2.0081962619999998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4"/>
        <v>Germanosphere</v>
      </c>
      <c r="F18" s="6" t="str">
        <f>IF(_xlfn.T.DIST.2T(ABS(AD59),AD69)&lt;0.001,"&lt;0.001",FIXED(_xlfn.T.DIST.2T(ABS(AD59),AD69),3))</f>
        <v>0.003</v>
      </c>
      <c r="G18" s="6" t="str">
        <f>IF(_xlfn.T.DIST.2T(ABS(AE59),AE69)&lt;0.001,"&lt;0.001",FIXED(_xlfn.T.DIST.2T(ABS(AE59),AE69),3))</f>
        <v>&lt;0.001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52.467068339999997</v>
      </c>
      <c r="P18">
        <v>67.815000710000007</v>
      </c>
      <c r="Q18">
        <v>82.808900149999999</v>
      </c>
      <c r="R18">
        <v>96.131875140000005</v>
      </c>
      <c r="S18">
        <v>103.2650186</v>
      </c>
      <c r="T18">
        <v>105.598393</v>
      </c>
      <c r="U18">
        <v>97.552723589999999</v>
      </c>
      <c r="W18" t="s">
        <v>28</v>
      </c>
      <c r="X18">
        <v>4.6795100590000001</v>
      </c>
      <c r="Y18">
        <v>6.1028688630000003</v>
      </c>
      <c r="Z18">
        <v>4.4300522620000002</v>
      </c>
      <c r="AA18">
        <v>6.7183146860000003</v>
      </c>
      <c r="AB18">
        <v>7.7887283629999997</v>
      </c>
      <c r="AC18">
        <v>12.51623369</v>
      </c>
      <c r="AD18">
        <v>18.567490119999999</v>
      </c>
      <c r="AF18" t="s">
        <v>28</v>
      </c>
      <c r="AG18">
        <v>1.41092537</v>
      </c>
      <c r="AH18">
        <v>1.8400841969999999</v>
      </c>
      <c r="AI18">
        <v>1.3357110139999999</v>
      </c>
      <c r="AJ18">
        <v>2.0256480940000001</v>
      </c>
      <c r="AK18">
        <v>2.3483899610000001</v>
      </c>
      <c r="AL18">
        <v>3.7737864490000002</v>
      </c>
      <c r="AM18">
        <v>5.5983089130000003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4"/>
        <v>Hispanosphere</v>
      </c>
      <c r="G19" s="6" t="str">
        <f>IF(_xlfn.T.DIST.2T(ABS(AE60),AE70)&lt;0.001,"&lt;0.001",FIXED(_xlfn.T.DIST.2T(ABS(AE60),AE70),3))</f>
        <v>0.003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65.269046560000007</v>
      </c>
      <c r="P19">
        <v>79.872863339999995</v>
      </c>
      <c r="Q19">
        <v>86.031402170000007</v>
      </c>
      <c r="R19">
        <v>90.801018110000001</v>
      </c>
      <c r="S19">
        <v>103.7214287</v>
      </c>
      <c r="T19">
        <v>110.6094288</v>
      </c>
      <c r="U19">
        <v>111.392402</v>
      </c>
      <c r="W19" t="s">
        <v>29</v>
      </c>
      <c r="X19">
        <v>16.986829119999999</v>
      </c>
      <c r="Y19">
        <v>10.7478806</v>
      </c>
      <c r="Z19">
        <v>7.637394821</v>
      </c>
      <c r="AA19">
        <v>8.40624152</v>
      </c>
      <c r="AB19">
        <v>5.54914693</v>
      </c>
      <c r="AC19">
        <v>4.8015726230000002</v>
      </c>
      <c r="AD19">
        <v>6.793152407</v>
      </c>
      <c r="AF19" t="s">
        <v>29</v>
      </c>
      <c r="AG19">
        <v>5.6622763730000001</v>
      </c>
      <c r="AH19">
        <v>3.582626866</v>
      </c>
      <c r="AI19">
        <v>2.545798274</v>
      </c>
      <c r="AJ19">
        <v>2.8020805069999999</v>
      </c>
      <c r="AK19">
        <v>1.8497156429999999</v>
      </c>
      <c r="AL19">
        <v>1.6005242079999999</v>
      </c>
      <c r="AM19">
        <v>2.2643841359999999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4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60.41958116</v>
      </c>
      <c r="P20">
        <v>65.355598000000001</v>
      </c>
      <c r="Q20">
        <v>77.559254989999999</v>
      </c>
      <c r="R20">
        <v>80.56705461</v>
      </c>
      <c r="S20">
        <v>95.442578920000003</v>
      </c>
      <c r="T20">
        <v>113.13820819999999</v>
      </c>
      <c r="U20">
        <v>110.58753179999999</v>
      </c>
      <c r="W20" t="s">
        <v>30</v>
      </c>
      <c r="X20">
        <v>5.7422919879999998</v>
      </c>
      <c r="Y20">
        <v>3.979053393</v>
      </c>
      <c r="Z20">
        <v>4.7701141659999999</v>
      </c>
      <c r="AA20">
        <v>1.4210564349999999</v>
      </c>
      <c r="AB20">
        <v>3.9132123069999998</v>
      </c>
      <c r="AC20">
        <v>3.3366491630000001</v>
      </c>
      <c r="AD20">
        <v>4.2210528519999997</v>
      </c>
      <c r="AF20" t="s">
        <v>30</v>
      </c>
      <c r="AG20">
        <v>3.315313825</v>
      </c>
      <c r="AH20">
        <v>2.297307548</v>
      </c>
      <c r="AI20">
        <v>2.7540266980000001</v>
      </c>
      <c r="AJ20">
        <v>0.82044731500000001</v>
      </c>
      <c r="AK20">
        <v>2.2592941789999998</v>
      </c>
      <c r="AL20">
        <v>1.9264152919999999</v>
      </c>
      <c r="AM20">
        <v>2.4370259999999999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54.214684740000003</v>
      </c>
      <c r="P21">
        <v>69.078463889999995</v>
      </c>
      <c r="Q21">
        <v>90.425086710000002</v>
      </c>
      <c r="R21">
        <v>108.6819033</v>
      </c>
      <c r="S21">
        <v>121.3635259</v>
      </c>
      <c r="T21">
        <v>126.00018249999999</v>
      </c>
      <c r="U21">
        <v>121.42007719999999</v>
      </c>
      <c r="W21" t="s">
        <v>31</v>
      </c>
      <c r="X21">
        <v>9.2919299750000004</v>
      </c>
      <c r="Y21">
        <v>7.574885622</v>
      </c>
      <c r="Z21">
        <v>12.78537352</v>
      </c>
      <c r="AA21">
        <v>12.01362696</v>
      </c>
      <c r="AB21">
        <v>9.6100702620000007</v>
      </c>
      <c r="AC21">
        <v>7.6660642719999998</v>
      </c>
      <c r="AD21">
        <v>8.0887035980000004</v>
      </c>
      <c r="AF21" t="s">
        <v>31</v>
      </c>
      <c r="AG21">
        <v>2.077738707</v>
      </c>
      <c r="AH21">
        <v>1.6937959170000001</v>
      </c>
      <c r="AI21">
        <v>2.8588964300000002</v>
      </c>
      <c r="AJ21">
        <v>2.686328654</v>
      </c>
      <c r="AK21">
        <v>2.1488770370000001</v>
      </c>
      <c r="AL21">
        <v>1.7141840829999999</v>
      </c>
      <c r="AM21">
        <v>1.80868911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46.657965169999997</v>
      </c>
      <c r="P22">
        <v>62.671159760000002</v>
      </c>
      <c r="Q22">
        <v>78.712778619999995</v>
      </c>
      <c r="R22">
        <v>91.996798310000003</v>
      </c>
      <c r="S22">
        <v>109.5484198</v>
      </c>
      <c r="T22">
        <v>117.5882189</v>
      </c>
      <c r="U22">
        <v>117.4996831</v>
      </c>
      <c r="W22" t="s">
        <v>32</v>
      </c>
      <c r="X22">
        <v>7.3590037649999998</v>
      </c>
      <c r="Y22">
        <v>6.6614339210000004</v>
      </c>
      <c r="Z22">
        <v>4.7408684860000001</v>
      </c>
      <c r="AA22">
        <v>3.8822528529999998</v>
      </c>
      <c r="AB22">
        <v>1.756823265</v>
      </c>
      <c r="AC22">
        <v>2.2547965759999999</v>
      </c>
      <c r="AD22">
        <v>3.8375782460000001</v>
      </c>
      <c r="AF22" t="s">
        <v>32</v>
      </c>
      <c r="AG22">
        <v>3.6795018829999999</v>
      </c>
      <c r="AH22">
        <v>3.3307169609999998</v>
      </c>
      <c r="AI22">
        <v>2.3704342430000001</v>
      </c>
      <c r="AJ22">
        <v>1.9411264269999999</v>
      </c>
      <c r="AK22">
        <v>0.87841163200000005</v>
      </c>
      <c r="AL22">
        <v>1.127398288</v>
      </c>
      <c r="AM22">
        <v>1.918789123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102.8910071</v>
      </c>
      <c r="P23">
        <v>97.938839099999996</v>
      </c>
      <c r="Q23">
        <v>112.2870911</v>
      </c>
      <c r="R23">
        <v>125.0775532</v>
      </c>
      <c r="S23">
        <v>115.71243699999999</v>
      </c>
      <c r="T23">
        <v>135.55345639999999</v>
      </c>
      <c r="U23">
        <v>79.672914449999993</v>
      </c>
      <c r="W23" t="s">
        <v>33</v>
      </c>
      <c r="X23">
        <v>8.5274956199999998</v>
      </c>
      <c r="Y23">
        <v>10.64559609</v>
      </c>
      <c r="Z23">
        <v>10.343446630000001</v>
      </c>
      <c r="AA23">
        <v>1.901626445</v>
      </c>
      <c r="AB23">
        <v>15.606843100000001</v>
      </c>
      <c r="AC23">
        <v>14.1480023</v>
      </c>
      <c r="AD23">
        <v>33.332845089999999</v>
      </c>
      <c r="AF23" t="s">
        <v>33</v>
      </c>
      <c r="AG23">
        <v>6.0298499789999997</v>
      </c>
      <c r="AH23">
        <v>7.5275731849999996</v>
      </c>
      <c r="AI23">
        <v>7.3139212550000003</v>
      </c>
      <c r="AJ23">
        <v>1.3446529540000001</v>
      </c>
      <c r="AK23">
        <v>11.03570459</v>
      </c>
      <c r="AL23">
        <v>10.004148369999999</v>
      </c>
      <c r="AM23">
        <v>23.5698808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6">O123</f>
        <v>Eastern and South-Eastern Asia</v>
      </c>
      <c r="C24" s="6" t="str">
        <f t="shared" si="6"/>
        <v>Europe</v>
      </c>
      <c r="D24" s="6" t="str">
        <f t="shared" si="6"/>
        <v>Latin America and the Caribbean</v>
      </c>
      <c r="E24" s="6" t="str">
        <f t="shared" si="6"/>
        <v>Northern Africa and Western Asia</v>
      </c>
      <c r="F24" s="6" t="str">
        <f t="shared" si="6"/>
        <v>Northern America</v>
      </c>
      <c r="G24" s="6" t="str">
        <f t="shared" si="6"/>
        <v>Oceania</v>
      </c>
      <c r="H24" s="6" t="str">
        <f t="shared" si="6"/>
        <v>Sub-Saharan Africa</v>
      </c>
      <c r="I24"/>
      <c r="J24"/>
      <c r="K24"/>
      <c r="L24"/>
      <c r="M24"/>
    </row>
    <row r="25" spans="1:50" x14ac:dyDescent="0.35">
      <c r="A25" t="str">
        <f t="shared" ref="A25:A31" si="7">N124</f>
        <v>Central and Southern Asia</v>
      </c>
      <c r="B25" s="6" t="str">
        <f t="shared" ref="B25:H26" si="8">IF(_xlfn.T.DIST.2T(ABS(O114),O124)&lt;0.001,"&lt;0.001",FIXED(_xlfn.T.DIST.2T(ABS(O114),O124),3))</f>
        <v>&lt;0.001</v>
      </c>
      <c r="C25" s="6" t="str">
        <f t="shared" si="8"/>
        <v>&lt;0.001</v>
      </c>
      <c r="D25" s="6" t="str">
        <f t="shared" si="8"/>
        <v>&lt;0.001</v>
      </c>
      <c r="E25" s="6" t="str">
        <f t="shared" si="8"/>
        <v>&lt;0.001</v>
      </c>
      <c r="F25" s="6" t="str">
        <f t="shared" si="8"/>
        <v>&lt;0.001</v>
      </c>
      <c r="G25" s="6" t="str">
        <f t="shared" si="8"/>
        <v>&lt;0.001</v>
      </c>
      <c r="H25" s="6" t="str">
        <f t="shared" si="8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7"/>
        <v>Eastern and South-Eastern Asia</v>
      </c>
      <c r="C26" s="6" t="str">
        <f t="shared" si="8"/>
        <v>0.983</v>
      </c>
      <c r="D26" s="6" t="str">
        <f t="shared" si="8"/>
        <v>0.005</v>
      </c>
      <c r="E26" s="6" t="str">
        <f t="shared" si="8"/>
        <v>&lt;0.001</v>
      </c>
      <c r="F26" s="6" t="str">
        <f t="shared" si="8"/>
        <v>0.009</v>
      </c>
      <c r="G26" s="6" t="str">
        <f t="shared" si="8"/>
        <v>&lt;0.001</v>
      </c>
      <c r="H26" s="6" t="str">
        <f t="shared" si="8"/>
        <v>&lt;0.001</v>
      </c>
      <c r="N26" t="str">
        <f>N3</f>
        <v>Geographic_Grouping_A</v>
      </c>
      <c r="O26" t="str">
        <f>O3</f>
        <v>reg.18-24</v>
      </c>
      <c r="P26" t="str">
        <f t="shared" ref="P26:P34" si="9">AG3</f>
        <v>18-24</v>
      </c>
      <c r="Q26" t="str">
        <f t="shared" ref="Q26:Q34" si="10">AR3</f>
        <v>18-24</v>
      </c>
      <c r="Y26" t="str">
        <f t="shared" ref="Y26:Z34" si="11">N15</f>
        <v>Language_Grouping</v>
      </c>
      <c r="Z26" t="str">
        <f t="shared" si="11"/>
        <v>reg.18-24</v>
      </c>
      <c r="AA26" t="str">
        <f t="shared" ref="AA26:AA34" si="12">AG15</f>
        <v>18-24</v>
      </c>
      <c r="AB26" t="str">
        <f t="shared" ref="AB26:AB34" si="13">AR15</f>
        <v>18-24</v>
      </c>
    </row>
    <row r="27" spans="1:50" x14ac:dyDescent="0.35">
      <c r="A27" t="str">
        <f t="shared" si="7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&lt;0.001</v>
      </c>
      <c r="F27" s="6" t="str">
        <f>IF(_xlfn.T.DIST.2T(ABS(S116),S126)&lt;0.001,"&lt;0.001",FIXED(_xlfn.T.DIST.2T(ABS(S116),S126),3))</f>
        <v>&lt;0.001</v>
      </c>
      <c r="G27" s="6" t="str">
        <f>IF(_xlfn.T.DIST.2T(ABS(T116),T126)&lt;0.001,"&lt;0.001",FIXED(_xlfn.T.DIST.2T(ABS(T116),T126),3))</f>
        <v>0.014</v>
      </c>
      <c r="H27" s="6" t="str">
        <f>IF(_xlfn.T.DIST.2T(ABS(U116),U126)&lt;0.001,"&lt;0.001",FIXED(_xlfn.T.DIST.2T(ABS(U116),U126),3))</f>
        <v>&lt;0.001</v>
      </c>
      <c r="N27" t="str">
        <f t="shared" ref="N27:O34" si="14">N4</f>
        <v>Central and Southern Asia</v>
      </c>
      <c r="O27">
        <f t="shared" si="14"/>
        <v>43.321761976484872</v>
      </c>
      <c r="P27">
        <f t="shared" si="9"/>
        <v>1.5265701294595628</v>
      </c>
      <c r="Q27">
        <f t="shared" si="10"/>
        <v>10228</v>
      </c>
      <c r="Y27" t="str">
        <f t="shared" si="11"/>
        <v>Anglosphere (core)</v>
      </c>
      <c r="Z27">
        <f t="shared" si="11"/>
        <v>57.365555440000001</v>
      </c>
      <c r="AA27">
        <f t="shared" si="12"/>
        <v>2.5932694980000002</v>
      </c>
      <c r="AB27">
        <f t="shared" si="13"/>
        <v>8297</v>
      </c>
    </row>
    <row r="28" spans="1:50" x14ac:dyDescent="0.35">
      <c r="A28" t="str">
        <f t="shared" si="7"/>
        <v>Latin America and the Caribbean</v>
      </c>
      <c r="E28" s="6" t="str">
        <f>IF(_xlfn.T.DIST.2T(ABS(R117),R127)&lt;0.001,"&lt;0.001",FIXED(_xlfn.T.DIST.2T(ABS(R117),R127),3))</f>
        <v>&lt;0.001</v>
      </c>
      <c r="F28" s="6" t="str">
        <f>IF(_xlfn.T.DIST.2T(ABS(S117),S127)&lt;0.001,"&lt;0.001",FIXED(_xlfn.T.DIST.2T(ABS(S117),S127),3))</f>
        <v>&lt;0.001</v>
      </c>
      <c r="G28" s="6" t="str">
        <f>IF(_xlfn.T.DIST.2T(ABS(T117),T127)&lt;0.001,"&lt;0.001",FIXED(_xlfn.T.DIST.2T(ABS(T117),T127),3))</f>
        <v>0.815</v>
      </c>
      <c r="H28" s="6" t="str">
        <f>IF(_xlfn.T.DIST.2T(ABS(U117),U127)&lt;0.001,"&lt;0.001",FIXED(_xlfn.T.DIST.2T(ABS(U117),U127),3))</f>
        <v>&lt;0.001</v>
      </c>
      <c r="N28" t="str">
        <f t="shared" si="14"/>
        <v>Eastern and South-Eastern Asia</v>
      </c>
      <c r="O28">
        <f t="shared" si="14"/>
        <v>61.485436251121691</v>
      </c>
      <c r="P28">
        <f t="shared" si="9"/>
        <v>1.1305421171944716</v>
      </c>
      <c r="Q28">
        <f t="shared" si="10"/>
        <v>801</v>
      </c>
      <c r="Y28" t="str">
        <f t="shared" si="11"/>
        <v>Anglosphere (other)</v>
      </c>
      <c r="Z28">
        <f t="shared" si="11"/>
        <v>46.343016550000002</v>
      </c>
      <c r="AA28">
        <f t="shared" si="12"/>
        <v>2.464415663</v>
      </c>
      <c r="AB28">
        <f t="shared" si="13"/>
        <v>13269</v>
      </c>
    </row>
    <row r="29" spans="1:50" x14ac:dyDescent="0.35">
      <c r="A29" t="str">
        <f t="shared" si="7"/>
        <v>Northern Africa and Western Asia</v>
      </c>
      <c r="F29" s="6" t="str">
        <f>IF(_xlfn.T.DIST.2T(ABS(S118),S128)&lt;0.001,"&lt;0.001",FIXED(_xlfn.T.DIST.2T(ABS(S118),S128),3))</f>
        <v>&lt;0.001</v>
      </c>
      <c r="G29" s="6" t="str">
        <f>IF(_xlfn.T.DIST.2T(ABS(T118),T128)&lt;0.001,"&lt;0.001",FIXED(_xlfn.T.DIST.2T(ABS(T118),T128),3))</f>
        <v>0.009</v>
      </c>
      <c r="H29" s="6" t="str">
        <f>IF(_xlfn.T.DIST.2T(ABS(U118),U128)&lt;0.001,"&lt;0.001",FIXED(_xlfn.T.DIST.2T(ABS(U118),U128),3))</f>
        <v>&lt;0.001</v>
      </c>
      <c r="N29" t="str">
        <f t="shared" si="14"/>
        <v>Europe</v>
      </c>
      <c r="O29">
        <f t="shared" si="14"/>
        <v>55.980022090990516</v>
      </c>
      <c r="P29">
        <f t="shared" si="9"/>
        <v>2.916781592766672</v>
      </c>
      <c r="Q29">
        <f t="shared" si="10"/>
        <v>4914</v>
      </c>
      <c r="Y29" t="str">
        <f t="shared" si="11"/>
        <v>Arabsphere</v>
      </c>
      <c r="Z29">
        <f t="shared" si="11"/>
        <v>52.467068339999997</v>
      </c>
      <c r="AA29">
        <f t="shared" si="12"/>
        <v>1.41092537</v>
      </c>
      <c r="AB29">
        <f t="shared" si="13"/>
        <v>15818</v>
      </c>
    </row>
    <row r="30" spans="1:50" x14ac:dyDescent="0.35">
      <c r="A30" t="str">
        <f t="shared" si="7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4"/>
        <v>Latin America and the Caribbean</v>
      </c>
      <c r="O30">
        <f t="shared" si="14"/>
        <v>48.824609674508586</v>
      </c>
      <c r="P30">
        <f t="shared" si="9"/>
        <v>1.4787730584817624</v>
      </c>
      <c r="Q30">
        <f t="shared" si="10"/>
        <v>19857</v>
      </c>
      <c r="Y30" t="str">
        <f t="shared" si="11"/>
        <v>Francosphere</v>
      </c>
      <c r="Z30">
        <f t="shared" si="11"/>
        <v>65.269046560000007</v>
      </c>
      <c r="AA30">
        <f t="shared" si="12"/>
        <v>5.6622763730000001</v>
      </c>
      <c r="AB30">
        <f t="shared" si="13"/>
        <v>2518</v>
      </c>
    </row>
    <row r="31" spans="1:50" x14ac:dyDescent="0.35">
      <c r="A31" t="str">
        <f t="shared" si="7"/>
        <v>Oceania</v>
      </c>
      <c r="H31" s="6" t="str">
        <f>IF(_xlfn.T.DIST.2T(ABS(U120),U130)&lt;0.001,"&lt;0.001",FIXED(_xlfn.T.DIST.2T(ABS(U120),U130),3))</f>
        <v>&lt;0.001</v>
      </c>
      <c r="N31" t="str">
        <f t="shared" si="14"/>
        <v>Northern Africa and Western Asia</v>
      </c>
      <c r="O31">
        <f t="shared" si="14"/>
        <v>53.06402576088179</v>
      </c>
      <c r="P31">
        <f t="shared" si="9"/>
        <v>1.5117838557326515</v>
      </c>
      <c r="Q31">
        <f t="shared" si="10"/>
        <v>16034</v>
      </c>
      <c r="Y31" t="str">
        <f t="shared" si="11"/>
        <v>Germanosphere</v>
      </c>
      <c r="Z31">
        <f t="shared" si="11"/>
        <v>60.41958116</v>
      </c>
      <c r="AA31">
        <f t="shared" si="12"/>
        <v>3.315313825</v>
      </c>
      <c r="AB31">
        <f t="shared" si="13"/>
        <v>233</v>
      </c>
    </row>
    <row r="32" spans="1:50" x14ac:dyDescent="0.35">
      <c r="N32" t="str">
        <f t="shared" si="14"/>
        <v>Northern America</v>
      </c>
      <c r="O32">
        <f t="shared" si="14"/>
        <v>61.347836664245563</v>
      </c>
      <c r="P32">
        <f t="shared" si="9"/>
        <v>2.6524330606182347</v>
      </c>
      <c r="Q32">
        <f t="shared" si="10"/>
        <v>4559</v>
      </c>
      <c r="Y32" t="str">
        <f t="shared" si="11"/>
        <v>Hispanosphere</v>
      </c>
      <c r="Z32">
        <f t="shared" si="11"/>
        <v>54.214684740000003</v>
      </c>
      <c r="AA32">
        <f t="shared" si="12"/>
        <v>2.077738707</v>
      </c>
      <c r="AB32">
        <f t="shared" si="13"/>
        <v>17847</v>
      </c>
    </row>
    <row r="33" spans="1:32" x14ac:dyDescent="0.35">
      <c r="A33" t="s">
        <v>40</v>
      </c>
      <c r="N33" t="str">
        <f t="shared" si="14"/>
        <v>Oceania</v>
      </c>
      <c r="O33">
        <f t="shared" si="14"/>
        <v>48.329490219457789</v>
      </c>
      <c r="P33">
        <f t="shared" si="9"/>
        <v>1.6261861590956035</v>
      </c>
      <c r="Q33">
        <f t="shared" si="10"/>
        <v>1477</v>
      </c>
      <c r="Y33" t="str">
        <f t="shared" si="11"/>
        <v>Lusosphone (Portuguese)</v>
      </c>
      <c r="Z33">
        <f t="shared" si="11"/>
        <v>46.657965169999997</v>
      </c>
      <c r="AA33">
        <f t="shared" si="12"/>
        <v>3.6795018829999999</v>
      </c>
      <c r="AB33">
        <f t="shared" si="13"/>
        <v>5231</v>
      </c>
    </row>
    <row r="34" spans="1:32" ht="29" x14ac:dyDescent="0.35">
      <c r="B34" s="6" t="str">
        <f t="shared" ref="B34:H34" si="15">Z123</f>
        <v>Anglosphere (other)</v>
      </c>
      <c r="C34" s="6" t="str">
        <f t="shared" si="15"/>
        <v>Arabsphere</v>
      </c>
      <c r="D34" s="6" t="str">
        <f t="shared" si="15"/>
        <v>Francosphere</v>
      </c>
      <c r="E34" s="6" t="str">
        <f t="shared" si="15"/>
        <v>Germanosphere</v>
      </c>
      <c r="F34" s="6" t="str">
        <f t="shared" si="15"/>
        <v>Hispanosphere</v>
      </c>
      <c r="G34" s="6" t="str">
        <f t="shared" si="15"/>
        <v>Lusosphone (Portuguese)</v>
      </c>
      <c r="H34" s="6" t="str">
        <f t="shared" si="15"/>
        <v>Swahili</v>
      </c>
      <c r="N34" t="str">
        <f t="shared" si="14"/>
        <v>Sub-Saharan Africa</v>
      </c>
      <c r="O34">
        <f t="shared" si="14"/>
        <v>59.244809316361923</v>
      </c>
      <c r="P34">
        <f t="shared" si="9"/>
        <v>5.8858704083211766</v>
      </c>
      <c r="Q34">
        <f t="shared" si="10"/>
        <v>5805</v>
      </c>
      <c r="Y34" t="str">
        <f t="shared" si="11"/>
        <v>Swahili</v>
      </c>
      <c r="Z34">
        <f t="shared" si="11"/>
        <v>102.8910071</v>
      </c>
      <c r="AA34">
        <f t="shared" si="12"/>
        <v>6.0298499789999997</v>
      </c>
      <c r="AB34">
        <f t="shared" si="13"/>
        <v>371</v>
      </c>
    </row>
    <row r="35" spans="1:32" x14ac:dyDescent="0.35">
      <c r="A35" t="str">
        <f t="shared" ref="A35:A41" si="16">Y124</f>
        <v>Anglosphere (core)</v>
      </c>
      <c r="B35" s="6" t="str">
        <f t="shared" ref="B35:H36" si="17">IF(_xlfn.T.DIST.2T(ABS(Z114),Z124)&lt;0.001,"&lt;0.001",FIXED(_xlfn.T.DIST.2T(ABS(Z114),Z124),3))</f>
        <v>0.984</v>
      </c>
      <c r="C35" s="6" t="str">
        <f t="shared" si="17"/>
        <v>&lt;0.001</v>
      </c>
      <c r="D35" s="6" t="str">
        <f t="shared" si="17"/>
        <v>&lt;0.001</v>
      </c>
      <c r="E35" s="6" t="str">
        <f t="shared" si="17"/>
        <v>0.002</v>
      </c>
      <c r="F35" s="6" t="str">
        <f t="shared" si="17"/>
        <v>&lt;0.001</v>
      </c>
      <c r="G35" s="6" t="str">
        <f t="shared" si="17"/>
        <v>0.064</v>
      </c>
      <c r="H35" s="6" t="str">
        <f t="shared" si="17"/>
        <v>&lt;0.001</v>
      </c>
      <c r="N35" s="4" t="s">
        <v>37</v>
      </c>
      <c r="Y35" s="4" t="s">
        <v>37</v>
      </c>
    </row>
    <row r="36" spans="1:32" x14ac:dyDescent="0.35">
      <c r="A36" t="str">
        <f t="shared" si="16"/>
        <v>Anglosphere (other)</v>
      </c>
      <c r="C36" s="6" t="str">
        <f t="shared" si="17"/>
        <v>&lt;0.001</v>
      </c>
      <c r="D36" s="6" t="str">
        <f t="shared" si="17"/>
        <v>&lt;0.001</v>
      </c>
      <c r="E36" s="6" t="str">
        <f t="shared" si="17"/>
        <v>&lt;0.001</v>
      </c>
      <c r="F36" s="6" t="str">
        <f t="shared" si="17"/>
        <v>&lt;0.001</v>
      </c>
      <c r="G36" s="6" t="str">
        <f t="shared" si="17"/>
        <v>&lt;0.001</v>
      </c>
      <c r="H36" s="6" t="str">
        <f t="shared" si="17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16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&lt;0.001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&lt;0.001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-18.163674274636818</v>
      </c>
      <c r="P37">
        <f>O$27-O29</f>
        <v>-12.658260114505644</v>
      </c>
      <c r="Q37">
        <f>O$27-O30</f>
        <v>-5.5028476980237144</v>
      </c>
      <c r="R37">
        <f>O$27-O31</f>
        <v>-9.7422637843969184</v>
      </c>
      <c r="S37">
        <f>O$27-O32</f>
        <v>-18.026074687760691</v>
      </c>
      <c r="T37">
        <f>O$27-O33</f>
        <v>-5.0077282429729166</v>
      </c>
      <c r="U37">
        <f>O$27-O34</f>
        <v>-15.923047339877051</v>
      </c>
      <c r="Y37" t="str">
        <f>Y27</f>
        <v>Anglosphere (core)</v>
      </c>
      <c r="Z37">
        <f>Z$27-Z28</f>
        <v>11.02253889</v>
      </c>
      <c r="AA37">
        <f>Z$27-Z29</f>
        <v>4.8984871000000041</v>
      </c>
      <c r="AB37">
        <f>Z$27-Z30</f>
        <v>-7.9034911200000053</v>
      </c>
      <c r="AC37">
        <f>Z$27-Z31</f>
        <v>-3.0540257199999985</v>
      </c>
      <c r="AD37">
        <f>Z$27-Z32</f>
        <v>3.1508706999999987</v>
      </c>
      <c r="AE37">
        <f>Z$27-Z33</f>
        <v>10.707590270000004</v>
      </c>
      <c r="AF37">
        <f>Z$27-Z34</f>
        <v>-45.525451659999995</v>
      </c>
    </row>
    <row r="38" spans="1:32" x14ac:dyDescent="0.35">
      <c r="A38" t="str">
        <f t="shared" si="16"/>
        <v>Francosphere</v>
      </c>
      <c r="E38" s="6" t="str">
        <f>IF(_xlfn.T.DIST.2T(ABS(AC117),AC127)&lt;0.001,"&lt;0.001",FIXED(_xlfn.T.DIST.2T(ABS(AC117),AC127),3))</f>
        <v>0.987</v>
      </c>
      <c r="F38" s="6" t="str">
        <f>IF(_xlfn.T.DIST.2T(ABS(AD117),AD127)&lt;0.001,"&lt;0.001",FIXED(_xlfn.T.DIST.2T(ABS(AD117),AD127),3))</f>
        <v>0.169</v>
      </c>
      <c r="G38" s="6" t="str">
        <f>IF(_xlfn.T.DIST.2T(ABS(AE117),AE127)&lt;0.001,"&lt;0.001",FIXED(_xlfn.T.DIST.2T(ABS(AE117),AE127),3))</f>
        <v>0.551</v>
      </c>
      <c r="H38" s="6" t="str">
        <f>IF(_xlfn.T.DIST.2T(ABS(AF117),AF127)&lt;0.001,"&lt;0.001",FIXED(_xlfn.T.DIST.2T(ABS(AF117),AF127),3))</f>
        <v>&lt;0.001</v>
      </c>
      <c r="N38" t="str">
        <f t="shared" ref="N38:N43" si="18">N28</f>
        <v>Eastern and South-Eastern Asia</v>
      </c>
      <c r="P38">
        <f>O$28-O29</f>
        <v>5.5054141601311741</v>
      </c>
      <c r="Q38">
        <f>O$28-O30</f>
        <v>12.660826576613104</v>
      </c>
      <c r="R38">
        <f>O$28-O31</f>
        <v>8.4214104902399001</v>
      </c>
      <c r="S38">
        <f>O$28-O32</f>
        <v>0.13759958687612794</v>
      </c>
      <c r="T38">
        <f>O$28-O33</f>
        <v>13.155946031663902</v>
      </c>
      <c r="U38">
        <f>O$28-O34</f>
        <v>2.2406269347597672</v>
      </c>
      <c r="Y38" t="str">
        <f t="shared" ref="Y38:Y43" si="19">Y28</f>
        <v>Anglosphere (other)</v>
      </c>
      <c r="AA38">
        <f>Z$28-Z29</f>
        <v>-6.1240517899999958</v>
      </c>
      <c r="AB38">
        <f>Z$28-Z30</f>
        <v>-18.926030010000005</v>
      </c>
      <c r="AC38">
        <f>Z$28-Z31</f>
        <v>-14.076564609999998</v>
      </c>
      <c r="AD38">
        <f>Z$28-Z32</f>
        <v>-7.8716681900000012</v>
      </c>
      <c r="AE38">
        <f>Z$28-Z33</f>
        <v>-0.31494861999999557</v>
      </c>
      <c r="AF38">
        <f>Z$28-Z34</f>
        <v>-56.547990549999994</v>
      </c>
    </row>
    <row r="39" spans="1:32" x14ac:dyDescent="0.35">
      <c r="A39" t="str">
        <f t="shared" si="16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0.499</v>
      </c>
      <c r="H39" s="6" t="str">
        <f>IF(_xlfn.T.DIST.2T(ABS(AF118),AF128)&lt;0.001,"&lt;0.001",FIXED(_xlfn.T.DIST.2T(ABS(AF118),AF128),3))</f>
        <v>&lt;0.001</v>
      </c>
      <c r="N39" t="str">
        <f t="shared" si="18"/>
        <v>Europe</v>
      </c>
      <c r="Q39">
        <f>O$29-O30</f>
        <v>7.1554124164819299</v>
      </c>
      <c r="R39">
        <f>O$29-O31</f>
        <v>2.9159963301087259</v>
      </c>
      <c r="S39">
        <f>O$29-O32</f>
        <v>-5.3678145732550462</v>
      </c>
      <c r="T39">
        <f>O$29-O33</f>
        <v>7.6505318715327277</v>
      </c>
      <c r="U39">
        <f>O$29-O34</f>
        <v>-3.264787225371407</v>
      </c>
      <c r="Y39" t="str">
        <f t="shared" si="19"/>
        <v>Arabsphere</v>
      </c>
      <c r="AB39">
        <f>Z$29-Z30</f>
        <v>-12.801978220000009</v>
      </c>
      <c r="AC39">
        <f>Z$29-Z31</f>
        <v>-7.9525128200000026</v>
      </c>
      <c r="AD39">
        <f>Z$29-Z32</f>
        <v>-1.7476164000000054</v>
      </c>
      <c r="AE39">
        <f>Z$29-Z33</f>
        <v>5.8091031700000002</v>
      </c>
      <c r="AF39">
        <f>Z$29-Z34</f>
        <v>-50.423938759999999</v>
      </c>
    </row>
    <row r="40" spans="1:32" x14ac:dyDescent="0.35">
      <c r="A40" t="str">
        <f t="shared" si="16"/>
        <v>Hispanosphere</v>
      </c>
      <c r="G40" s="6" t="str">
        <f>IF(_xlfn.T.DIST.2T(ABS(AE119),AE129)&lt;0.001,"&lt;0.001",FIXED(_xlfn.T.DIST.2T(ABS(AE119),AE129),3))</f>
        <v>&lt;0.001</v>
      </c>
      <c r="H40" s="6" t="str">
        <f>IF(_xlfn.T.DIST.2T(ABS(AF119),AF129)&lt;0.001,"&lt;0.001",FIXED(_xlfn.T.DIST.2T(ABS(AF119),AF129),3))</f>
        <v>&lt;0.001</v>
      </c>
      <c r="N40" t="str">
        <f t="shared" si="18"/>
        <v>Latin America and the Caribbean</v>
      </c>
      <c r="R40">
        <f>O$30-O31</f>
        <v>-4.239416086373204</v>
      </c>
      <c r="S40">
        <f>O$30-O32</f>
        <v>-12.523226989736976</v>
      </c>
      <c r="T40">
        <f>O$30-O33</f>
        <v>0.4951194550507978</v>
      </c>
      <c r="U40">
        <f>O$30-O34</f>
        <v>-10.420199641853337</v>
      </c>
      <c r="Y40" t="str">
        <f t="shared" si="19"/>
        <v>Francosphere</v>
      </c>
      <c r="AC40">
        <f>Z$30-Z31</f>
        <v>4.8494654000000068</v>
      </c>
      <c r="AD40">
        <f>Z$30-Z32</f>
        <v>11.054361820000004</v>
      </c>
      <c r="AE40">
        <f>Z$30-Z33</f>
        <v>18.61108139000001</v>
      </c>
      <c r="AF40">
        <f>Z$30-Z34</f>
        <v>-37.621960539999989</v>
      </c>
    </row>
    <row r="41" spans="1:32" x14ac:dyDescent="0.35">
      <c r="A41" t="str">
        <f t="shared" si="16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18"/>
        <v>Northern Africa and Western Asia</v>
      </c>
      <c r="S41">
        <f>O$31-O32</f>
        <v>-8.2838109033637721</v>
      </c>
      <c r="T41">
        <f>O$31-O33</f>
        <v>4.7345355414240018</v>
      </c>
      <c r="U41">
        <f>O$31-O34</f>
        <v>-6.1807835554801329</v>
      </c>
      <c r="Y41" t="str">
        <f t="shared" si="19"/>
        <v>Germanosphere</v>
      </c>
      <c r="AD41">
        <f>Z$31-Z32</f>
        <v>6.2048964199999972</v>
      </c>
      <c r="AE41">
        <f>Z$31-Z33</f>
        <v>13.761615990000003</v>
      </c>
      <c r="AF41">
        <f>Z$31-Z34</f>
        <v>-42.471425939999996</v>
      </c>
    </row>
    <row r="42" spans="1:32" x14ac:dyDescent="0.35">
      <c r="N42" t="str">
        <f t="shared" si="18"/>
        <v>Northern America</v>
      </c>
      <c r="T42">
        <f>O$32-O33</f>
        <v>13.018346444787774</v>
      </c>
      <c r="U42">
        <f>O$32-O34</f>
        <v>2.1030273478836392</v>
      </c>
      <c r="Y42" t="str">
        <f t="shared" si="19"/>
        <v>Hispanosphere</v>
      </c>
      <c r="AE42">
        <f>Z$32-Z33</f>
        <v>7.5567195700000056</v>
      </c>
      <c r="AF42">
        <f>Z$32-Z34</f>
        <v>-48.676322359999993</v>
      </c>
    </row>
    <row r="43" spans="1:32" ht="18.5" x14ac:dyDescent="0.45">
      <c r="A43" s="8" t="s">
        <v>10</v>
      </c>
      <c r="N43" t="str">
        <f t="shared" si="18"/>
        <v>Oceania</v>
      </c>
      <c r="U43">
        <f>O33-O34</f>
        <v>-10.915319096904135</v>
      </c>
      <c r="Y43" t="str">
        <f t="shared" si="19"/>
        <v>Lusosphone (Portuguese)</v>
      </c>
      <c r="AF43">
        <f>Z33-Z34</f>
        <v>-56.233041929999999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0">O182</f>
        <v>Eastern and South-Eastern Asia</v>
      </c>
      <c r="C45" s="6" t="str">
        <f t="shared" si="20"/>
        <v>Europe</v>
      </c>
      <c r="D45" s="6" t="str">
        <f t="shared" si="20"/>
        <v>Latin America and the Caribbean</v>
      </c>
      <c r="E45" s="6" t="str">
        <f t="shared" si="20"/>
        <v>Northern Africa and Western Asia</v>
      </c>
      <c r="F45" s="6" t="str">
        <f t="shared" si="20"/>
        <v>Northern America</v>
      </c>
      <c r="G45" s="6" t="str">
        <f t="shared" si="20"/>
        <v>Oceania</v>
      </c>
      <c r="H45" s="6" t="str">
        <f t="shared" si="20"/>
        <v>Sub-Saharan Africa</v>
      </c>
      <c r="O45" t="str">
        <f>O36</f>
        <v>Eastern and South-Eastern Asia</v>
      </c>
      <c r="P45" t="str">
        <f t="shared" ref="P45:U45" si="21">P36</f>
        <v>Europe</v>
      </c>
      <c r="Q45" t="str">
        <f t="shared" si="21"/>
        <v>Latin America and the Caribbean</v>
      </c>
      <c r="R45" t="str">
        <f t="shared" si="21"/>
        <v>Northern Africa and Western Asia</v>
      </c>
      <c r="S45" t="str">
        <f t="shared" si="21"/>
        <v>Northern America</v>
      </c>
      <c r="T45" t="str">
        <f t="shared" si="21"/>
        <v>Oceania</v>
      </c>
      <c r="U45" t="str">
        <f t="shared" si="21"/>
        <v>Sub-Saharan Africa</v>
      </c>
      <c r="Z45" t="str">
        <f>Z36</f>
        <v>Anglosphere (other)</v>
      </c>
      <c r="AA45" t="str">
        <f t="shared" ref="AA45:AF45" si="22">AA36</f>
        <v>Arabsphere</v>
      </c>
      <c r="AB45" t="str">
        <f t="shared" si="22"/>
        <v>Francosphere</v>
      </c>
      <c r="AC45" t="str">
        <f t="shared" si="22"/>
        <v>Germanosphere</v>
      </c>
      <c r="AD45" t="str">
        <f t="shared" si="22"/>
        <v>Hispanosphere</v>
      </c>
      <c r="AE45" t="str">
        <f t="shared" si="22"/>
        <v>Lusosphone (Portuguese)</v>
      </c>
      <c r="AF45" t="str">
        <f t="shared" si="22"/>
        <v>Swahili</v>
      </c>
    </row>
    <row r="46" spans="1:32" x14ac:dyDescent="0.35">
      <c r="A46" t="str">
        <f t="shared" ref="A46:A52" si="23">N183</f>
        <v>Central and Southern Asia</v>
      </c>
      <c r="B46" s="6" t="str">
        <f t="shared" ref="B46:H47" si="24">IF(_xlfn.T.DIST.2T(ABS(O173),O183)&lt;0.001,"&lt;0.001",FIXED(_xlfn.T.DIST.2T(ABS(O173),O183),3))</f>
        <v>&lt;0.001</v>
      </c>
      <c r="C46" s="6" t="str">
        <f t="shared" si="24"/>
        <v>&lt;0.001</v>
      </c>
      <c r="D46" s="6" t="str">
        <f t="shared" si="24"/>
        <v>&lt;0.001</v>
      </c>
      <c r="E46" s="6" t="str">
        <f t="shared" si="24"/>
        <v>&lt;0.001</v>
      </c>
      <c r="F46" s="6" t="str">
        <f t="shared" si="24"/>
        <v>&lt;0.001</v>
      </c>
      <c r="G46" s="6" t="str">
        <f t="shared" si="24"/>
        <v>&lt;0.001</v>
      </c>
      <c r="H46" s="6" t="str">
        <f t="shared" si="24"/>
        <v>&lt;0.001</v>
      </c>
      <c r="N46" t="str">
        <f>N37</f>
        <v>Central and Southern Asia</v>
      </c>
      <c r="O46">
        <f>SQRT((Q$27*P$27^2+Q28*P28^2)/(Q$27+Q28-2))</f>
        <v>1.5014661991775893</v>
      </c>
      <c r="P46">
        <f>SQRT((Q$27*P$27^2+Q29*P29^2)/(Q$27+Q29-2))</f>
        <v>2.0822251770156375</v>
      </c>
      <c r="Q46">
        <f>SQRT((Q$27*P$27^2+Q30*P30^2)/(Q$27+Q30-2))</f>
        <v>1.4952437710895199</v>
      </c>
      <c r="R46">
        <f>SQRT((Q$27*P$27^2+Q31*P31^2)/(Q$27+Q31-2))</f>
        <v>1.5176174359848769</v>
      </c>
      <c r="S46">
        <f>SQRT((Q$27*P$27^2+Q32*P32^2)/(Q$27+Q32-2))</f>
        <v>1.9446151438645289</v>
      </c>
      <c r="T46">
        <f>SQRT((Q$27*P$27^2+Q33*P33^2)/(Q$27+Q33-2))</f>
        <v>1.5396271676435751</v>
      </c>
      <c r="U46">
        <f>SQRT((Q$27*P$27^2+Q34*P34^2)/(Q$27+Q34-2))</f>
        <v>3.7458799405164735</v>
      </c>
      <c r="Y46" t="str">
        <f>Y37</f>
        <v>Anglosphere (core)</v>
      </c>
      <c r="Z46">
        <f>SQRT((AB$27*AA$27^2+AB28*AA28^2)/(AB$27+AB28-2))</f>
        <v>2.5148872391116783</v>
      </c>
      <c r="AA46">
        <f>SQRT((AB$27*AA$27^2+AB29*AA29^2)/(AB$27+AB29-2))</f>
        <v>1.9026047958144823</v>
      </c>
      <c r="AB46">
        <f>SQRT((AB$27*AA$27^2+AB30*AA30^2)/(AB$27+AB30-2))</f>
        <v>3.553351436200618</v>
      </c>
      <c r="AC46">
        <f>SQRT((AB$27*AA$27^2+AB31*AA31^2)/(AB$27+AB31-2))</f>
        <v>2.6159483136243185</v>
      </c>
      <c r="AD46">
        <f>SQRT((AB$27*AA$27^2+AB32*AA32^2)/(AB$27+AB32-2))</f>
        <v>2.2542403712683687</v>
      </c>
      <c r="AE46">
        <f>SQRT((AB$27*AA$27^2+AB33*AA33^2)/(AB$27+AB33-2))</f>
        <v>3.059598627231682</v>
      </c>
      <c r="AF46">
        <f>SQRT((AB$27*AA$27^2+AB34*AA34^2)/(AB$27+AB34-2))</f>
        <v>2.8275893217967689</v>
      </c>
    </row>
    <row r="47" spans="1:32" x14ac:dyDescent="0.35">
      <c r="A47" t="str">
        <f t="shared" si="23"/>
        <v>Eastern and South-Eastern Asia</v>
      </c>
      <c r="C47" s="6" t="str">
        <f t="shared" si="24"/>
        <v>0.068</v>
      </c>
      <c r="D47" s="6" t="str">
        <f t="shared" si="24"/>
        <v>&lt;0.001</v>
      </c>
      <c r="E47" s="6" t="str">
        <f t="shared" si="24"/>
        <v>&lt;0.001</v>
      </c>
      <c r="F47" s="6" t="str">
        <f t="shared" si="24"/>
        <v>&lt;0.001</v>
      </c>
      <c r="G47" s="6" t="str">
        <f t="shared" si="24"/>
        <v>0.957</v>
      </c>
      <c r="H47" s="6" t="str">
        <f t="shared" si="24"/>
        <v>&lt;0.001</v>
      </c>
      <c r="N47" t="str">
        <f t="shared" ref="N47:N52" si="25">N38</f>
        <v>Eastern and South-Eastern Asia</v>
      </c>
      <c r="P47">
        <f>SQRT((Q$28*P$28^2+Q29*P29^2)/(Q$28+Q29-2))</f>
        <v>2.7380597978011139</v>
      </c>
      <c r="Q47">
        <f>SQRT((Q$28*P$28^2+Q30*P30^2)/(Q$28+Q30-2))</f>
        <v>1.4668830938360564</v>
      </c>
      <c r="R47">
        <f>SQRT((Q$28*P$28^2+Q31*P31^2)/(Q$28+Q31-2))</f>
        <v>1.4959366339437481</v>
      </c>
      <c r="S47">
        <f>SQRT((Q$28*P$28^2+Q32*P32^2)/(Q$28+Q32-2))</f>
        <v>2.4854249383222315</v>
      </c>
      <c r="T47">
        <f>SQRT((Q$28*P$28^2+Q33*P33^2)/(Q$28+Q33-2))</f>
        <v>1.4717130084239043</v>
      </c>
      <c r="U47">
        <f>SQRT((Q$28*P$28^2+Q34*P34^2)/(Q$28+Q34-2))</f>
        <v>5.5323661474261785</v>
      </c>
      <c r="Y47" t="str">
        <f t="shared" ref="Y47:Y52" si="26">Y38</f>
        <v>Anglosphere (other)</v>
      </c>
      <c r="AA47">
        <f>SQRT((AB$28*AA$28^2+AB29*AA29^2)/(AB$28+AB29-2))</f>
        <v>1.9630090088715648</v>
      </c>
      <c r="AB47">
        <f>SQRT((AB$28*AA$28^2+AB30*AA30^2)/(AB$28+AB30-2))</f>
        <v>3.1968244063055162</v>
      </c>
      <c r="AC47">
        <f>SQRT((AB$28*AA$28^2+AB31*AA31^2)/(AB$28+AB31-2))</f>
        <v>2.4817583851245497</v>
      </c>
      <c r="AD47">
        <f>SQRT((AB$28*AA$28^2+AB32*AA32^2)/(AB$28+AB32-2))</f>
        <v>2.2508429757587209</v>
      </c>
      <c r="AE47">
        <f>SQRT((AB$28*AA$28^2+AB33*AA33^2)/(AB$28+AB33-2))</f>
        <v>2.8609646579378536</v>
      </c>
      <c r="AF47">
        <f>SQRT((AB$28*AA$28^2+AB34*AA34^2)/(AB$28+AB34-2))</f>
        <v>2.6264254314921178</v>
      </c>
    </row>
    <row r="48" spans="1:32" x14ac:dyDescent="0.35">
      <c r="A48" t="str">
        <f t="shared" si="23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&lt;0.001</v>
      </c>
      <c r="G48" s="6" t="str">
        <f>IF(_xlfn.T.DIST.2T(ABS(T175),T185)&lt;0.001,"&lt;0.001",FIXED(_xlfn.T.DIST.2T(ABS(T175),T185),3))</f>
        <v>0.059</v>
      </c>
      <c r="H48" s="6" t="str">
        <f>IF(_xlfn.T.DIST.2T(ABS(U175),U185)&lt;0.001,"&lt;0.001",FIXED(_xlfn.T.DIST.2T(ABS(U175),U185),3))</f>
        <v>&lt;0.001</v>
      </c>
      <c r="N48" t="str">
        <f t="shared" si="25"/>
        <v>Europe</v>
      </c>
      <c r="Q48">
        <f>SQRT((Q$29*P$29^2+Q30*P30^2)/(Q$29+Q30-2))</f>
        <v>1.8549821344698976</v>
      </c>
      <c r="R48">
        <f>SQRT((Q$29*P$29^2+Q31*P31^2)/(Q$29+Q31-2))</f>
        <v>1.9353137637206812</v>
      </c>
      <c r="S48">
        <f>SQRT((Q$29*P$29^2+Q32*P32^2)/(Q$29+Q32-2))</f>
        <v>2.7929805753936141</v>
      </c>
      <c r="T48">
        <f>SQRT((Q$29*P$29^2+Q33*P33^2)/(Q$29+Q33-2))</f>
        <v>2.6748546047981776</v>
      </c>
      <c r="U48">
        <f>SQRT((Q$29*P$29^2+Q34*P34^2)/(Q$29+Q34-2))</f>
        <v>4.7608846570158718</v>
      </c>
      <c r="Y48" t="str">
        <f t="shared" si="26"/>
        <v>Arabsphere</v>
      </c>
      <c r="AB48">
        <f>SQRT((AB$29*AA$29^2+AB30*AA30^2)/(AB$29+AB30-2))</f>
        <v>2.474034418545314</v>
      </c>
      <c r="AC48">
        <f>SQRT((AB$29*AA$29^2+AB31*AA31^2)/(AB$29+AB31-2))</f>
        <v>1.4565814322478328</v>
      </c>
      <c r="AD48">
        <f>SQRT((AB$29*AA$29^2+AB32*AA32^2)/(AB$29+AB32-2))</f>
        <v>1.7955915048134874</v>
      </c>
      <c r="AE48">
        <f>SQRT((AB$29*AA$29^2+AB33*AA33^2)/(AB$29+AB33-2))</f>
        <v>2.2047751924576593</v>
      </c>
      <c r="AF48">
        <f>SQRT((AB$29*AA$29^2+AB34*AA34^2)/(AB$29+AB34-2))</f>
        <v>1.6669333573040797</v>
      </c>
    </row>
    <row r="49" spans="1:32" x14ac:dyDescent="0.35">
      <c r="A49" t="str">
        <f t="shared" si="23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&lt;0.001</v>
      </c>
      <c r="G49" s="6" t="str">
        <f>IF(_xlfn.T.DIST.2T(ABS(T176),T186)&lt;0.001,"&lt;0.001",FIXED(_xlfn.T.DIST.2T(ABS(T176),T186),3))</f>
        <v>&lt;0.001</v>
      </c>
      <c r="H49" s="6" t="str">
        <f>IF(_xlfn.T.DIST.2T(ABS(U176),U186)&lt;0.001,"&lt;0.001",FIXED(_xlfn.T.DIST.2T(ABS(U176),U186),3))</f>
        <v>&lt;0.001</v>
      </c>
      <c r="N49" t="str">
        <f t="shared" si="25"/>
        <v>Latin America and the Caribbean</v>
      </c>
      <c r="R49">
        <f>SQRT((Q$30*P$30^2+Q31*P31^2)/(Q$30+Q31-2))</f>
        <v>1.4936521351103296</v>
      </c>
      <c r="S49">
        <f>SQRT((Q$30*P$30^2+Q32*P32^2)/(Q$30+Q32-2))</f>
        <v>1.7585131077083349</v>
      </c>
      <c r="T49">
        <f>SQRT((Q$30*P$30^2+Q33*P33^2)/(Q$30+Q33-2))</f>
        <v>1.4895187621424693</v>
      </c>
      <c r="U49">
        <f>SQRT((Q$30*P$30^2+Q34*P34^2)/(Q$30+Q34-2))</f>
        <v>3.0869955347581044</v>
      </c>
      <c r="Y49" t="str">
        <f t="shared" si="26"/>
        <v>Francosphere</v>
      </c>
      <c r="AC49">
        <f>SQRT((AB$30*AA$30^2+AB31*AA31^2)/(AB$30+AB31-2))</f>
        <v>5.5044382793279976</v>
      </c>
      <c r="AD49">
        <f>SQRT((AB$30*AA$30^2+AB32*AA32^2)/(AB$30+AB32-2))</f>
        <v>2.7835536522213009</v>
      </c>
      <c r="AE49">
        <f>SQRT((AB$30*AA$30^2+AB33*AA33^2)/(AB$30+AB33-2))</f>
        <v>4.4229656526761492</v>
      </c>
      <c r="AF49">
        <f>SQRT((AB$30*AA$30^2+AB34*AA34^2)/(AB$30+AB34-2))</f>
        <v>5.7127814363821434</v>
      </c>
    </row>
    <row r="50" spans="1:32" x14ac:dyDescent="0.35">
      <c r="A50" t="str">
        <f t="shared" si="23"/>
        <v>Northern Africa and Western Asia</v>
      </c>
      <c r="F50" s="6" t="str">
        <f>IF(_xlfn.T.DIST.2T(ABS(S177),S187)&lt;0.001,"&lt;0.001",FIXED(_xlfn.T.DIST.2T(ABS(S177),S187),3))</f>
        <v>&lt;0.001</v>
      </c>
      <c r="G50" s="6" t="str">
        <f>IF(_xlfn.T.DIST.2T(ABS(T177),T187)&lt;0.001,"&lt;0.001",FIXED(_xlfn.T.DIST.2T(ABS(T177),T187),3))</f>
        <v>&lt;0.001</v>
      </c>
      <c r="H50" s="6" t="str">
        <f>IF(_xlfn.T.DIST.2T(ABS(U177),U187)&lt;0.001,"&lt;0.001",FIXED(_xlfn.T.DIST.2T(ABS(U177),U187),3))</f>
        <v>&lt;0.001</v>
      </c>
      <c r="N50" t="str">
        <f t="shared" si="25"/>
        <v>Northern Africa and Western Asia</v>
      </c>
      <c r="S50">
        <f>SQRT((Q$31*P$31^2+Q32*P32^2)/(Q$31+Q32-2))</f>
        <v>1.8268491589452502</v>
      </c>
      <c r="T50">
        <f>SQRT((Q$31*P$31^2+Q33*P33^2)/(Q$31+Q33-2))</f>
        <v>1.5218524097436847</v>
      </c>
      <c r="U50">
        <f>SQRT((Q$31*P$31^2+Q34*P34^2)/(Q$31+Q34-2))</f>
        <v>3.2996250905075519</v>
      </c>
      <c r="Y50" t="str">
        <f t="shared" si="26"/>
        <v>Germanosphere</v>
      </c>
      <c r="AD50">
        <f>SQRT((AB$31*AA$31^2+AB32*AA32^2)/(AB$31+AB32-2))</f>
        <v>2.0984513746500308</v>
      </c>
      <c r="AE50">
        <f>SQRT((AB$31*AA$31^2+AB33*AA33^2)/(AB$31+AB33-2))</f>
        <v>3.6653816174044294</v>
      </c>
      <c r="AF50">
        <f>SQRT((AB$31*AA$31^2+AB34*AA34^2)/(AB$31+AB34-2))</f>
        <v>5.1634733148197967</v>
      </c>
    </row>
    <row r="51" spans="1:32" x14ac:dyDescent="0.35">
      <c r="A51" t="str">
        <f t="shared" si="23"/>
        <v>Northern America</v>
      </c>
      <c r="G51" s="6" t="str">
        <f>IF(_xlfn.T.DIST.2T(ABS(T178),T188)&lt;0.001,"&lt;0.001",FIXED(_xlfn.T.DIST.2T(ABS(T178),T188),3))</f>
        <v>0.986</v>
      </c>
      <c r="H51" s="6" t="str">
        <f>IF(_xlfn.T.DIST.2T(ABS(U178),U188)&lt;0.001,"&lt;0.001",FIXED(_xlfn.T.DIST.2T(ABS(U178),U188),3))</f>
        <v>&lt;0.001</v>
      </c>
      <c r="N51" t="str">
        <f t="shared" si="25"/>
        <v>Northern America</v>
      </c>
      <c r="T51">
        <f>SQRT((Q$32*P$32^2+Q33*P33^2)/(Q$32+Q33-2))</f>
        <v>2.44191022890376</v>
      </c>
      <c r="U51">
        <f>SQRT((Q$32*P$32^2+Q34*P34^2)/(Q$32+Q34-2))</f>
        <v>4.7437698742114174</v>
      </c>
      <c r="Y51" t="str">
        <f t="shared" si="26"/>
        <v>Hispanosphere</v>
      </c>
      <c r="AE51">
        <f>SQRT((AB$32*AA$32^2+AB33*AA33^2)/(AB$32+AB33-2))</f>
        <v>2.5313649041419617</v>
      </c>
      <c r="AF51">
        <f>SQRT((AB$32*AA$32^2+AB34*AA34^2)/(AB$32+AB34-2))</f>
        <v>2.2293640663831393</v>
      </c>
    </row>
    <row r="52" spans="1:32" x14ac:dyDescent="0.35">
      <c r="A52" t="str">
        <f t="shared" si="23"/>
        <v>Oceania</v>
      </c>
      <c r="H52" s="6" t="str">
        <f>IF(_xlfn.T.DIST.2T(ABS(U179),U189)&lt;0.001,"&lt;0.001",FIXED(_xlfn.T.DIST.2T(ABS(U179),U189),3))</f>
        <v>&lt;0.001</v>
      </c>
      <c r="N52" t="str">
        <f t="shared" si="25"/>
        <v>Oceania</v>
      </c>
      <c r="U52">
        <f>SQRT((Q33*P33^2+Q34*P34^2)/(Q33+Q34-2))</f>
        <v>5.3066830804667946</v>
      </c>
      <c r="Y52" t="str">
        <f t="shared" si="26"/>
        <v>Lusosphone (Portuguese)</v>
      </c>
      <c r="AF52">
        <f>SQRT((AB33*AA33^2+AB34*AA34^2)/(AB33+AB34-2))</f>
        <v>3.8801311830987624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27">P45</f>
        <v>Europe</v>
      </c>
      <c r="Q54" t="str">
        <f t="shared" si="27"/>
        <v>Latin America and the Caribbean</v>
      </c>
      <c r="R54" t="str">
        <f t="shared" si="27"/>
        <v>Northern Africa and Western Asia</v>
      </c>
      <c r="S54" t="str">
        <f t="shared" si="27"/>
        <v>Northern America</v>
      </c>
      <c r="T54" t="str">
        <f t="shared" si="27"/>
        <v>Oceania</v>
      </c>
      <c r="U54" t="str">
        <f t="shared" si="27"/>
        <v>Sub-Saharan Africa</v>
      </c>
      <c r="Y54" s="4" t="s">
        <v>39</v>
      </c>
      <c r="Z54" t="str">
        <f>Z45</f>
        <v>Anglosphere (other)</v>
      </c>
      <c r="AA54" t="str">
        <f t="shared" ref="AA54:AF54" si="28">AA45</f>
        <v>Arabsphere</v>
      </c>
      <c r="AB54" t="str">
        <f t="shared" si="28"/>
        <v>Francosphere</v>
      </c>
      <c r="AC54" t="str">
        <f t="shared" si="28"/>
        <v>Germanosphere</v>
      </c>
      <c r="AD54" t="str">
        <f t="shared" si="28"/>
        <v>Hispanosphere</v>
      </c>
      <c r="AE54" t="str">
        <f t="shared" si="28"/>
        <v>Lusosphone (Portuguese)</v>
      </c>
      <c r="AF54" t="str">
        <f t="shared" si="28"/>
        <v>Swahili</v>
      </c>
    </row>
    <row r="55" spans="1:32" ht="29" x14ac:dyDescent="0.35">
      <c r="B55" s="6" t="str">
        <f t="shared" ref="B55:H55" si="29">Z182</f>
        <v>Anglosphere (other)</v>
      </c>
      <c r="C55" s="6" t="str">
        <f t="shared" si="29"/>
        <v>Arabsphere</v>
      </c>
      <c r="D55" s="6" t="str">
        <f t="shared" si="29"/>
        <v>Francosphere</v>
      </c>
      <c r="E55" s="6" t="str">
        <f t="shared" si="29"/>
        <v>Germanosphere</v>
      </c>
      <c r="F55" s="6" t="str">
        <f t="shared" si="29"/>
        <v>Hispanosphere</v>
      </c>
      <c r="G55" s="6" t="str">
        <f t="shared" si="29"/>
        <v>Lusosphone (Portuguese)</v>
      </c>
      <c r="H55" s="6" t="str">
        <f t="shared" si="29"/>
        <v>Swahili</v>
      </c>
      <c r="N55" t="str">
        <f>N46</f>
        <v>Central and Southern Asia</v>
      </c>
      <c r="O55">
        <f>O37/O46</f>
        <v>-12.097291490534893</v>
      </c>
      <c r="P55">
        <f t="shared" ref="P55:U61" si="30">P37/P46</f>
        <v>-6.0791984720154888</v>
      </c>
      <c r="Q55">
        <f t="shared" si="30"/>
        <v>-3.680234490469755</v>
      </c>
      <c r="R55">
        <f t="shared" si="30"/>
        <v>-6.4194463989368664</v>
      </c>
      <c r="S55">
        <f t="shared" si="30"/>
        <v>-9.2697389221897737</v>
      </c>
      <c r="T55">
        <f t="shared" si="30"/>
        <v>-3.252559027415272</v>
      </c>
      <c r="U55">
        <f t="shared" si="30"/>
        <v>-4.2508162548534907</v>
      </c>
      <c r="Y55" t="str">
        <f>Y46</f>
        <v>Anglosphere (core)</v>
      </c>
      <c r="Z55">
        <f>Z37/Z46</f>
        <v>4.3829157500888343</v>
      </c>
      <c r="AA55">
        <f t="shared" ref="AA55:AF61" si="31">AA37/AA46</f>
        <v>2.5746214404463439</v>
      </c>
      <c r="AB55">
        <f t="shared" si="31"/>
        <v>-2.2242357002691313</v>
      </c>
      <c r="AC55">
        <f t="shared" si="31"/>
        <v>-1.167464090973853</v>
      </c>
      <c r="AD55">
        <f t="shared" si="31"/>
        <v>1.3977527597144102</v>
      </c>
      <c r="AE55">
        <f t="shared" si="31"/>
        <v>3.4996715499536646</v>
      </c>
      <c r="AF55">
        <f t="shared" si="31"/>
        <v>-16.100446875033185</v>
      </c>
    </row>
    <row r="56" spans="1:32" x14ac:dyDescent="0.35">
      <c r="A56" t="str">
        <f t="shared" ref="A56:A62" si="32">Y183</f>
        <v>Anglosphere (core)</v>
      </c>
      <c r="B56" s="6" t="str">
        <f t="shared" ref="B56:H57" si="33">IF(_xlfn.T.DIST.2T(ABS(Z173),Z183)&lt;0.001,"&lt;0.001",FIXED(_xlfn.T.DIST.2T(ABS(Z173),Z183),3))</f>
        <v>&lt;0.001</v>
      </c>
      <c r="C56" s="6" t="str">
        <f t="shared" si="33"/>
        <v>&lt;0.001</v>
      </c>
      <c r="D56" s="6" t="str">
        <f t="shared" si="33"/>
        <v>&lt;0.001</v>
      </c>
      <c r="E56" s="6" t="str">
        <f t="shared" si="33"/>
        <v>&lt;0.001</v>
      </c>
      <c r="F56" s="6" t="str">
        <f t="shared" si="33"/>
        <v>&lt;0.001</v>
      </c>
      <c r="G56" s="6" t="str">
        <f t="shared" si="33"/>
        <v>&lt;0.001</v>
      </c>
      <c r="H56" s="6" t="str">
        <f t="shared" si="33"/>
        <v>&lt;0.001</v>
      </c>
      <c r="N56" t="str">
        <f t="shared" ref="N56:N61" si="34">N47</f>
        <v>Eastern and South-Eastern Asia</v>
      </c>
      <c r="P56">
        <f t="shared" si="30"/>
        <v>2.010699022918518</v>
      </c>
      <c r="Q56">
        <f t="shared" si="30"/>
        <v>8.63110811612375</v>
      </c>
      <c r="R56">
        <f t="shared" si="30"/>
        <v>5.629523536727941</v>
      </c>
      <c r="S56">
        <f t="shared" si="30"/>
        <v>5.5362600074743584E-2</v>
      </c>
      <c r="T56">
        <f t="shared" si="30"/>
        <v>8.9392061878646754</v>
      </c>
      <c r="U56">
        <f t="shared" si="30"/>
        <v>0.4050033701768227</v>
      </c>
      <c r="Y56" t="str">
        <f t="shared" ref="Y56:Y61" si="35">Y47</f>
        <v>Anglosphere (other)</v>
      </c>
      <c r="AA56">
        <f t="shared" si="31"/>
        <v>-3.1197267879684389</v>
      </c>
      <c r="AB56">
        <f t="shared" si="31"/>
        <v>-5.9202594839646849</v>
      </c>
      <c r="AC56">
        <f t="shared" si="31"/>
        <v>-5.6720125111186244</v>
      </c>
      <c r="AD56">
        <f t="shared" si="31"/>
        <v>-3.4972089456158511</v>
      </c>
      <c r="AE56">
        <f t="shared" si="31"/>
        <v>-0.11008476428611547</v>
      </c>
      <c r="AF56">
        <f t="shared" si="31"/>
        <v>-21.530400167452726</v>
      </c>
    </row>
    <row r="57" spans="1:32" x14ac:dyDescent="0.35">
      <c r="A57" t="str">
        <f t="shared" si="32"/>
        <v>Anglosphere (other)</v>
      </c>
      <c r="C57" s="6" t="str">
        <f t="shared" si="33"/>
        <v>&lt;0.001</v>
      </c>
      <c r="D57" s="6" t="str">
        <f t="shared" si="33"/>
        <v>&lt;0.001</v>
      </c>
      <c r="E57" s="6" t="str">
        <f t="shared" si="33"/>
        <v>&lt;0.001</v>
      </c>
      <c r="F57" s="6" t="str">
        <f t="shared" si="33"/>
        <v>&lt;0.001</v>
      </c>
      <c r="G57" s="6" t="str">
        <f t="shared" si="33"/>
        <v>&lt;0.001</v>
      </c>
      <c r="H57" s="6" t="str">
        <f t="shared" si="33"/>
        <v>&lt;0.001</v>
      </c>
      <c r="N57" t="str">
        <f t="shared" si="34"/>
        <v>Europe</v>
      </c>
      <c r="Q57">
        <f t="shared" si="30"/>
        <v>3.8574023347813795</v>
      </c>
      <c r="R57">
        <f t="shared" si="30"/>
        <v>1.5067305285436827</v>
      </c>
      <c r="S57">
        <f t="shared" si="30"/>
        <v>-1.9218947029370448</v>
      </c>
      <c r="T57">
        <f t="shared" si="30"/>
        <v>2.8601673742599454</v>
      </c>
      <c r="U57">
        <f t="shared" si="30"/>
        <v>-0.68575222055847485</v>
      </c>
      <c r="Y57" t="str">
        <f t="shared" si="35"/>
        <v>Arabsphere</v>
      </c>
      <c r="AB57">
        <f t="shared" si="31"/>
        <v>-5.1745352142381806</v>
      </c>
      <c r="AC57">
        <f t="shared" si="31"/>
        <v>-5.4597104177879618</v>
      </c>
      <c r="AD57">
        <f t="shared" si="31"/>
        <v>-0.97328172655925693</v>
      </c>
      <c r="AE57">
        <f t="shared" si="31"/>
        <v>2.6347825346876306</v>
      </c>
      <c r="AF57">
        <f t="shared" si="31"/>
        <v>-30.24952289727425</v>
      </c>
    </row>
    <row r="58" spans="1:32" x14ac:dyDescent="0.35">
      <c r="A58" t="str">
        <f t="shared" si="32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&lt;0.001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34"/>
        <v>Latin America and the Caribbean</v>
      </c>
      <c r="R58">
        <f t="shared" si="30"/>
        <v>-2.8382887733495301</v>
      </c>
      <c r="S58">
        <f t="shared" si="30"/>
        <v>-7.1214862913686421</v>
      </c>
      <c r="T58">
        <f t="shared" si="30"/>
        <v>0.33240229504637869</v>
      </c>
      <c r="U58">
        <f t="shared" si="30"/>
        <v>-3.3755149706330427</v>
      </c>
      <c r="Y58" t="str">
        <f t="shared" si="35"/>
        <v>Francosphere</v>
      </c>
      <c r="AC58">
        <f t="shared" si="31"/>
        <v>0.88101004206228428</v>
      </c>
      <c r="AD58">
        <f t="shared" si="31"/>
        <v>3.9713126460409787</v>
      </c>
      <c r="AE58">
        <f t="shared" si="31"/>
        <v>4.2078286044883102</v>
      </c>
      <c r="AF58">
        <f t="shared" si="31"/>
        <v>-6.5855767385747672</v>
      </c>
    </row>
    <row r="59" spans="1:32" x14ac:dyDescent="0.35">
      <c r="A59" t="str">
        <f t="shared" si="32"/>
        <v>Francosphere</v>
      </c>
      <c r="E59" s="6" t="str">
        <f>IF(_xlfn.T.DIST.2T(ABS(AC176),AC186)&lt;0.001,"&lt;0.001",FIXED(_xlfn.T.DIST.2T(ABS(AC176),AC186),3))</f>
        <v>0.017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&lt;0.001</v>
      </c>
      <c r="H59" s="6" t="str">
        <f>IF(_xlfn.T.DIST.2T(ABS(AF176),AF186)&lt;0.001,"&lt;0.001",FIXED(_xlfn.T.DIST.2T(ABS(AF176),AF186),3))</f>
        <v>&lt;0.001</v>
      </c>
      <c r="N59" t="str">
        <f t="shared" si="34"/>
        <v>Northern Africa and Western Asia</v>
      </c>
      <c r="S59">
        <f t="shared" si="30"/>
        <v>-4.5344799611953261</v>
      </c>
      <c r="T59">
        <f t="shared" si="30"/>
        <v>3.1110346253756678</v>
      </c>
      <c r="U59">
        <f t="shared" si="30"/>
        <v>-1.873177523489312</v>
      </c>
      <c r="Y59" t="str">
        <f t="shared" si="35"/>
        <v>Germanosphere</v>
      </c>
      <c r="AD59">
        <f t="shared" si="31"/>
        <v>2.9568931141112662</v>
      </c>
      <c r="AE59">
        <f t="shared" si="31"/>
        <v>3.7544838236366314</v>
      </c>
      <c r="AF59">
        <f t="shared" si="31"/>
        <v>-8.2253598208984329</v>
      </c>
    </row>
    <row r="60" spans="1:32" x14ac:dyDescent="0.35">
      <c r="A60" t="str">
        <f t="shared" si="32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34"/>
        <v>Northern America</v>
      </c>
      <c r="T60">
        <f t="shared" si="30"/>
        <v>5.3312141825263017</v>
      </c>
      <c r="U60">
        <f t="shared" si="30"/>
        <v>0.44332406580604561</v>
      </c>
      <c r="Y60" t="str">
        <f t="shared" si="35"/>
        <v>Hispanosphere</v>
      </c>
      <c r="AE60">
        <f t="shared" si="31"/>
        <v>2.9852351818717544</v>
      </c>
      <c r="AF60">
        <f t="shared" si="31"/>
        <v>-21.834173742187904</v>
      </c>
    </row>
    <row r="61" spans="1:32" x14ac:dyDescent="0.35">
      <c r="A61" t="str">
        <f t="shared" si="32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34"/>
        <v>Oceania</v>
      </c>
      <c r="U61">
        <f t="shared" si="30"/>
        <v>-2.0569005028926628</v>
      </c>
      <c r="Y61" t="str">
        <f t="shared" si="35"/>
        <v>Lusosphone (Portuguese)</v>
      </c>
      <c r="AF61">
        <f t="shared" si="31"/>
        <v>-14.492562049175614</v>
      </c>
    </row>
    <row r="62" spans="1:32" x14ac:dyDescent="0.35">
      <c r="A62" t="str">
        <f t="shared" si="32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36">P54</f>
        <v>Europe</v>
      </c>
      <c r="Q64" t="str">
        <f t="shared" si="36"/>
        <v>Latin America and the Caribbean</v>
      </c>
      <c r="R64" t="str">
        <f t="shared" si="36"/>
        <v>Northern Africa and Western Asia</v>
      </c>
      <c r="S64" t="str">
        <f t="shared" si="36"/>
        <v>Northern America</v>
      </c>
      <c r="T64" t="str">
        <f t="shared" si="36"/>
        <v>Oceania</v>
      </c>
      <c r="U64" t="str">
        <f t="shared" si="36"/>
        <v>Sub-Saharan Africa</v>
      </c>
      <c r="Z64" t="str">
        <f>Z54</f>
        <v>Anglosphere (other)</v>
      </c>
      <c r="AA64" t="str">
        <f t="shared" ref="AA64:AF64" si="37">AA54</f>
        <v>Arabsphere</v>
      </c>
      <c r="AB64" t="str">
        <f t="shared" si="37"/>
        <v>Francosphere</v>
      </c>
      <c r="AC64" t="str">
        <f t="shared" si="37"/>
        <v>Germanosphere</v>
      </c>
      <c r="AD64" t="str">
        <f t="shared" si="37"/>
        <v>Hispanosphere</v>
      </c>
      <c r="AE64" t="str">
        <f t="shared" si="37"/>
        <v>Lusosphone (Portuguese)</v>
      </c>
      <c r="AF64" t="str">
        <f t="shared" si="37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38">O240</f>
        <v>Eastern and South-Eastern Asia</v>
      </c>
      <c r="C66" s="6" t="str">
        <f t="shared" si="38"/>
        <v>Europe</v>
      </c>
      <c r="D66" s="6" t="str">
        <f t="shared" si="38"/>
        <v>Latin America and the Caribbean</v>
      </c>
      <c r="E66" s="6" t="str">
        <f t="shared" si="38"/>
        <v>Northern Africa and Western Asia</v>
      </c>
      <c r="F66" s="6" t="str">
        <f t="shared" si="38"/>
        <v>Northern America</v>
      </c>
      <c r="G66" s="6" t="str">
        <f t="shared" si="38"/>
        <v>Oceania</v>
      </c>
      <c r="H66" s="6" t="str">
        <f t="shared" si="38"/>
        <v>Sub-Saharan Africa</v>
      </c>
      <c r="N66" t="str">
        <f t="shared" ref="N66:N71" si="39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40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41">N241</f>
        <v>Central and Southern Asia</v>
      </c>
      <c r="B67" s="6" t="str">
        <f t="shared" ref="B67:H68" si="42">IF(_xlfn.T.DIST.2T(ABS(O231),O241)&lt;0.001,"&lt;0.001",FIXED(_xlfn.T.DIST.2T(ABS(O231),O241),3))</f>
        <v>&lt;0.001</v>
      </c>
      <c r="C67" s="6" t="str">
        <f t="shared" si="42"/>
        <v>&lt;0.001</v>
      </c>
      <c r="D67" s="6" t="str">
        <f t="shared" si="42"/>
        <v>&lt;0.001</v>
      </c>
      <c r="E67" s="6" t="str">
        <f t="shared" si="42"/>
        <v>&lt;0.001</v>
      </c>
      <c r="F67" s="6" t="str">
        <f t="shared" si="42"/>
        <v>&lt;0.001</v>
      </c>
      <c r="G67" s="6" t="str">
        <f t="shared" si="42"/>
        <v>&lt;0.001</v>
      </c>
      <c r="H67" s="6" t="str">
        <f t="shared" si="42"/>
        <v>&lt;0.001</v>
      </c>
      <c r="N67" t="str">
        <f t="shared" si="39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40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41"/>
        <v>Eastern and South-Eastern Asia</v>
      </c>
      <c r="C68" s="6" t="str">
        <f t="shared" si="42"/>
        <v>&lt;0.001</v>
      </c>
      <c r="D68" s="6" t="str">
        <f t="shared" si="42"/>
        <v>&lt;0.001</v>
      </c>
      <c r="E68" s="6" t="str">
        <f t="shared" si="42"/>
        <v>&lt;0.001</v>
      </c>
      <c r="F68" s="6" t="str">
        <f t="shared" si="42"/>
        <v>&lt;0.001</v>
      </c>
      <c r="G68" s="6" t="str">
        <f t="shared" si="42"/>
        <v>&lt;0.001</v>
      </c>
      <c r="H68" s="6" t="str">
        <f t="shared" si="42"/>
        <v>&lt;0.001</v>
      </c>
      <c r="N68" t="str">
        <f t="shared" si="39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40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41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&lt;0.001</v>
      </c>
      <c r="G69" s="6" t="str">
        <f>IF(_xlfn.T.DIST.2T(ABS(T233),T243)&lt;0.001,"&lt;0.001",FIXED(_xlfn.T.DIST.2T(ABS(T233),T243),3))</f>
        <v>&lt;0.001</v>
      </c>
      <c r="H69" s="6" t="str">
        <f>IF(_xlfn.T.DIST.2T(ABS(U233),U243)&lt;0.001,"&lt;0.001",FIXED(_xlfn.T.DIST.2T(ABS(U233),U243),3))</f>
        <v>&lt;0.001</v>
      </c>
      <c r="N69" t="str">
        <f t="shared" si="39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40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41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&lt;0.001</v>
      </c>
      <c r="H70" s="6" t="str">
        <f>IF(_xlfn.T.DIST.2T(ABS(U234),U244)&lt;0.001,"&lt;0.001",FIXED(_xlfn.T.DIST.2T(ABS(U234),U244),3))</f>
        <v>&lt;0.001</v>
      </c>
      <c r="N70" t="str">
        <f t="shared" si="39"/>
        <v>Northern America</v>
      </c>
      <c r="T70">
        <f>Q$32+Q33-2</f>
        <v>6034</v>
      </c>
      <c r="U70">
        <f>Q$32+Q34-2</f>
        <v>10362</v>
      </c>
      <c r="Y70" t="str">
        <f t="shared" si="40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41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&lt;0.001</v>
      </c>
      <c r="H71" s="6" t="str">
        <f>IF(_xlfn.T.DIST.2T(ABS(U235),U245)&lt;0.001,"&lt;0.001",FIXED(_xlfn.T.DIST.2T(ABS(U235),U245),3))</f>
        <v>&lt;0.001</v>
      </c>
      <c r="N71" t="str">
        <f t="shared" si="39"/>
        <v>Oceania</v>
      </c>
      <c r="U71">
        <f>Q33+Q34-2</f>
        <v>7280</v>
      </c>
      <c r="Y71" t="str">
        <f t="shared" si="40"/>
        <v>Lusosphone (Portuguese)</v>
      </c>
      <c r="AF71">
        <f>AB33+AB34-2</f>
        <v>5600</v>
      </c>
    </row>
    <row r="72" spans="1:32" x14ac:dyDescent="0.35">
      <c r="A72" t="str">
        <f t="shared" si="41"/>
        <v>Northern America</v>
      </c>
      <c r="G72" s="6" t="str">
        <f>IF(_xlfn.T.DIST.2T(ABS(T236),T246)&lt;0.001,"&lt;0.001",FIXED(_xlfn.T.DIST.2T(ABS(T236),T246),3))</f>
        <v>0.008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41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43">Z240</f>
        <v>Anglosphere (other)</v>
      </c>
      <c r="C76" s="6" t="str">
        <f t="shared" si="43"/>
        <v>Arabsphere</v>
      </c>
      <c r="D76" s="6" t="str">
        <f t="shared" si="43"/>
        <v>Francosphere</v>
      </c>
      <c r="E76" s="6" t="str">
        <f t="shared" si="43"/>
        <v>Germanosphere</v>
      </c>
      <c r="F76" s="6" t="str">
        <f t="shared" si="43"/>
        <v>Hispanosphere</v>
      </c>
      <c r="G76" s="6" t="str">
        <f t="shared" si="43"/>
        <v>Lusosphone (Portuguese)</v>
      </c>
      <c r="H76" s="6" t="str">
        <f t="shared" si="43"/>
        <v>Swahili</v>
      </c>
    </row>
    <row r="77" spans="1:32" x14ac:dyDescent="0.35">
      <c r="A77" t="str">
        <f t="shared" ref="A77:A83" si="44">Y241</f>
        <v>Anglosphere (core)</v>
      </c>
      <c r="B77" s="6" t="str">
        <f t="shared" ref="B77:H78" si="45">IF(_xlfn.T.DIST.2T(ABS(Z231),Z241)&lt;0.001,"&lt;0.001",FIXED(_xlfn.T.DIST.2T(ABS(Z231),Z241),3))</f>
        <v>&lt;0.001</v>
      </c>
      <c r="C77" s="6" t="str">
        <f t="shared" si="45"/>
        <v>&lt;0.001</v>
      </c>
      <c r="D77" s="6" t="str">
        <f t="shared" si="45"/>
        <v>&lt;0.001</v>
      </c>
      <c r="E77" s="6" t="str">
        <f t="shared" si="45"/>
        <v>&lt;0.001</v>
      </c>
      <c r="F77" s="6" t="str">
        <f t="shared" si="45"/>
        <v>&lt;0.001</v>
      </c>
      <c r="G77" s="6" t="str">
        <f t="shared" si="45"/>
        <v>&lt;0.001</v>
      </c>
      <c r="H77" s="6" t="str">
        <f t="shared" si="45"/>
        <v>&lt;0.001</v>
      </c>
    </row>
    <row r="78" spans="1:32" x14ac:dyDescent="0.35">
      <c r="A78" t="str">
        <f t="shared" si="44"/>
        <v>Anglosphere (other)</v>
      </c>
      <c r="C78" s="6" t="str">
        <f t="shared" si="45"/>
        <v>&lt;0.001</v>
      </c>
      <c r="D78" s="6" t="str">
        <f t="shared" si="45"/>
        <v>&lt;0.001</v>
      </c>
      <c r="E78" s="6" t="str">
        <f t="shared" si="45"/>
        <v>&lt;0.001</v>
      </c>
      <c r="F78" s="6" t="str">
        <f t="shared" si="45"/>
        <v>&lt;0.001</v>
      </c>
      <c r="G78" s="6" t="str">
        <f t="shared" si="45"/>
        <v>&lt;0.001</v>
      </c>
      <c r="H78" s="6" t="str">
        <f t="shared" si="45"/>
        <v>&lt;0.001</v>
      </c>
    </row>
    <row r="79" spans="1:32" x14ac:dyDescent="0.35">
      <c r="A79" t="str">
        <f t="shared" si="44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&lt;0.001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44"/>
        <v>Francosphere</v>
      </c>
      <c r="E80" s="6" t="str">
        <f>IF(_xlfn.T.DIST.2T(ABS(AC234),AC244)&lt;0.001,"&lt;0.001",FIXED(_xlfn.T.DIST.2T(ABS(AC234),AC244),3))</f>
        <v>&lt;0.001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44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44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44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46">N25</f>
        <v>0</v>
      </c>
      <c r="O84" t="s">
        <v>34</v>
      </c>
      <c r="P84" t="s">
        <v>35</v>
      </c>
      <c r="Q84" t="s">
        <v>36</v>
      </c>
      <c r="Y84">
        <f t="shared" ref="Y84:Y93" si="47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46"/>
        <v>Geographic_Grouping_A</v>
      </c>
      <c r="O85" t="str">
        <f t="shared" ref="O85:O93" si="48">P3</f>
        <v>reg.25-34</v>
      </c>
      <c r="P85" t="str">
        <f t="shared" ref="P85:P93" si="49">AH3</f>
        <v>25-34</v>
      </c>
      <c r="Q85" t="str">
        <f t="shared" ref="Q85:Q93" si="50">AS3</f>
        <v>25-34</v>
      </c>
      <c r="Y85" t="str">
        <f t="shared" si="47"/>
        <v>Language_Grouping</v>
      </c>
      <c r="Z85" t="str">
        <f t="shared" ref="Z85:Z93" si="51">P15</f>
        <v>reg.25-34</v>
      </c>
      <c r="AA85" t="str">
        <f t="shared" ref="AA85:AA93" si="52">AH15</f>
        <v>25-34</v>
      </c>
      <c r="AB85" t="str">
        <f t="shared" ref="AB85:AB93" si="53">AS15</f>
        <v>25-34</v>
      </c>
    </row>
    <row r="86" spans="1:32" x14ac:dyDescent="0.35">
      <c r="A86" s="4" t="s">
        <v>40</v>
      </c>
      <c r="N86" t="str">
        <f t="shared" si="46"/>
        <v>Central and Southern Asia</v>
      </c>
      <c r="O86">
        <f t="shared" si="48"/>
        <v>52.293715198487789</v>
      </c>
      <c r="P86">
        <f t="shared" si="49"/>
        <v>2.4008730459882779</v>
      </c>
      <c r="Q86">
        <f t="shared" si="50"/>
        <v>7638</v>
      </c>
      <c r="Y86" t="str">
        <f t="shared" si="47"/>
        <v>Anglosphere (core)</v>
      </c>
      <c r="Z86">
        <f t="shared" si="51"/>
        <v>62.977746189999998</v>
      </c>
      <c r="AA86">
        <f t="shared" si="52"/>
        <v>3.945924593</v>
      </c>
      <c r="AB86">
        <f t="shared" si="53"/>
        <v>4454</v>
      </c>
    </row>
    <row r="87" spans="1:32" ht="58" x14ac:dyDescent="0.35">
      <c r="B87" s="6" t="str">
        <f t="shared" ref="B87:H87" si="54">O302</f>
        <v>Eastern and South-Eastern Asia</v>
      </c>
      <c r="C87" s="6" t="str">
        <f t="shared" si="54"/>
        <v>Europe</v>
      </c>
      <c r="D87" s="6" t="str">
        <f t="shared" si="54"/>
        <v>Latin America and the Caribbean</v>
      </c>
      <c r="E87" s="6" t="str">
        <f t="shared" si="54"/>
        <v>Northern Africa and Western Asia</v>
      </c>
      <c r="F87" s="6" t="str">
        <f t="shared" si="54"/>
        <v>Northern America</v>
      </c>
      <c r="G87" s="6" t="str">
        <f t="shared" si="54"/>
        <v>Oceania</v>
      </c>
      <c r="H87" s="6" t="str">
        <f t="shared" si="54"/>
        <v>Sub-Saharan Africa</v>
      </c>
      <c r="N87" t="str">
        <f t="shared" si="46"/>
        <v>Eastern and South-Eastern Asia</v>
      </c>
      <c r="O87">
        <f t="shared" si="48"/>
        <v>65.82255078361851</v>
      </c>
      <c r="P87">
        <f t="shared" si="49"/>
        <v>1.8945433326421337</v>
      </c>
      <c r="Q87">
        <f t="shared" si="50"/>
        <v>888</v>
      </c>
      <c r="Y87" t="str">
        <f t="shared" si="47"/>
        <v>Anglosphere (other)</v>
      </c>
      <c r="Z87">
        <f t="shared" si="51"/>
        <v>57.425873150000001</v>
      </c>
      <c r="AA87">
        <f t="shared" si="52"/>
        <v>3.1599328510000002</v>
      </c>
      <c r="AB87">
        <f t="shared" si="53"/>
        <v>12458</v>
      </c>
    </row>
    <row r="88" spans="1:32" x14ac:dyDescent="0.35">
      <c r="A88" t="str">
        <f t="shared" ref="A88:A94" si="55">N303</f>
        <v>Central and Southern Asia</v>
      </c>
      <c r="B88" s="6" t="str">
        <f t="shared" ref="B88:H89" si="56">IF(_xlfn.T.DIST.2T(ABS(O293),O303)&lt;0.001,"&lt;0.001",FIXED(_xlfn.T.DIST.2T(ABS(O293),O303),3))</f>
        <v>&lt;0.001</v>
      </c>
      <c r="C88" s="6" t="str">
        <f t="shared" si="56"/>
        <v>&lt;0.001</v>
      </c>
      <c r="D88" s="6" t="str">
        <f t="shared" si="56"/>
        <v>&lt;0.001</v>
      </c>
      <c r="E88" s="6" t="str">
        <f t="shared" si="56"/>
        <v>&lt;0.001</v>
      </c>
      <c r="F88" s="6" t="str">
        <f t="shared" si="56"/>
        <v>&lt;0.001</v>
      </c>
      <c r="G88" s="6" t="str">
        <f t="shared" si="56"/>
        <v>&lt;0.001</v>
      </c>
      <c r="H88" s="6" t="str">
        <f t="shared" si="56"/>
        <v>&lt;0.001</v>
      </c>
      <c r="N88" t="str">
        <f t="shared" si="46"/>
        <v>Europe</v>
      </c>
      <c r="O88">
        <f t="shared" si="48"/>
        <v>61.55227585440921</v>
      </c>
      <c r="P88">
        <f t="shared" si="49"/>
        <v>3.6481148504129801</v>
      </c>
      <c r="Q88">
        <f t="shared" si="50"/>
        <v>2446</v>
      </c>
      <c r="Y88" t="str">
        <f t="shared" si="47"/>
        <v>Arabsphere</v>
      </c>
      <c r="Z88">
        <f t="shared" si="51"/>
        <v>67.815000710000007</v>
      </c>
      <c r="AA88">
        <f t="shared" si="52"/>
        <v>1.8400841969999999</v>
      </c>
      <c r="AB88">
        <f t="shared" si="53"/>
        <v>19322</v>
      </c>
    </row>
    <row r="89" spans="1:32" x14ac:dyDescent="0.35">
      <c r="A89" t="str">
        <f t="shared" si="55"/>
        <v>Eastern and South-Eastern Asia</v>
      </c>
      <c r="C89" s="6" t="str">
        <f t="shared" si="56"/>
        <v>&lt;0.001</v>
      </c>
      <c r="D89" s="6" t="str">
        <f t="shared" si="56"/>
        <v>&lt;0.001</v>
      </c>
      <c r="E89" s="6" t="str">
        <f t="shared" si="56"/>
        <v>&lt;0.001</v>
      </c>
      <c r="F89" s="6" t="str">
        <f t="shared" si="56"/>
        <v>&lt;0.001</v>
      </c>
      <c r="G89" s="6" t="str">
        <f t="shared" si="56"/>
        <v>&lt;0.001</v>
      </c>
      <c r="H89" s="6" t="str">
        <f t="shared" si="56"/>
        <v>&lt;0.001</v>
      </c>
      <c r="N89" t="str">
        <f t="shared" si="46"/>
        <v>Latin America and the Caribbean</v>
      </c>
      <c r="O89">
        <f t="shared" si="48"/>
        <v>66.577011933207658</v>
      </c>
      <c r="P89">
        <f t="shared" si="49"/>
        <v>1.8251513655695744</v>
      </c>
      <c r="Q89">
        <f t="shared" si="50"/>
        <v>14368</v>
      </c>
      <c r="Y89" t="str">
        <f t="shared" si="47"/>
        <v>Francosphere</v>
      </c>
      <c r="Z89">
        <f t="shared" si="51"/>
        <v>79.872863339999995</v>
      </c>
      <c r="AA89">
        <f t="shared" si="52"/>
        <v>3.582626866</v>
      </c>
      <c r="AB89">
        <f t="shared" si="53"/>
        <v>2034</v>
      </c>
    </row>
    <row r="90" spans="1:32" x14ac:dyDescent="0.35">
      <c r="A90" t="str">
        <f t="shared" si="55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&lt;0.001</v>
      </c>
      <c r="H90" s="6" t="str">
        <f>IF(_xlfn.T.DIST.2T(ABS(U295),U305)&lt;0.001,"&lt;0.001",FIXED(_xlfn.T.DIST.2T(ABS(U295),U305),3))</f>
        <v>&lt;0.001</v>
      </c>
      <c r="N90" t="str">
        <f t="shared" si="46"/>
        <v>Northern Africa and Western Asia</v>
      </c>
      <c r="O90">
        <f t="shared" si="48"/>
        <v>67.986081183562263</v>
      </c>
      <c r="P90">
        <f t="shared" si="49"/>
        <v>1.8179304446062206</v>
      </c>
      <c r="Q90">
        <f t="shared" si="50"/>
        <v>19657</v>
      </c>
      <c r="Y90" t="str">
        <f t="shared" si="47"/>
        <v>Germanosphere</v>
      </c>
      <c r="Z90">
        <f t="shared" si="51"/>
        <v>65.355598000000001</v>
      </c>
      <c r="AA90">
        <f t="shared" si="52"/>
        <v>2.297307548</v>
      </c>
      <c r="AB90">
        <f t="shared" si="53"/>
        <v>291</v>
      </c>
    </row>
    <row r="91" spans="1:32" x14ac:dyDescent="0.35">
      <c r="A91" t="str">
        <f t="shared" si="55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&lt;0.001</v>
      </c>
      <c r="H91" s="6" t="str">
        <f>IF(_xlfn.T.DIST.2T(ABS(U296),U306)&lt;0.001,"&lt;0.001",FIXED(_xlfn.T.DIST.2T(ABS(U296),U306),3))</f>
        <v>&lt;0.001</v>
      </c>
      <c r="N91" t="str">
        <f t="shared" si="46"/>
        <v>Northern America</v>
      </c>
      <c r="O91">
        <f t="shared" si="48"/>
        <v>69.089316785030746</v>
      </c>
      <c r="P91">
        <f t="shared" si="49"/>
        <v>3.2921479385814059</v>
      </c>
      <c r="Q91">
        <f t="shared" si="50"/>
        <v>2495</v>
      </c>
      <c r="Y91" t="str">
        <f t="shared" si="47"/>
        <v>Hispanosphere</v>
      </c>
      <c r="Z91">
        <f t="shared" si="51"/>
        <v>69.078463889999995</v>
      </c>
      <c r="AA91">
        <f t="shared" si="52"/>
        <v>1.6937959170000001</v>
      </c>
      <c r="AB91">
        <f t="shared" si="53"/>
        <v>12851</v>
      </c>
    </row>
    <row r="92" spans="1:32" x14ac:dyDescent="0.35">
      <c r="A92" t="str">
        <f t="shared" si="55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&lt;0.001</v>
      </c>
      <c r="H92" s="6" t="str">
        <f>IF(_xlfn.T.DIST.2T(ABS(U297),U307)&lt;0.001,"&lt;0.001",FIXED(_xlfn.T.DIST.2T(ABS(U297),U307),3))</f>
        <v>&lt;0.001</v>
      </c>
      <c r="N92" t="str">
        <f t="shared" si="46"/>
        <v>Oceania</v>
      </c>
      <c r="O92">
        <f t="shared" si="48"/>
        <v>49.167226665088549</v>
      </c>
      <c r="P92">
        <f t="shared" si="49"/>
        <v>0.81498448007398383</v>
      </c>
      <c r="Q92">
        <f t="shared" si="50"/>
        <v>629</v>
      </c>
      <c r="Y92" t="str">
        <f t="shared" si="47"/>
        <v>Lusosphone (Portuguese)</v>
      </c>
      <c r="Z92">
        <f t="shared" si="51"/>
        <v>62.671159760000002</v>
      </c>
      <c r="AA92">
        <f t="shared" si="52"/>
        <v>3.3307169609999998</v>
      </c>
      <c r="AB92">
        <f t="shared" si="53"/>
        <v>4206</v>
      </c>
    </row>
    <row r="93" spans="1:32" x14ac:dyDescent="0.35">
      <c r="A93" t="str">
        <f t="shared" si="55"/>
        <v>Northern America</v>
      </c>
      <c r="G93" s="6" t="str">
        <f>IF(_xlfn.T.DIST.2T(ABS(T298),T308)&lt;0.001,"&lt;0.001",FIXED(_xlfn.T.DIST.2T(ABS(T298),T308),3))</f>
        <v>&lt;0.001</v>
      </c>
      <c r="H93" s="6" t="str">
        <f>IF(_xlfn.T.DIST.2T(ABS(U298),U308)&lt;0.001,"&lt;0.001",FIXED(_xlfn.T.DIST.2T(ABS(U298),U308),3))</f>
        <v>&lt;0.001</v>
      </c>
      <c r="N93" t="str">
        <f t="shared" si="46"/>
        <v>Sub-Saharan Africa</v>
      </c>
      <c r="O93">
        <f t="shared" si="48"/>
        <v>82.548776449184857</v>
      </c>
      <c r="P93">
        <f t="shared" si="49"/>
        <v>4.3546247518472327</v>
      </c>
      <c r="Q93">
        <f t="shared" si="50"/>
        <v>8502</v>
      </c>
      <c r="Y93" t="str">
        <f t="shared" si="47"/>
        <v>Swahili</v>
      </c>
      <c r="Z93">
        <f t="shared" si="51"/>
        <v>97.938839099999996</v>
      </c>
      <c r="AA93">
        <f t="shared" si="52"/>
        <v>7.5275731849999996</v>
      </c>
      <c r="AB93">
        <f t="shared" si="53"/>
        <v>947</v>
      </c>
    </row>
    <row r="94" spans="1:32" x14ac:dyDescent="0.35">
      <c r="A94" t="str">
        <f t="shared" si="55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-22.500788807133638</v>
      </c>
      <c r="P96">
        <f>O$27-O88</f>
        <v>-18.230513877924338</v>
      </c>
      <c r="Q96">
        <f>O$27-O89</f>
        <v>-23.255249956722785</v>
      </c>
      <c r="R96">
        <f>O$27-O90</f>
        <v>-24.664319207077391</v>
      </c>
      <c r="S96">
        <f>O$27-O91</f>
        <v>-25.767554808545874</v>
      </c>
      <c r="T96">
        <f>O$27-O92</f>
        <v>-5.845464688603677</v>
      </c>
      <c r="U96">
        <f>O$27-O93</f>
        <v>-39.227014472699985</v>
      </c>
      <c r="Y96" t="str">
        <f>Y86</f>
        <v>Anglosphere (core)</v>
      </c>
      <c r="Z96">
        <f>Z$27-Z87</f>
        <v>-6.0317709999999636E-2</v>
      </c>
      <c r="AA96">
        <f>Z$27-Z88</f>
        <v>-10.449445270000005</v>
      </c>
      <c r="AB96">
        <f>Z$27-Z89</f>
        <v>-22.507307899999994</v>
      </c>
      <c r="AC96">
        <f>Z$27-Z90</f>
        <v>-7.9900425599999991</v>
      </c>
      <c r="AD96">
        <f>Z$27-Z91</f>
        <v>-11.712908449999993</v>
      </c>
      <c r="AE96">
        <f>Z$27-Z92</f>
        <v>-5.3056043200000005</v>
      </c>
      <c r="AF96">
        <f>Z$27-Z93</f>
        <v>-40.573283659999994</v>
      </c>
    </row>
    <row r="97" spans="1:32" ht="29" x14ac:dyDescent="0.35">
      <c r="B97" s="6" t="str">
        <f t="shared" ref="B97:H97" si="57">Z302</f>
        <v>Anglosphere (other)</v>
      </c>
      <c r="C97" s="6" t="str">
        <f t="shared" si="57"/>
        <v>Arabsphere</v>
      </c>
      <c r="D97" s="6" t="str">
        <f t="shared" si="57"/>
        <v>Francosphere</v>
      </c>
      <c r="E97" s="6" t="str">
        <f t="shared" si="57"/>
        <v>Germanosphere</v>
      </c>
      <c r="F97" s="6" t="str">
        <f t="shared" si="57"/>
        <v>Hispanosphere</v>
      </c>
      <c r="G97" s="6" t="str">
        <f t="shared" si="57"/>
        <v>Lusosphone (Portuguese)</v>
      </c>
      <c r="H97" s="6" t="str">
        <f t="shared" si="57"/>
        <v>Swahili</v>
      </c>
      <c r="N97" t="str">
        <f t="shared" ref="N97:N102" si="58">N87</f>
        <v>Eastern and South-Eastern Asia</v>
      </c>
      <c r="P97">
        <f>O$28-O88</f>
        <v>-6.6839603287519367E-2</v>
      </c>
      <c r="Q97">
        <f>O$28-O89</f>
        <v>-5.091575682085967</v>
      </c>
      <c r="R97">
        <f>O$28-O90</f>
        <v>-6.5006449324405722</v>
      </c>
      <c r="S97">
        <f>O$28-O91</f>
        <v>-7.6038805339090558</v>
      </c>
      <c r="T97">
        <f>O$28-O92</f>
        <v>12.318209586033142</v>
      </c>
      <c r="U97">
        <f>O$28-O93</f>
        <v>-21.063340198063166</v>
      </c>
      <c r="Y97" t="str">
        <f t="shared" ref="Y97:Y102" si="59">Y87</f>
        <v>Anglosphere (other)</v>
      </c>
      <c r="AA97">
        <f>Z$28-Z88</f>
        <v>-21.471984160000005</v>
      </c>
      <c r="AB97">
        <f>Z$28-Z89</f>
        <v>-33.529846789999993</v>
      </c>
      <c r="AC97">
        <f>Z$28-Z90</f>
        <v>-19.012581449999999</v>
      </c>
      <c r="AD97">
        <f>Z$28-Z91</f>
        <v>-22.735447339999993</v>
      </c>
      <c r="AE97">
        <f>Z$28-Z92</f>
        <v>-16.32814321</v>
      </c>
      <c r="AF97">
        <f>Z$28-Z93</f>
        <v>-51.595822549999994</v>
      </c>
    </row>
    <row r="98" spans="1:32" x14ac:dyDescent="0.35">
      <c r="A98" t="str">
        <f t="shared" ref="A98:A104" si="60">Y303</f>
        <v>Anglosphere (core)</v>
      </c>
      <c r="B98" s="6" t="str">
        <f t="shared" ref="B98:H99" si="61">IF(_xlfn.T.DIST.2T(ABS(Z293),Z303)&lt;0.001,"&lt;0.001",FIXED(_xlfn.T.DIST.2T(ABS(Z293),Z303),3))</f>
        <v>&lt;0.001</v>
      </c>
      <c r="C98" s="6" t="str">
        <f t="shared" si="61"/>
        <v>&lt;0.001</v>
      </c>
      <c r="D98" s="6" t="str">
        <f t="shared" si="61"/>
        <v>&lt;0.001</v>
      </c>
      <c r="E98" s="6" t="str">
        <f t="shared" si="61"/>
        <v>&lt;0.001</v>
      </c>
      <c r="F98" s="6" t="str">
        <f t="shared" si="61"/>
        <v>&lt;0.001</v>
      </c>
      <c r="G98" s="6" t="str">
        <f t="shared" si="61"/>
        <v>&lt;0.001</v>
      </c>
      <c r="H98" s="6" t="str">
        <f t="shared" si="61"/>
        <v>&lt;0.001</v>
      </c>
      <c r="N98" t="str">
        <f t="shared" si="58"/>
        <v>Europe</v>
      </c>
      <c r="Q98">
        <f>O$29-O89</f>
        <v>-10.596989842217141</v>
      </c>
      <c r="R98">
        <f>O$29-O90</f>
        <v>-12.006059092571746</v>
      </c>
      <c r="S98">
        <f>O$29-O91</f>
        <v>-13.10929469404023</v>
      </c>
      <c r="T98">
        <f>O$29-O92</f>
        <v>6.8127954259019674</v>
      </c>
      <c r="U98">
        <f>O$29-O93</f>
        <v>-26.56875435819434</v>
      </c>
      <c r="Y98" t="str">
        <f t="shared" si="59"/>
        <v>Arabsphere</v>
      </c>
      <c r="AB98">
        <f>Z$29-Z89</f>
        <v>-27.405794999999998</v>
      </c>
      <c r="AC98">
        <f>Z$29-Z90</f>
        <v>-12.888529660000003</v>
      </c>
      <c r="AD98">
        <f>Z$29-Z91</f>
        <v>-16.611395549999997</v>
      </c>
      <c r="AE98">
        <f>Z$29-Z92</f>
        <v>-10.204091420000005</v>
      </c>
      <c r="AF98">
        <f>Z$29-Z93</f>
        <v>-45.471770759999998</v>
      </c>
    </row>
    <row r="99" spans="1:32" x14ac:dyDescent="0.35">
      <c r="A99" t="str">
        <f t="shared" si="60"/>
        <v>Anglosphere (other)</v>
      </c>
      <c r="C99" s="6" t="str">
        <f t="shared" si="61"/>
        <v>&lt;0.001</v>
      </c>
      <c r="D99" s="6" t="str">
        <f t="shared" si="61"/>
        <v>&lt;0.001</v>
      </c>
      <c r="E99" s="6" t="str">
        <f t="shared" si="61"/>
        <v>&lt;0.001</v>
      </c>
      <c r="F99" s="6" t="str">
        <f t="shared" si="61"/>
        <v>&lt;0.001</v>
      </c>
      <c r="G99" s="6" t="str">
        <f t="shared" si="61"/>
        <v>&lt;0.001</v>
      </c>
      <c r="H99" s="6" t="str">
        <f t="shared" si="61"/>
        <v>&lt;0.001</v>
      </c>
      <c r="N99" t="str">
        <f t="shared" si="58"/>
        <v>Latin America and the Caribbean</v>
      </c>
      <c r="R99">
        <f>O$30-O90</f>
        <v>-19.161471509053676</v>
      </c>
      <c r="S99">
        <f>O$30-O91</f>
        <v>-20.26470711052216</v>
      </c>
      <c r="T99">
        <f>O$30-O92</f>
        <v>-0.34261699057996253</v>
      </c>
      <c r="U99">
        <f>O$30-O93</f>
        <v>-33.72416677467627</v>
      </c>
      <c r="Y99" t="str">
        <f t="shared" si="59"/>
        <v>Francosphere</v>
      </c>
      <c r="AC99">
        <f>Z$30-Z90</f>
        <v>-8.6551439999993818E-2</v>
      </c>
      <c r="AD99">
        <f>Z$30-Z91</f>
        <v>-3.8094173299999881</v>
      </c>
      <c r="AE99">
        <f>Z$30-Z92</f>
        <v>2.5978868000000048</v>
      </c>
      <c r="AF99">
        <f>Z$30-Z93</f>
        <v>-32.669792539999989</v>
      </c>
    </row>
    <row r="100" spans="1:32" x14ac:dyDescent="0.35">
      <c r="A100" t="str">
        <f t="shared" si="60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58"/>
        <v>Northern Africa and Western Asia</v>
      </c>
      <c r="S100">
        <f>O$31-O91</f>
        <v>-16.025291024148956</v>
      </c>
      <c r="T100">
        <f>O$31-O92</f>
        <v>3.8967990957932415</v>
      </c>
      <c r="U100">
        <f>O$31-O93</f>
        <v>-29.484750688303066</v>
      </c>
      <c r="Y100" t="str">
        <f t="shared" si="59"/>
        <v>Germanosphere</v>
      </c>
      <c r="AD100">
        <f>Z$31-Z91</f>
        <v>-8.6588827299999949</v>
      </c>
      <c r="AE100">
        <f>Z$31-Z92</f>
        <v>-2.251578600000002</v>
      </c>
      <c r="AF100">
        <f>Z$31-Z93</f>
        <v>-37.519257939999996</v>
      </c>
    </row>
    <row r="101" spans="1:32" x14ac:dyDescent="0.35">
      <c r="A101" t="str">
        <f t="shared" si="60"/>
        <v>Francosphere</v>
      </c>
      <c r="E101" s="6" t="str">
        <f>IF(_xlfn.T.DIST.2T(ABS(AC296),AC306)&lt;0.001,"&lt;0.001",FIXED(_xlfn.T.DIST.2T(ABS(AC296),AC306),3))</f>
        <v>&lt;0.001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58"/>
        <v>Northern America</v>
      </c>
      <c r="T101">
        <f>O$32-O92</f>
        <v>12.180609999157014</v>
      </c>
      <c r="U101">
        <f>O$32-O93</f>
        <v>-21.200939784939294</v>
      </c>
      <c r="Y101" t="str">
        <f t="shared" si="59"/>
        <v>Hispanosphere</v>
      </c>
      <c r="AE101">
        <f>Z$32-Z92</f>
        <v>-8.4564750199999992</v>
      </c>
      <c r="AF101">
        <f>Z$32-Z93</f>
        <v>-43.724154359999993</v>
      </c>
    </row>
    <row r="102" spans="1:32" x14ac:dyDescent="0.35">
      <c r="A102" t="str">
        <f t="shared" si="60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58"/>
        <v>Oceania</v>
      </c>
      <c r="U102">
        <f>O92-O93</f>
        <v>-33.381549784096308</v>
      </c>
      <c r="Y102" t="str">
        <f t="shared" si="59"/>
        <v>Lusosphone (Portuguese)</v>
      </c>
      <c r="AF102">
        <f>Z92-Z93</f>
        <v>-35.267679339999994</v>
      </c>
    </row>
    <row r="103" spans="1:32" x14ac:dyDescent="0.35">
      <c r="A103" t="str">
        <f t="shared" si="60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60"/>
        <v>Lusosphone (Portuguese)</v>
      </c>
      <c r="H104" s="6" t="str">
        <f>IF(_xlfn.T.DIST.2T(ABS(AF299),AF309)&lt;0.001,"&lt;0.001",FIXED(_xlfn.T.DIST.2T(ABS(AF299),AF309),3))</f>
        <v>&lt;0.001</v>
      </c>
      <c r="O104" t="str">
        <f>O95</f>
        <v>Eastern and South-Eastern Asia</v>
      </c>
      <c r="P104" t="str">
        <f t="shared" ref="P104:U104" si="62">P95</f>
        <v>Europe</v>
      </c>
      <c r="Q104" t="str">
        <f t="shared" si="62"/>
        <v>Latin America and the Caribbean</v>
      </c>
      <c r="R104" t="str">
        <f t="shared" si="62"/>
        <v>Northern Africa and Western Asia</v>
      </c>
      <c r="S104" t="str">
        <f t="shared" si="62"/>
        <v>Northern America</v>
      </c>
      <c r="T104" t="str">
        <f t="shared" si="62"/>
        <v>Oceania</v>
      </c>
      <c r="U104" t="str">
        <f t="shared" si="62"/>
        <v>Sub-Saharan Africa</v>
      </c>
      <c r="Z104" t="str">
        <f>Z95</f>
        <v>Anglosphere (other)</v>
      </c>
      <c r="AA104" t="str">
        <f t="shared" ref="AA104:AF104" si="63">AA95</f>
        <v>Arabsphere</v>
      </c>
      <c r="AB104" t="str">
        <f t="shared" si="63"/>
        <v>Francosphere</v>
      </c>
      <c r="AC104" t="str">
        <f t="shared" si="63"/>
        <v>Germanosphere</v>
      </c>
      <c r="AD104" t="str">
        <f t="shared" si="63"/>
        <v>Hispanosphere</v>
      </c>
      <c r="AE104" t="str">
        <f t="shared" si="63"/>
        <v>Lusosphone (Portuguese)</v>
      </c>
      <c r="AF104" t="str">
        <f t="shared" si="63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1.5593008402709374</v>
      </c>
      <c r="P105">
        <f>SQRT((Q$27*P$27^2+Q88*P88^2)/(Q$27+Q88-2))</f>
        <v>2.1094701647120861</v>
      </c>
      <c r="Q105">
        <f>SQRT((Q$27*P$27^2+Q89*P89^2)/(Q$27+Q89-2))</f>
        <v>1.7074126827671685</v>
      </c>
      <c r="R105">
        <f>SQRT((Q$27*P$27^2+Q90*P90^2)/(Q$27+Q90-2))</f>
        <v>1.7238234940848494</v>
      </c>
      <c r="S105">
        <f>SQRT((Q$27*P$27^2+Q91*P91^2)/(Q$27+Q91-2))</f>
        <v>1.9998605105278364</v>
      </c>
      <c r="T105">
        <f>SQRT((Q$27*P$27^2+Q92*P92^2)/(Q$27+Q92-2))</f>
        <v>1.494756076954787</v>
      </c>
      <c r="U105">
        <f>SQRT((Q$27*P$27^2+Q93*P93^2)/(Q$27+Q93-2))</f>
        <v>3.1434524094137184</v>
      </c>
      <c r="Y105" t="str">
        <f>Y96</f>
        <v>Anglosphere (core)</v>
      </c>
      <c r="Z105">
        <f>SQRT((AB$27*AA$27^2+AB87*AA87^2)/(AB$27+AB87-2))</f>
        <v>2.9466499831111168</v>
      </c>
      <c r="AA105">
        <f>SQRT((AB$27*AA$27^2+AB88*AA88^2)/(AB$27+AB88-2))</f>
        <v>2.095073965768977</v>
      </c>
      <c r="AB105">
        <f>SQRT((AB$27*AA$27^2+AB89*AA89^2)/(AB$27+AB89-2))</f>
        <v>2.8159494192759973</v>
      </c>
      <c r="AC105">
        <f>SQRT((AB$27*AA$27^2+AB90*AA90^2)/(AB$27+AB90-2))</f>
        <v>2.584096850133871</v>
      </c>
      <c r="AD105">
        <f>SQRT((AB$27*AA$27^2+AB91*AA91^2)/(AB$27+AB91-2))</f>
        <v>2.093376342806518</v>
      </c>
      <c r="AE105">
        <f>SQRT((AB$27*AA$27^2+AB92*AA92^2)/(AB$27+AB92-2))</f>
        <v>2.8628589272181233</v>
      </c>
      <c r="AF105">
        <f>SQRT((AB$27*AA$27^2+AB93*AA93^2)/(AB$27+AB93-2))</f>
        <v>3.4414580273748072</v>
      </c>
    </row>
    <row r="106" spans="1:32" ht="18.5" x14ac:dyDescent="0.45">
      <c r="A106" s="8" t="s">
        <v>13</v>
      </c>
      <c r="N106" t="str">
        <f t="shared" ref="N106:N111" si="64">N97</f>
        <v>Eastern and South-Eastern Asia</v>
      </c>
      <c r="P106">
        <f>SQRT((Q$28*P$28^2+Q88*P88^2)/(Q$28+Q88-2))</f>
        <v>3.216720633249524</v>
      </c>
      <c r="Q106">
        <f>SQRT((Q$28*P$28^2+Q89*P89^2)/(Q$28+Q89-2))</f>
        <v>1.7953247439972189</v>
      </c>
      <c r="R106">
        <f>SQRT((Q$28*P$28^2+Q90*P90^2)/(Q$28+Q90-2))</f>
        <v>1.7960602735756537</v>
      </c>
      <c r="S106">
        <f>SQRT((Q$28*P$28^2+Q91*P91^2)/(Q$28+Q91-2))</f>
        <v>2.9189196316493509</v>
      </c>
      <c r="T106">
        <f>SQRT((Q$28*P$28^2+Q92*P92^2)/(Q$28+Q92-2))</f>
        <v>1.0047367234328979</v>
      </c>
      <c r="U106">
        <f>SQRT((Q$28*P$28^2+Q93*P93^2)/(Q$28+Q93-2))</f>
        <v>4.1765820823668172</v>
      </c>
      <c r="Y106" t="str">
        <f t="shared" ref="Y106:Y111" si="65">Y97</f>
        <v>Anglosphere (other)</v>
      </c>
      <c r="AA106">
        <f>SQRT((AB$28*AA$28^2+AB88*AA88^2)/(AB$28+AB88-2))</f>
        <v>2.1166810666395786</v>
      </c>
      <c r="AB106">
        <f>SQRT((AB$28*AA$28^2+AB89*AA89^2)/(AB$28+AB89-2))</f>
        <v>2.6406458879800989</v>
      </c>
      <c r="AC106">
        <f>SQRT((AB$28*AA$28^2+AB90*AA90^2)/(AB$28+AB90-2))</f>
        <v>2.4611301467192366</v>
      </c>
      <c r="AD106">
        <f>SQRT((AB$28*AA$28^2+AB91*AA91^2)/(AB$28+AB91-2))</f>
        <v>2.1206435426013908</v>
      </c>
      <c r="AE106">
        <f>SQRT((AB$28*AA$28^2+AB92*AA92^2)/(AB$28+AB92-2))</f>
        <v>2.6986116604567569</v>
      </c>
      <c r="AF106">
        <f>SQRT((AB$28*AA$28^2+AB93*AA93^2)/(AB$28+AB93-2))</f>
        <v>3.0732389767474997</v>
      </c>
    </row>
    <row r="107" spans="1:32" x14ac:dyDescent="0.35">
      <c r="A107" s="4" t="s">
        <v>40</v>
      </c>
      <c r="N107" t="str">
        <f t="shared" si="64"/>
        <v>Europe</v>
      </c>
      <c r="Q107">
        <f>SQRT((Q$29*P$29^2+Q89*P89^2)/(Q$29+Q89-2))</f>
        <v>2.1565876333242424</v>
      </c>
      <c r="R107">
        <f>SQRT((Q$29*P$29^2+Q90*P90^2)/(Q$29+Q90-2))</f>
        <v>2.0846417517040723</v>
      </c>
      <c r="S107">
        <f>SQRT((Q$29*P$29^2+Q91*P91^2)/(Q$29+Q91-2))</f>
        <v>3.0487648935497123</v>
      </c>
      <c r="T107">
        <f>SQRT((Q$29*P$29^2+Q92*P92^2)/(Q$29+Q92-2))</f>
        <v>2.7604929683608916</v>
      </c>
      <c r="U107">
        <f>SQRT((Q$29*P$29^2+Q93*P93^2)/(Q$29+Q93-2))</f>
        <v>3.8904387193316188</v>
      </c>
      <c r="Y107" t="str">
        <f t="shared" si="65"/>
        <v>Arabsphere</v>
      </c>
      <c r="AB107">
        <f>SQRT((AB$29*AA$29^2+AB89*AA89^2)/(AB$29+AB89-2))</f>
        <v>1.7962906838598245</v>
      </c>
      <c r="AC107">
        <f>SQRT((AB$29*AA$29^2+AB90*AA90^2)/(AB$29+AB90-2))</f>
        <v>1.4319012403002505</v>
      </c>
      <c r="AD107">
        <f>SQRT((AB$29*AA$29^2+AB91*AA91^2)/(AB$29+AB91-2))</f>
        <v>1.5441984759478902</v>
      </c>
      <c r="AE107">
        <f>SQRT((AB$29*AA$29^2+AB92*AA92^2)/(AB$29+AB92-2))</f>
        <v>1.9756414988830502</v>
      </c>
      <c r="AF107">
        <f>SQRT((AB$29*AA$29^2+AB93*AA93^2)/(AB$29+AB93-2))</f>
        <v>2.2538083022082778</v>
      </c>
    </row>
    <row r="108" spans="1:32" ht="58" x14ac:dyDescent="0.35">
      <c r="B108" s="6" t="str">
        <f t="shared" ref="B108:H108" si="66">O361</f>
        <v>Eastern and South-Eastern Asia</v>
      </c>
      <c r="C108" s="6" t="str">
        <f t="shared" si="66"/>
        <v>Europe</v>
      </c>
      <c r="D108" s="6" t="str">
        <f t="shared" si="66"/>
        <v>Latin America and the Caribbean</v>
      </c>
      <c r="E108" s="6" t="str">
        <f t="shared" si="66"/>
        <v>Northern Africa and Western Asia</v>
      </c>
      <c r="F108" s="6" t="str">
        <f t="shared" si="66"/>
        <v>Northern America</v>
      </c>
      <c r="G108" s="6" t="str">
        <f t="shared" si="66"/>
        <v>Oceania</v>
      </c>
      <c r="H108" s="6" t="str">
        <f t="shared" si="66"/>
        <v>Sub-Saharan Africa</v>
      </c>
      <c r="N108" t="str">
        <f t="shared" si="64"/>
        <v>Latin America and the Caribbean</v>
      </c>
      <c r="R108">
        <f>SQRT((Q$30*P$30^2+Q90*P90^2)/(Q$30+Q90-2))</f>
        <v>1.6562396082648558</v>
      </c>
      <c r="S108">
        <f>SQRT((Q$30*P$30^2+Q91*P91^2)/(Q$30+Q91-2))</f>
        <v>1.7756001100158416</v>
      </c>
      <c r="T108">
        <f>SQRT((Q$30*P$30^2+Q92*P92^2)/(Q$30+Q92-2))</f>
        <v>1.4629524505111873</v>
      </c>
      <c r="U108">
        <f>SQRT((Q$30*P$30^2+Q93*P93^2)/(Q$30+Q93-2))</f>
        <v>2.6863921760817053</v>
      </c>
      <c r="Y108" t="str">
        <f t="shared" si="65"/>
        <v>Francosphere</v>
      </c>
      <c r="AC108">
        <f>SQRT((AB$30*AA$30^2+AB90*AA90^2)/(AB$30+AB90-2))</f>
        <v>5.413645922761182</v>
      </c>
      <c r="AD108">
        <f>SQRT((AB$30*AA$30^2+AB91*AA91^2)/(AB$30+AB91-2))</f>
        <v>2.7663549785407882</v>
      </c>
      <c r="AE108">
        <f>SQRT((AB$30*AA$30^2+AB92*AA92^2)/(AB$30+AB92-2))</f>
        <v>4.3533073687127626</v>
      </c>
      <c r="AF108">
        <f>SQRT((AB$30*AA$30^2+AB93*AA93^2)/(AB$30+AB93-2))</f>
        <v>6.2295970438677637</v>
      </c>
    </row>
    <row r="109" spans="1:32" x14ac:dyDescent="0.35">
      <c r="A109" t="str">
        <f t="shared" ref="A109:A115" si="67">N362</f>
        <v>Central and Southern Asia</v>
      </c>
      <c r="B109" s="6" t="str">
        <f t="shared" ref="B109:H110" si="68">IF(_xlfn.T.DIST.2T(ABS(O352),O362)&lt;0.001,"&lt;0.001",FIXED(_xlfn.T.DIST.2T(ABS(O352),O362),3))</f>
        <v>&lt;0.001</v>
      </c>
      <c r="C109" s="6" t="str">
        <f t="shared" si="68"/>
        <v>&lt;0.001</v>
      </c>
      <c r="D109" s="6" t="str">
        <f t="shared" si="68"/>
        <v>&lt;0.001</v>
      </c>
      <c r="E109" s="6" t="str">
        <f t="shared" si="68"/>
        <v>&lt;0.001</v>
      </c>
      <c r="F109" s="6" t="str">
        <f t="shared" si="68"/>
        <v>&lt;0.001</v>
      </c>
      <c r="G109" s="6" t="str">
        <f t="shared" si="68"/>
        <v>&lt;0.001</v>
      </c>
      <c r="H109" s="6" t="str">
        <f t="shared" si="68"/>
        <v>&lt;0.001</v>
      </c>
      <c r="N109" t="str">
        <f t="shared" si="64"/>
        <v>Northern Africa and Western Asia</v>
      </c>
      <c r="S109">
        <f>SQRT((Q$31*P$31^2+Q91*P91^2)/(Q$31+Q91-2))</f>
        <v>1.8540553704045819</v>
      </c>
      <c r="T109">
        <f>SQRT((Q$31*P$31^2+Q92*P92^2)/(Q$31+Q92-2))</f>
        <v>1.4914947052681404</v>
      </c>
      <c r="U109">
        <f>SQRT((Q$31*P$31^2+Q93*P93^2)/(Q$31+Q93-2))</f>
        <v>2.8398958081798651</v>
      </c>
      <c r="Y109" t="str">
        <f t="shared" si="65"/>
        <v>Germanosphere</v>
      </c>
      <c r="AD109">
        <f>SQRT((AB$31*AA$31^2+AB91*AA91^2)/(AB$31+AB91-2))</f>
        <v>1.7361014999246396</v>
      </c>
      <c r="AE109">
        <f>SQRT((AB$31*AA$31^2+AB92*AA92^2)/(AB$31+AB92-2))</f>
        <v>3.3306606352825425</v>
      </c>
      <c r="AF109">
        <f>SQRT((AB$31*AA$31^2+AB93*AA93^2)/(AB$31+AB93-2))</f>
        <v>6.9084555680977697</v>
      </c>
    </row>
    <row r="110" spans="1:32" x14ac:dyDescent="0.35">
      <c r="A110" t="str">
        <f t="shared" si="67"/>
        <v>Eastern and South-Eastern Asia</v>
      </c>
      <c r="C110" s="6" t="str">
        <f t="shared" si="68"/>
        <v>&lt;0.001</v>
      </c>
      <c r="D110" s="6" t="str">
        <f t="shared" si="68"/>
        <v>&lt;0.001</v>
      </c>
      <c r="E110" s="6" t="str">
        <f t="shared" si="68"/>
        <v>&lt;0.001</v>
      </c>
      <c r="F110" s="6" t="str">
        <f t="shared" si="68"/>
        <v>&lt;0.001</v>
      </c>
      <c r="G110" s="6" t="str">
        <f t="shared" si="68"/>
        <v>&lt;0.001</v>
      </c>
      <c r="H110" s="6" t="str">
        <f t="shared" si="68"/>
        <v>&lt;0.001</v>
      </c>
      <c r="N110" t="str">
        <f t="shared" si="64"/>
        <v>Northern America</v>
      </c>
      <c r="T110">
        <f>SQRT((Q$32*P$32^2+Q92*P92^2)/(Q$32+Q92-2))</f>
        <v>2.5030708257348357</v>
      </c>
      <c r="U110">
        <f>SQRT((Q$32*P$32^2+Q93*P93^2)/(Q$32+Q93-2))</f>
        <v>3.8473012482146567</v>
      </c>
      <c r="Y110" t="str">
        <f t="shared" si="65"/>
        <v>Hispanosphere</v>
      </c>
      <c r="AE110">
        <f>SQRT((AB$32*AA$32^2+AB92*AA92^2)/(AB$32+AB92-2))</f>
        <v>2.3685376793289201</v>
      </c>
      <c r="AF110">
        <f>SQRT((AB$32*AA$32^2+AB93*AA93^2)/(AB$32+AB93-2))</f>
        <v>2.6373166599533291</v>
      </c>
    </row>
    <row r="111" spans="1:32" x14ac:dyDescent="0.35">
      <c r="A111" t="str">
        <f t="shared" si="67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64"/>
        <v>Oceania</v>
      </c>
      <c r="U111">
        <f>SQRT((Q92*P92^2+Q93*P93^2)/(Q92+Q93-2))</f>
        <v>4.2078636737593911</v>
      </c>
      <c r="Y111" t="str">
        <f t="shared" si="65"/>
        <v>Lusosphone (Portuguese)</v>
      </c>
      <c r="AF111">
        <f>SQRT((AB92*AA92^2+AB93*AA93^2)/(AB92+AB93-2))</f>
        <v>4.4131680730485954</v>
      </c>
    </row>
    <row r="112" spans="1:32" x14ac:dyDescent="0.35">
      <c r="A112" t="str">
        <f t="shared" si="67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67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69">P104</f>
        <v>Europe</v>
      </c>
      <c r="Q113" t="str">
        <f t="shared" si="69"/>
        <v>Latin America and the Caribbean</v>
      </c>
      <c r="R113" t="str">
        <f t="shared" si="69"/>
        <v>Northern Africa and Western Asia</v>
      </c>
      <c r="S113" t="str">
        <f t="shared" si="69"/>
        <v>Northern America</v>
      </c>
      <c r="T113" t="str">
        <f t="shared" si="69"/>
        <v>Oceania</v>
      </c>
      <c r="U113" t="str">
        <f t="shared" si="69"/>
        <v>Sub-Saharan Africa</v>
      </c>
      <c r="Y113" s="4" t="s">
        <v>39</v>
      </c>
      <c r="Z113" t="str">
        <f>Z104</f>
        <v>Anglosphere (other)</v>
      </c>
      <c r="AA113" t="str">
        <f t="shared" ref="AA113:AF113" si="70">AA104</f>
        <v>Arabsphere</v>
      </c>
      <c r="AB113" t="str">
        <f t="shared" si="70"/>
        <v>Francosphere</v>
      </c>
      <c r="AC113" t="str">
        <f t="shared" si="70"/>
        <v>Germanosphere</v>
      </c>
      <c r="AD113" t="str">
        <f t="shared" si="70"/>
        <v>Hispanosphere</v>
      </c>
      <c r="AE113" t="str">
        <f t="shared" si="70"/>
        <v>Lusosphone (Portuguese)</v>
      </c>
      <c r="AF113" t="str">
        <f t="shared" si="70"/>
        <v>Swahili</v>
      </c>
    </row>
    <row r="114" spans="1:32" x14ac:dyDescent="0.35">
      <c r="A114" t="str">
        <f t="shared" si="67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-14.430049818496858</v>
      </c>
      <c r="P114">
        <f t="shared" ref="P114:U120" si="71">P96/P105</f>
        <v>-8.6422240915706681</v>
      </c>
      <c r="Q114">
        <f t="shared" si="71"/>
        <v>-13.620169389296958</v>
      </c>
      <c r="R114">
        <f t="shared" si="71"/>
        <v>-14.307914523563962</v>
      </c>
      <c r="S114">
        <f t="shared" si="71"/>
        <v>-12.884676042603028</v>
      </c>
      <c r="T114">
        <f t="shared" si="71"/>
        <v>-3.9106478834409111</v>
      </c>
      <c r="U114">
        <f t="shared" si="71"/>
        <v>-12.478959234511258</v>
      </c>
      <c r="Y114" t="str">
        <f>Y105</f>
        <v>Anglosphere (core)</v>
      </c>
      <c r="Z114">
        <f>Z96/Z105</f>
        <v>-2.0469926983426548E-2</v>
      </c>
      <c r="AA114">
        <f t="shared" ref="AA114:AF120" si="72">AA96/AA105</f>
        <v>-4.987625945781172</v>
      </c>
      <c r="AB114">
        <f t="shared" si="72"/>
        <v>-7.9927955189574389</v>
      </c>
      <c r="AC114">
        <f t="shared" si="72"/>
        <v>-3.0920058431966546</v>
      </c>
      <c r="AD114">
        <f t="shared" si="72"/>
        <v>-5.5952234724774321</v>
      </c>
      <c r="AE114">
        <f t="shared" si="72"/>
        <v>-1.8532538469003514</v>
      </c>
      <c r="AF114">
        <f t="shared" si="72"/>
        <v>-11.789562254504631</v>
      </c>
    </row>
    <row r="115" spans="1:32" x14ac:dyDescent="0.35">
      <c r="A115" t="str">
        <f t="shared" si="67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73">N106</f>
        <v>Eastern and South-Eastern Asia</v>
      </c>
      <c r="P115">
        <f t="shared" si="71"/>
        <v>-2.0778802671464244E-2</v>
      </c>
      <c r="Q115">
        <f t="shared" si="71"/>
        <v>-2.8360193324967922</v>
      </c>
      <c r="R115">
        <f t="shared" si="71"/>
        <v>-3.6193913022188742</v>
      </c>
      <c r="S115">
        <f t="shared" si="71"/>
        <v>-2.6050325097893987</v>
      </c>
      <c r="T115">
        <f t="shared" si="71"/>
        <v>12.26013670919218</v>
      </c>
      <c r="U115">
        <f t="shared" si="71"/>
        <v>-5.0432003448443741</v>
      </c>
      <c r="Y115" t="str">
        <f t="shared" ref="Y115:Y120" si="74">Y106</f>
        <v>Anglosphere (other)</v>
      </c>
      <c r="AA115">
        <f t="shared" si="72"/>
        <v>-10.144175472825818</v>
      </c>
      <c r="AB115">
        <f t="shared" si="72"/>
        <v>-12.697593017914217</v>
      </c>
      <c r="AC115">
        <f t="shared" si="72"/>
        <v>-7.7251426444653344</v>
      </c>
      <c r="AD115">
        <f t="shared" si="72"/>
        <v>-10.721013165706506</v>
      </c>
      <c r="AE115">
        <f t="shared" si="72"/>
        <v>-6.0505716510675569</v>
      </c>
      <c r="AF115">
        <f t="shared" si="72"/>
        <v>-16.78874403857958</v>
      </c>
    </row>
    <row r="116" spans="1:32" x14ac:dyDescent="0.35">
      <c r="N116" t="str">
        <f t="shared" si="73"/>
        <v>Europe</v>
      </c>
      <c r="Q116">
        <f t="shared" si="71"/>
        <v>-4.9137765970968479</v>
      </c>
      <c r="R116">
        <f t="shared" si="71"/>
        <v>-5.759291294419052</v>
      </c>
      <c r="S116">
        <f t="shared" si="71"/>
        <v>-4.2998706531210829</v>
      </c>
      <c r="T116">
        <f t="shared" si="71"/>
        <v>2.4679633326315722</v>
      </c>
      <c r="U116">
        <f t="shared" si="71"/>
        <v>-6.8292437627083045</v>
      </c>
      <c r="Y116" t="str">
        <f t="shared" si="74"/>
        <v>Arabsphere</v>
      </c>
      <c r="AB116">
        <f t="shared" si="72"/>
        <v>-15.256881999249204</v>
      </c>
      <c r="AC116">
        <f t="shared" si="72"/>
        <v>-9.0009906390593333</v>
      </c>
      <c r="AD116">
        <f t="shared" si="72"/>
        <v>-10.757293060921631</v>
      </c>
      <c r="AE116">
        <f t="shared" si="72"/>
        <v>-5.1649509416404724</v>
      </c>
      <c r="AF116">
        <f t="shared" si="72"/>
        <v>-20.17552722449679</v>
      </c>
    </row>
    <row r="117" spans="1:32" x14ac:dyDescent="0.35">
      <c r="A117" t="s">
        <v>40</v>
      </c>
      <c r="N117" t="str">
        <f t="shared" si="73"/>
        <v>Latin America and the Caribbean</v>
      </c>
      <c r="R117">
        <f t="shared" si="71"/>
        <v>-11.569262933596917</v>
      </c>
      <c r="S117">
        <f t="shared" si="71"/>
        <v>-11.412877818723137</v>
      </c>
      <c r="T117">
        <f t="shared" si="71"/>
        <v>-0.23419557516052195</v>
      </c>
      <c r="U117">
        <f t="shared" si="71"/>
        <v>-12.553701978043048</v>
      </c>
      <c r="Y117" t="str">
        <f t="shared" si="74"/>
        <v>Francosphere</v>
      </c>
      <c r="AC117">
        <f t="shared" si="72"/>
        <v>-1.5987643306352224E-2</v>
      </c>
      <c r="AD117">
        <f t="shared" si="72"/>
        <v>-1.3770529666476137</v>
      </c>
      <c r="AE117">
        <f t="shared" si="72"/>
        <v>0.59676162971423241</v>
      </c>
      <c r="AF117">
        <f t="shared" si="72"/>
        <v>-5.2442866384366216</v>
      </c>
    </row>
    <row r="118" spans="1:32" ht="29" x14ac:dyDescent="0.35">
      <c r="B118" s="6" t="str">
        <f t="shared" ref="B118:H118" si="75">Z361</f>
        <v>Anglosphere (other)</v>
      </c>
      <c r="C118" s="6" t="str">
        <f t="shared" si="75"/>
        <v>Arabsphere</v>
      </c>
      <c r="D118" s="6" t="str">
        <f t="shared" si="75"/>
        <v>Francosphere</v>
      </c>
      <c r="E118" s="6" t="str">
        <f t="shared" si="75"/>
        <v>Germanosphere</v>
      </c>
      <c r="F118" s="6" t="str">
        <f t="shared" si="75"/>
        <v>Hispanosphere</v>
      </c>
      <c r="G118" s="6" t="str">
        <f t="shared" si="75"/>
        <v>Lusosphone (Portuguese)</v>
      </c>
      <c r="H118" s="6" t="str">
        <f t="shared" si="75"/>
        <v>Swahili</v>
      </c>
      <c r="N118" t="str">
        <f t="shared" si="73"/>
        <v>Northern Africa and Western Asia</v>
      </c>
      <c r="S118">
        <f t="shared" si="71"/>
        <v>-8.6433724040571693</v>
      </c>
      <c r="T118">
        <f t="shared" si="71"/>
        <v>2.6126804755184674</v>
      </c>
      <c r="U118">
        <f t="shared" si="71"/>
        <v>-10.382335367155711</v>
      </c>
      <c r="Y118" t="str">
        <f t="shared" si="74"/>
        <v>Germanosphere</v>
      </c>
      <c r="AD118">
        <f t="shared" si="72"/>
        <v>-4.9875440637404314</v>
      </c>
      <c r="AE118">
        <f t="shared" si="72"/>
        <v>-0.67601561568550461</v>
      </c>
      <c r="AF118">
        <f t="shared" si="72"/>
        <v>-5.4309183246771395</v>
      </c>
    </row>
    <row r="119" spans="1:32" x14ac:dyDescent="0.35">
      <c r="A119" t="str">
        <f t="shared" ref="A119:A125" si="76">Y362</f>
        <v>Anglosphere (core)</v>
      </c>
      <c r="B119" s="6" t="str">
        <f t="shared" ref="B119:H120" si="77">IF(_xlfn.T.DIST.2T(ABS(Z352),Z362)&lt;0.001,"&lt;0.001",FIXED(_xlfn.T.DIST.2T(ABS(Z352),Z362),3))</f>
        <v>&lt;0.001</v>
      </c>
      <c r="C119" s="6" t="str">
        <f t="shared" si="77"/>
        <v>&lt;0.001</v>
      </c>
      <c r="D119" s="6" t="str">
        <f t="shared" si="77"/>
        <v>&lt;0.001</v>
      </c>
      <c r="E119" s="6" t="str">
        <f t="shared" si="77"/>
        <v>&lt;0.001</v>
      </c>
      <c r="F119" s="6" t="str">
        <f t="shared" si="77"/>
        <v>&lt;0.001</v>
      </c>
      <c r="G119" s="6" t="str">
        <f t="shared" si="77"/>
        <v>&lt;0.001</v>
      </c>
      <c r="H119" s="6" t="str">
        <f t="shared" si="77"/>
        <v>&lt;0.001</v>
      </c>
      <c r="N119" t="str">
        <f t="shared" si="73"/>
        <v>Northern America</v>
      </c>
      <c r="T119">
        <f t="shared" si="71"/>
        <v>4.8662666169588338</v>
      </c>
      <c r="U119">
        <f t="shared" si="71"/>
        <v>-5.5106003967788091</v>
      </c>
      <c r="Y119" t="str">
        <f t="shared" si="74"/>
        <v>Hispanosphere</v>
      </c>
      <c r="AE119">
        <f t="shared" si="72"/>
        <v>-3.5703358632639444</v>
      </c>
      <c r="AF119">
        <f t="shared" si="72"/>
        <v>-16.579030885420391</v>
      </c>
    </row>
    <row r="120" spans="1:32" x14ac:dyDescent="0.35">
      <c r="A120" t="str">
        <f t="shared" si="76"/>
        <v>Anglosphere (other)</v>
      </c>
      <c r="C120" s="6" t="str">
        <f t="shared" si="77"/>
        <v>&lt;0.001</v>
      </c>
      <c r="D120" s="6" t="str">
        <f t="shared" si="77"/>
        <v>&lt;0.001</v>
      </c>
      <c r="E120" s="6" t="str">
        <f t="shared" si="77"/>
        <v>&lt;0.001</v>
      </c>
      <c r="F120" s="6" t="str">
        <f t="shared" si="77"/>
        <v>&lt;0.001</v>
      </c>
      <c r="G120" s="6" t="str">
        <f t="shared" si="77"/>
        <v>&lt;0.001</v>
      </c>
      <c r="H120" s="6" t="str">
        <f t="shared" si="77"/>
        <v>&lt;0.001</v>
      </c>
      <c r="N120" t="str">
        <f t="shared" si="73"/>
        <v>Oceania</v>
      </c>
      <c r="U120">
        <f t="shared" si="71"/>
        <v>-7.9331348095392435</v>
      </c>
      <c r="Y120" t="str">
        <f t="shared" si="74"/>
        <v>Lusosphone (Portuguese)</v>
      </c>
      <c r="AF120">
        <f t="shared" si="72"/>
        <v>-7.9914652594767936</v>
      </c>
    </row>
    <row r="121" spans="1:32" x14ac:dyDescent="0.35">
      <c r="A121" t="str">
        <f t="shared" si="76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76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76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78">P113</f>
        <v>Europe</v>
      </c>
      <c r="Q123" t="str">
        <f t="shared" si="78"/>
        <v>Latin America and the Caribbean</v>
      </c>
      <c r="R123" t="str">
        <f t="shared" si="78"/>
        <v>Northern Africa and Western Asia</v>
      </c>
      <c r="S123" t="str">
        <f t="shared" si="78"/>
        <v>Northern America</v>
      </c>
      <c r="T123" t="str">
        <f t="shared" si="78"/>
        <v>Oceania</v>
      </c>
      <c r="U123" t="str">
        <f t="shared" si="78"/>
        <v>Sub-Saharan Africa</v>
      </c>
      <c r="Z123" t="str">
        <f>Z113</f>
        <v>Anglosphere (other)</v>
      </c>
      <c r="AA123" t="str">
        <f t="shared" ref="AA123:AF123" si="79">AA113</f>
        <v>Arabsphere</v>
      </c>
      <c r="AB123" t="str">
        <f t="shared" si="79"/>
        <v>Francosphere</v>
      </c>
      <c r="AC123" t="str">
        <f t="shared" si="79"/>
        <v>Germanosphere</v>
      </c>
      <c r="AD123" t="str">
        <f t="shared" si="79"/>
        <v>Hispanosphere</v>
      </c>
      <c r="AE123" t="str">
        <f t="shared" si="79"/>
        <v>Lusosphone (Portuguese)</v>
      </c>
      <c r="AF123" t="str">
        <f t="shared" si="79"/>
        <v>Swahili</v>
      </c>
    </row>
    <row r="124" spans="1:32" x14ac:dyDescent="0.35">
      <c r="A124" t="str">
        <f t="shared" si="76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76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8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8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8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8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8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8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8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8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82">O424</f>
        <v>Eastern and South-Eastern Asia</v>
      </c>
      <c r="C129" s="6" t="str">
        <f t="shared" si="82"/>
        <v>Europe</v>
      </c>
      <c r="D129" s="6" t="str">
        <f t="shared" si="82"/>
        <v>Latin America and the Caribbean</v>
      </c>
      <c r="E129" s="6" t="str">
        <f t="shared" si="82"/>
        <v>Northern Africa and Western Asia</v>
      </c>
      <c r="F129" s="6" t="str">
        <f t="shared" si="82"/>
        <v>Northern America</v>
      </c>
      <c r="G129" s="6" t="str">
        <f t="shared" si="82"/>
        <v>Oceania</v>
      </c>
      <c r="H129" s="6" t="str">
        <f t="shared" si="82"/>
        <v>Sub-Saharan Africa</v>
      </c>
      <c r="N129" t="str">
        <f t="shared" si="80"/>
        <v>Northern America</v>
      </c>
      <c r="T129">
        <f>Q$32+Q92-2</f>
        <v>5186</v>
      </c>
      <c r="U129">
        <f>Q$32+Q93-2</f>
        <v>13059</v>
      </c>
      <c r="Y129" t="str">
        <f t="shared" si="8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83">N425</f>
        <v>Central and Southern Asia</v>
      </c>
      <c r="B130" s="6" t="str">
        <f t="shared" ref="B130:H131" si="84">IF(_xlfn.T.DIST.2T(ABS(O415),O425)&lt;0.001,"&lt;0.001",FIXED(_xlfn.T.DIST.2T(ABS(O415),O425),3))</f>
        <v>&lt;0.001</v>
      </c>
      <c r="C130" s="6" t="str">
        <f t="shared" si="84"/>
        <v>&lt;0.001</v>
      </c>
      <c r="D130" s="6" t="str">
        <f t="shared" si="84"/>
        <v>&lt;0.001</v>
      </c>
      <c r="E130" s="6" t="str">
        <f t="shared" si="84"/>
        <v>&lt;0.001</v>
      </c>
      <c r="F130" s="6" t="str">
        <f t="shared" si="84"/>
        <v>&lt;0.001</v>
      </c>
      <c r="G130" s="6" t="str">
        <f t="shared" si="84"/>
        <v>&lt;0.001</v>
      </c>
      <c r="H130" s="6" t="str">
        <f t="shared" si="84"/>
        <v>&lt;0.001</v>
      </c>
      <c r="N130" t="str">
        <f t="shared" si="80"/>
        <v>Oceania</v>
      </c>
      <c r="U130">
        <f>Q92+Q93-2</f>
        <v>9129</v>
      </c>
      <c r="Y130" t="str">
        <f t="shared" si="81"/>
        <v>Lusosphone (Portuguese)</v>
      </c>
      <c r="AF130">
        <f>AB92+AB93-2</f>
        <v>5151</v>
      </c>
    </row>
    <row r="131" spans="1:32" x14ac:dyDescent="0.35">
      <c r="A131" t="str">
        <f t="shared" si="83"/>
        <v>Eastern and South-Eastern Asia</v>
      </c>
      <c r="C131" s="6" t="str">
        <f t="shared" si="84"/>
        <v>&lt;0.001</v>
      </c>
      <c r="D131" s="6" t="str">
        <f t="shared" si="84"/>
        <v>&lt;0.001</v>
      </c>
      <c r="E131" s="6" t="str">
        <f t="shared" si="84"/>
        <v>&lt;0.001</v>
      </c>
      <c r="F131" s="6" t="str">
        <f t="shared" si="84"/>
        <v>&lt;0.001</v>
      </c>
      <c r="G131" s="6" t="str">
        <f t="shared" si="84"/>
        <v>&lt;0.001</v>
      </c>
      <c r="H131" s="6" t="str">
        <f t="shared" si="84"/>
        <v>&lt;0.001</v>
      </c>
    </row>
    <row r="132" spans="1:32" x14ac:dyDescent="0.35">
      <c r="A132" t="str">
        <f t="shared" si="8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8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8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8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83"/>
        <v>Oceania</v>
      </c>
      <c r="H136" s="6" t="str">
        <f>IF(_xlfn.T.DIST.2T(ABS(U421),U431)&lt;0.001,"&lt;0.001",FIXED(_xlfn.T.DIST.2T(ABS(U421),U431),3))</f>
        <v>0.047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85">Z424</f>
        <v>Anglosphere (other)</v>
      </c>
      <c r="C139" s="6" t="str">
        <f t="shared" si="85"/>
        <v>Arabsphere</v>
      </c>
      <c r="D139" s="6" t="str">
        <f t="shared" si="85"/>
        <v>Francosphere</v>
      </c>
      <c r="E139" s="6" t="str">
        <f t="shared" si="85"/>
        <v>Germanosphere</v>
      </c>
      <c r="F139" s="6" t="str">
        <f t="shared" si="85"/>
        <v>Hispanosphere</v>
      </c>
      <c r="G139" s="6" t="str">
        <f t="shared" si="85"/>
        <v>Lusosphone (Portuguese)</v>
      </c>
      <c r="H139" s="6" t="str">
        <f t="shared" si="85"/>
        <v>Swahili</v>
      </c>
    </row>
    <row r="140" spans="1:32" x14ac:dyDescent="0.35">
      <c r="A140" t="str">
        <f t="shared" ref="A140:A146" si="86">Y425</f>
        <v>Anglosphere (core)</v>
      </c>
      <c r="B140" s="6" t="str">
        <f t="shared" ref="B140:H141" si="87">IF(_xlfn.T.DIST.2T(ABS(Z415),Z425)&lt;0.001,"&lt;0.001",FIXED(_xlfn.T.DIST.2T(ABS(Z415),Z425),3))</f>
        <v>&lt;0.001</v>
      </c>
      <c r="C140" s="6" t="str">
        <f t="shared" si="87"/>
        <v>&lt;0.001</v>
      </c>
      <c r="D140" s="6" t="str">
        <f t="shared" si="87"/>
        <v>&lt;0.001</v>
      </c>
      <c r="E140" s="6" t="str">
        <f t="shared" si="87"/>
        <v>&lt;0.001</v>
      </c>
      <c r="F140" s="6" t="str">
        <f t="shared" si="87"/>
        <v>&lt;0.001</v>
      </c>
      <c r="G140" s="6" t="str">
        <f t="shared" si="87"/>
        <v>&lt;0.001</v>
      </c>
      <c r="H140" s="6" t="str">
        <f t="shared" si="87"/>
        <v>&lt;0.001</v>
      </c>
    </row>
    <row r="141" spans="1:32" s="3" customFormat="1" x14ac:dyDescent="0.35">
      <c r="A141" t="str">
        <f t="shared" si="86"/>
        <v>Anglosphere (other)</v>
      </c>
      <c r="B141" s="6"/>
      <c r="C141" s="6" t="str">
        <f t="shared" si="87"/>
        <v>&lt;0.001</v>
      </c>
      <c r="D141" s="6" t="str">
        <f t="shared" si="87"/>
        <v>&lt;0.001</v>
      </c>
      <c r="E141" s="6" t="str">
        <f t="shared" si="87"/>
        <v>&lt;0.001</v>
      </c>
      <c r="F141" s="6" t="str">
        <f t="shared" si="87"/>
        <v>&lt;0.001</v>
      </c>
      <c r="G141" s="6" t="str">
        <f t="shared" si="87"/>
        <v>&lt;0.001</v>
      </c>
      <c r="H141" s="6" t="str">
        <f t="shared" si="87"/>
        <v>&lt;0.001</v>
      </c>
    </row>
    <row r="142" spans="1:32" x14ac:dyDescent="0.35">
      <c r="A142" t="str">
        <f t="shared" si="86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86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0.012</v>
      </c>
      <c r="N143">
        <f t="shared" ref="N143:N152" si="88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86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&lt;0.001</v>
      </c>
      <c r="N144" t="str">
        <f t="shared" si="88"/>
        <v>Geographic_Grouping_A</v>
      </c>
      <c r="O144" t="str">
        <f t="shared" ref="O144:O152" si="89">Q3</f>
        <v>reg.35-44</v>
      </c>
      <c r="P144" t="str">
        <f t="shared" ref="P144:P152" si="90">AI3</f>
        <v>35-44</v>
      </c>
      <c r="Q144" t="str">
        <f t="shared" ref="Q144:Q152" si="91">AT3</f>
        <v>35-44</v>
      </c>
      <c r="Y144" t="str">
        <f t="shared" ref="Y144:Y152" si="92">Y85</f>
        <v>Language_Grouping</v>
      </c>
      <c r="Z144" t="str">
        <f t="shared" ref="Z144:Z152" si="93">Q15</f>
        <v>reg.35-44</v>
      </c>
      <c r="AA144" t="str">
        <f t="shared" ref="AA144:AA152" si="94">AI15</f>
        <v>35-44</v>
      </c>
      <c r="AB144" t="str">
        <f t="shared" ref="AB144:AB152" si="95">AT15</f>
        <v>35-44</v>
      </c>
    </row>
    <row r="145" spans="1:32" x14ac:dyDescent="0.35">
      <c r="A145" t="str">
        <f t="shared" si="86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88"/>
        <v>Central and Southern Asia</v>
      </c>
      <c r="O145">
        <f t="shared" si="89"/>
        <v>72.370551258966188</v>
      </c>
      <c r="P145">
        <f t="shared" si="90"/>
        <v>1.71898831081799</v>
      </c>
      <c r="Q145">
        <f t="shared" si="91"/>
        <v>7779</v>
      </c>
      <c r="Y145" t="str">
        <f t="shared" si="92"/>
        <v>Anglosphere (core)</v>
      </c>
      <c r="Z145">
        <f t="shared" si="93"/>
        <v>68.246490910000006</v>
      </c>
      <c r="AA145">
        <f t="shared" si="94"/>
        <v>3.713762155</v>
      </c>
      <c r="AB145">
        <f t="shared" si="95"/>
        <v>3984</v>
      </c>
    </row>
    <row r="146" spans="1:32" x14ac:dyDescent="0.35">
      <c r="A146" t="str">
        <f t="shared" si="86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88"/>
        <v>Eastern and South-Eastern Asia</v>
      </c>
      <c r="O146">
        <f t="shared" si="89"/>
        <v>89.989712058374948</v>
      </c>
      <c r="P146">
        <f t="shared" si="90"/>
        <v>5.7953152102865495</v>
      </c>
      <c r="Q146">
        <f t="shared" si="91"/>
        <v>1478</v>
      </c>
      <c r="Y146" t="str">
        <f t="shared" si="92"/>
        <v>Anglosphere (other)</v>
      </c>
      <c r="Z146">
        <f t="shared" si="93"/>
        <v>76.393305530000006</v>
      </c>
      <c r="AA146">
        <f t="shared" si="94"/>
        <v>2.5935248670000002</v>
      </c>
      <c r="AB146">
        <f t="shared" si="95"/>
        <v>14174</v>
      </c>
    </row>
    <row r="147" spans="1:32" x14ac:dyDescent="0.35">
      <c r="N147" t="str">
        <f t="shared" si="88"/>
        <v>Europe</v>
      </c>
      <c r="O147">
        <f t="shared" si="89"/>
        <v>69.315279538695648</v>
      </c>
      <c r="P147">
        <f t="shared" si="90"/>
        <v>4.7252722098532685</v>
      </c>
      <c r="Q147">
        <f t="shared" si="91"/>
        <v>3491</v>
      </c>
      <c r="Y147" t="str">
        <f t="shared" si="92"/>
        <v>Arabsphere</v>
      </c>
      <c r="Z147">
        <f t="shared" si="93"/>
        <v>82.808900149999999</v>
      </c>
      <c r="AA147">
        <f t="shared" si="94"/>
        <v>1.3357110139999999</v>
      </c>
      <c r="AB147">
        <f t="shared" si="95"/>
        <v>26081</v>
      </c>
    </row>
    <row r="148" spans="1:32" x14ac:dyDescent="0.35">
      <c r="N148" t="str">
        <f t="shared" si="88"/>
        <v>Latin America and the Caribbean</v>
      </c>
      <c r="O148">
        <f t="shared" si="89"/>
        <v>87.455377475188797</v>
      </c>
      <c r="P148">
        <f t="shared" si="90"/>
        <v>1.9969881902159061</v>
      </c>
      <c r="Q148">
        <f t="shared" si="91"/>
        <v>19775</v>
      </c>
      <c r="Y148" t="str">
        <f t="shared" si="92"/>
        <v>Francosphere</v>
      </c>
      <c r="Z148">
        <f t="shared" si="93"/>
        <v>86.031402170000007</v>
      </c>
      <c r="AA148">
        <f t="shared" si="94"/>
        <v>2.545798274</v>
      </c>
      <c r="AB148">
        <f t="shared" si="95"/>
        <v>2443</v>
      </c>
    </row>
    <row r="149" spans="1:32" x14ac:dyDescent="0.35">
      <c r="N149" t="str">
        <f t="shared" si="88"/>
        <v>Northern Africa and Western Asia</v>
      </c>
      <c r="O149">
        <f t="shared" si="89"/>
        <v>82.788737061331773</v>
      </c>
      <c r="P149">
        <f t="shared" si="90"/>
        <v>1.333660874079911</v>
      </c>
      <c r="Q149">
        <f t="shared" si="91"/>
        <v>26986</v>
      </c>
      <c r="Y149" t="str">
        <f t="shared" si="92"/>
        <v>Germanosphere</v>
      </c>
      <c r="Z149">
        <f t="shared" si="93"/>
        <v>77.559254989999999</v>
      </c>
      <c r="AA149">
        <f t="shared" si="94"/>
        <v>2.7540266980000001</v>
      </c>
      <c r="AB149">
        <f t="shared" si="95"/>
        <v>757</v>
      </c>
    </row>
    <row r="150" spans="1:32" x14ac:dyDescent="0.35">
      <c r="N150" t="str">
        <f t="shared" si="88"/>
        <v>Northern America</v>
      </c>
      <c r="O150">
        <f t="shared" si="89"/>
        <v>76.402479169421625</v>
      </c>
      <c r="P150">
        <f t="shared" si="90"/>
        <v>2.3050913322785989</v>
      </c>
      <c r="Q150">
        <f t="shared" si="91"/>
        <v>1993</v>
      </c>
      <c r="Y150" t="str">
        <f t="shared" si="92"/>
        <v>Hispanosphere</v>
      </c>
      <c r="Z150">
        <f t="shared" si="93"/>
        <v>90.425086710000002</v>
      </c>
      <c r="AA150">
        <f t="shared" si="94"/>
        <v>2.8588964300000002</v>
      </c>
      <c r="AB150">
        <f t="shared" si="95"/>
        <v>16224</v>
      </c>
    </row>
    <row r="151" spans="1:32" x14ac:dyDescent="0.35">
      <c r="N151" t="str">
        <f t="shared" si="88"/>
        <v>Oceania</v>
      </c>
      <c r="O151">
        <f t="shared" si="89"/>
        <v>61.393895924969634</v>
      </c>
      <c r="P151">
        <f t="shared" si="90"/>
        <v>2.3449420238535552</v>
      </c>
      <c r="Q151">
        <f t="shared" si="91"/>
        <v>496</v>
      </c>
      <c r="Y151" t="str">
        <f t="shared" si="92"/>
        <v>Lusosphone (Portuguese)</v>
      </c>
      <c r="Z151">
        <f t="shared" si="93"/>
        <v>78.712778619999995</v>
      </c>
      <c r="AA151">
        <f t="shared" si="94"/>
        <v>2.3704342430000001</v>
      </c>
      <c r="AB151">
        <f t="shared" si="95"/>
        <v>5292</v>
      </c>
    </row>
    <row r="152" spans="1:32" x14ac:dyDescent="0.35">
      <c r="N152" t="str">
        <f t="shared" si="88"/>
        <v>Sub-Saharan Africa</v>
      </c>
      <c r="O152">
        <f t="shared" si="89"/>
        <v>93.359621558165458</v>
      </c>
      <c r="P152">
        <f t="shared" si="90"/>
        <v>4.1528756857667046</v>
      </c>
      <c r="Q152">
        <f t="shared" si="91"/>
        <v>7487</v>
      </c>
      <c r="Y152" t="str">
        <f t="shared" si="92"/>
        <v>Swahili</v>
      </c>
      <c r="Z152">
        <f t="shared" si="93"/>
        <v>112.2870911</v>
      </c>
      <c r="AA152">
        <f t="shared" si="94"/>
        <v>7.3139212550000003</v>
      </c>
      <c r="AB152">
        <f t="shared" si="95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-46.667950081890076</v>
      </c>
      <c r="P155">
        <f>O$27-O147</f>
        <v>-25.993517562210776</v>
      </c>
      <c r="Q155">
        <f>O$27-O148</f>
        <v>-44.133615498703925</v>
      </c>
      <c r="R155">
        <f>O$27-O149</f>
        <v>-39.466975084846901</v>
      </c>
      <c r="S155">
        <f>O$27-O150</f>
        <v>-33.080717192936753</v>
      </c>
      <c r="T155">
        <f>O$27-O151</f>
        <v>-18.072133948484762</v>
      </c>
      <c r="U155">
        <f>O$27-O152</f>
        <v>-50.037859581680586</v>
      </c>
      <c r="Y155" t="str">
        <f>Y145</f>
        <v>Anglosphere (core)</v>
      </c>
      <c r="Z155">
        <f>Z$27-Z146</f>
        <v>-19.027750090000005</v>
      </c>
      <c r="AA155">
        <f>Z$27-Z147</f>
        <v>-25.443344709999998</v>
      </c>
      <c r="AB155">
        <f>Z$27-Z148</f>
        <v>-28.665846730000005</v>
      </c>
      <c r="AC155">
        <f>Z$27-Z149</f>
        <v>-20.193699549999998</v>
      </c>
      <c r="AD155">
        <f>Z$27-Z150</f>
        <v>-33.059531270000001</v>
      </c>
      <c r="AE155">
        <f>Z$27-Z151</f>
        <v>-21.347223179999993</v>
      </c>
      <c r="AF155">
        <f>Z$27-Z152</f>
        <v>-54.921535659999996</v>
      </c>
    </row>
    <row r="156" spans="1:32" x14ac:dyDescent="0.35">
      <c r="N156" t="str">
        <f t="shared" ref="N156:N161" si="96">N146</f>
        <v>Eastern and South-Eastern Asia</v>
      </c>
      <c r="P156">
        <f>O$28-O147</f>
        <v>-7.8298432875739579</v>
      </c>
      <c r="Q156">
        <f>O$28-O148</f>
        <v>-25.969941224067107</v>
      </c>
      <c r="R156">
        <f>O$28-O149</f>
        <v>-21.303300810210082</v>
      </c>
      <c r="S156">
        <f>O$28-O150</f>
        <v>-14.917042918299934</v>
      </c>
      <c r="T156">
        <f>O$28-O151</f>
        <v>9.154032615205665E-2</v>
      </c>
      <c r="U156">
        <f>O$28-O152</f>
        <v>-31.874185307043767</v>
      </c>
      <c r="Y156" t="str">
        <f t="shared" ref="Y156:Y161" si="97">Y146</f>
        <v>Anglosphere (other)</v>
      </c>
      <c r="AA156">
        <f>Z$28-Z147</f>
        <v>-36.465883599999998</v>
      </c>
      <c r="AB156">
        <f>Z$28-Z148</f>
        <v>-39.688385620000005</v>
      </c>
      <c r="AC156">
        <f>Z$28-Z149</f>
        <v>-31.216238439999998</v>
      </c>
      <c r="AD156">
        <f>Z$28-Z150</f>
        <v>-44.082070160000001</v>
      </c>
      <c r="AE156">
        <f>Z$28-Z151</f>
        <v>-32.369762069999993</v>
      </c>
      <c r="AF156">
        <f>Z$28-Z152</f>
        <v>-65.944074549999996</v>
      </c>
    </row>
    <row r="157" spans="1:32" x14ac:dyDescent="0.35">
      <c r="N157" t="str">
        <f t="shared" si="96"/>
        <v>Europe</v>
      </c>
      <c r="Q157">
        <f>O$29-O148</f>
        <v>-31.475355384198281</v>
      </c>
      <c r="R157">
        <f>O$29-O149</f>
        <v>-26.808714970341256</v>
      </c>
      <c r="S157">
        <f>O$29-O150</f>
        <v>-20.422457078431108</v>
      </c>
      <c r="T157">
        <f>O$29-O151</f>
        <v>-5.4138738339791175</v>
      </c>
      <c r="U157">
        <f>O$29-O152</f>
        <v>-37.379599467174941</v>
      </c>
      <c r="Y157" t="str">
        <f t="shared" si="97"/>
        <v>Arabsphere</v>
      </c>
      <c r="AB157">
        <f>Z$29-Z148</f>
        <v>-33.56433383000001</v>
      </c>
      <c r="AC157">
        <f>Z$29-Z149</f>
        <v>-25.092186650000002</v>
      </c>
      <c r="AD157">
        <f>Z$29-Z150</f>
        <v>-37.958018370000005</v>
      </c>
      <c r="AE157">
        <f>Z$29-Z151</f>
        <v>-26.245710279999997</v>
      </c>
      <c r="AF157">
        <f>Z$29-Z152</f>
        <v>-59.820022760000001</v>
      </c>
    </row>
    <row r="158" spans="1:32" x14ac:dyDescent="0.35">
      <c r="N158" t="str">
        <f t="shared" si="96"/>
        <v>Latin America and the Caribbean</v>
      </c>
      <c r="R158">
        <f>O$30-O149</f>
        <v>-33.964127386823186</v>
      </c>
      <c r="S158">
        <f>O$30-O150</f>
        <v>-27.577869494913038</v>
      </c>
      <c r="T158">
        <f>O$30-O151</f>
        <v>-12.569286250461047</v>
      </c>
      <c r="U158">
        <f>O$30-O152</f>
        <v>-44.535011883656871</v>
      </c>
      <c r="Y158" t="str">
        <f t="shared" si="97"/>
        <v>Francosphere</v>
      </c>
      <c r="AC158">
        <f>Z$30-Z149</f>
        <v>-12.290208429999993</v>
      </c>
      <c r="AD158">
        <f>Z$30-Z150</f>
        <v>-25.156040149999995</v>
      </c>
      <c r="AE158">
        <f>Z$30-Z151</f>
        <v>-13.443732059999988</v>
      </c>
      <c r="AF158">
        <f>Z$30-Z152</f>
        <v>-47.018044539999991</v>
      </c>
    </row>
    <row r="159" spans="1:32" x14ac:dyDescent="0.35">
      <c r="N159" t="str">
        <f t="shared" si="96"/>
        <v>Northern Africa and Western Asia</v>
      </c>
      <c r="S159">
        <f>O$31-O150</f>
        <v>-23.338453408539834</v>
      </c>
      <c r="T159">
        <f>O$31-O151</f>
        <v>-8.3298701640878434</v>
      </c>
      <c r="U159">
        <f>O$31-O152</f>
        <v>-40.295595797283667</v>
      </c>
      <c r="Y159" t="str">
        <f t="shared" si="97"/>
        <v>Germanosphere</v>
      </c>
      <c r="AD159">
        <f>Z$31-Z150</f>
        <v>-30.005505550000002</v>
      </c>
      <c r="AE159">
        <f>Z$31-Z151</f>
        <v>-18.293197459999995</v>
      </c>
      <c r="AF159">
        <f>Z$31-Z152</f>
        <v>-51.867509939999998</v>
      </c>
    </row>
    <row r="160" spans="1:32" x14ac:dyDescent="0.35">
      <c r="N160" t="str">
        <f t="shared" si="96"/>
        <v>Northern America</v>
      </c>
      <c r="T160">
        <f>O$32-O151</f>
        <v>-4.6059260724071294E-2</v>
      </c>
      <c r="U160">
        <f>O$32-O152</f>
        <v>-32.011784893919895</v>
      </c>
      <c r="Y160" t="str">
        <f t="shared" si="97"/>
        <v>Hispanosphere</v>
      </c>
      <c r="AE160">
        <f>Z$32-Z151</f>
        <v>-24.498093879999992</v>
      </c>
      <c r="AF160">
        <f>Z$32-Z152</f>
        <v>-58.072406359999995</v>
      </c>
    </row>
    <row r="161" spans="14:32" x14ac:dyDescent="0.35">
      <c r="N161" t="str">
        <f t="shared" si="96"/>
        <v>Oceania</v>
      </c>
      <c r="U161">
        <f>O151-O152</f>
        <v>-31.965725633195824</v>
      </c>
      <c r="Y161" t="str">
        <f t="shared" si="97"/>
        <v>Lusosphone (Portuguese)</v>
      </c>
      <c r="AF161">
        <f>Z151-Z152</f>
        <v>-33.574312480000003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98">P154</f>
        <v>Europe</v>
      </c>
      <c r="Q163" t="str">
        <f t="shared" si="98"/>
        <v>Latin America and the Caribbean</v>
      </c>
      <c r="R163" t="str">
        <f t="shared" si="98"/>
        <v>Northern Africa and Western Asia</v>
      </c>
      <c r="S163" t="str">
        <f t="shared" si="98"/>
        <v>Northern America</v>
      </c>
      <c r="T163" t="str">
        <f t="shared" si="98"/>
        <v>Oceania</v>
      </c>
      <c r="U163" t="str">
        <f t="shared" si="98"/>
        <v>Sub-Saharan Africa</v>
      </c>
      <c r="Z163" t="str">
        <f>Z154</f>
        <v>Anglosphere (other)</v>
      </c>
      <c r="AA163" t="str">
        <f t="shared" ref="AA163:AF163" si="99">AA154</f>
        <v>Arabsphere</v>
      </c>
      <c r="AB163" t="str">
        <f t="shared" si="99"/>
        <v>Francosphere</v>
      </c>
      <c r="AC163" t="str">
        <f t="shared" si="99"/>
        <v>Germanosphere</v>
      </c>
      <c r="AD163" t="str">
        <f t="shared" si="99"/>
        <v>Hispanosphere</v>
      </c>
      <c r="AE163" t="str">
        <f t="shared" si="99"/>
        <v>Lusosphone (Portuguese)</v>
      </c>
      <c r="AF163" t="str">
        <f t="shared" si="99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2.5055497386969821</v>
      </c>
      <c r="P164">
        <f>SQRT((Q$27*P$27^2+Q147*P147^2)/(Q$27+Q147-2))</f>
        <v>2.7240091216340425</v>
      </c>
      <c r="Q164">
        <f>SQRT((Q$27*P$27^2+Q148*P148^2)/(Q$27+Q148-2))</f>
        <v>1.8501713490263929</v>
      </c>
      <c r="R164">
        <f>SQRT((Q$27*P$27^2+Q149*P149^2)/(Q$27+Q149-2))</f>
        <v>1.3893896934984302</v>
      </c>
      <c r="S164">
        <f>SQRT((Q$27*P$27^2+Q150*P150^2)/(Q$27+Q150-2))</f>
        <v>1.6784962743460579</v>
      </c>
      <c r="T164">
        <f>SQRT((Q$27*P$27^2+Q151*P151^2)/(Q$27+Q151-2))</f>
        <v>1.5739817020326903</v>
      </c>
      <c r="U164">
        <f>SQRT((Q$27*P$27^2+Q152*P152^2)/(Q$27+Q152-2))</f>
        <v>2.9386077903336583</v>
      </c>
      <c r="Y164" t="str">
        <f>Y155</f>
        <v>Anglosphere (core)</v>
      </c>
      <c r="Z164">
        <f>SQRT((AB$27*AA$27^2+AB146*AA146^2)/(AB$27+AB146-2))</f>
        <v>2.5935459997007051</v>
      </c>
      <c r="AA164">
        <f>SQRT((AB$27*AA$27^2+AB147*AA147^2)/(AB$27+AB147-2))</f>
        <v>1.725331874339904</v>
      </c>
      <c r="AB164">
        <f>SQRT((AB$27*AA$27^2+AB148*AA148^2)/(AB$27+AB148-2))</f>
        <v>2.5827885057523101</v>
      </c>
      <c r="AC164">
        <f>SQRT((AB$27*AA$27^2+AB149*AA149^2)/(AB$27+AB149-2))</f>
        <v>2.6073780880506932</v>
      </c>
      <c r="AD164">
        <f>SQRT((AB$27*AA$27^2+AB150*AA150^2)/(AB$27+AB150-2))</f>
        <v>2.7719819479665908</v>
      </c>
      <c r="AE164">
        <f>SQRT((AB$27*AA$27^2+AB151*AA151^2)/(AB$27+AB151-2))</f>
        <v>2.5090289706509887</v>
      </c>
      <c r="AF164">
        <f>SQRT((AB$27*AA$27^2+AB152*AA152^2)/(AB$27+AB152-2))</f>
        <v>3.0246329529967073</v>
      </c>
    </row>
    <row r="165" spans="14:32" x14ac:dyDescent="0.35">
      <c r="N165" t="str">
        <f t="shared" ref="N165:N170" si="100">N156</f>
        <v>Eastern and South-Eastern Asia</v>
      </c>
      <c r="P165">
        <f>SQRT((Q$28*P$28^2+Q147*P147^2)/(Q$28+Q147-2))</f>
        <v>4.2904870059966207</v>
      </c>
      <c r="Q165">
        <f>SQRT((Q$28*P$28^2+Q148*P148^2)/(Q$28+Q148-2))</f>
        <v>1.9704944649880083</v>
      </c>
      <c r="R165">
        <f>SQRT((Q$28*P$28^2+Q149*P149^2)/(Q$28+Q149-2))</f>
        <v>1.3282883515806645</v>
      </c>
      <c r="S165">
        <f>SQRT((Q$28*P$28^2+Q150*P150^2)/(Q$28+Q150-2))</f>
        <v>2.0394986186511508</v>
      </c>
      <c r="T165">
        <f>SQRT((Q$28*P$28^2+Q151*P151^2)/(Q$28+Q151-2))</f>
        <v>1.7019543714229721</v>
      </c>
      <c r="U165">
        <f>SQRT((Q$28*P$28^2+Q152*P152^2)/(Q$28+Q152-2))</f>
        <v>3.9631935479644342</v>
      </c>
      <c r="Y165" t="str">
        <f t="shared" ref="Y165:Y170" si="101">Y156</f>
        <v>Anglosphere (other)</v>
      </c>
      <c r="AA165">
        <f>SQRT((AB$28*AA$28^2+AB147*AA147^2)/(AB$28+AB147-2))</f>
        <v>1.7973961542597114</v>
      </c>
      <c r="AB165">
        <f>SQRT((AB$28*AA$28^2+AB148*AA148^2)/(AB$28+AB148-2))</f>
        <v>2.4774027619847958</v>
      </c>
      <c r="AC165">
        <f>SQRT((AB$28*AA$28^2+AB149*AA149^2)/(AB$28+AB149-2))</f>
        <v>2.4810864546838296</v>
      </c>
      <c r="AD165">
        <f>SQRT((AB$28*AA$28^2+AB150*AA150^2)/(AB$28+AB150-2))</f>
        <v>2.6886812814537082</v>
      </c>
      <c r="AE165">
        <f>SQRT((AB$28*AA$28^2+AB151*AA151^2)/(AB$28+AB151-2))</f>
        <v>2.4381208513531174</v>
      </c>
      <c r="AF165">
        <f>SQRT((AB$28*AA$28^2+AB152*AA152^2)/(AB$28+AB152-2))</f>
        <v>2.7640410052985525</v>
      </c>
    </row>
    <row r="166" spans="14:32" x14ac:dyDescent="0.35">
      <c r="N166" t="str">
        <f t="shared" si="100"/>
        <v>Europe</v>
      </c>
      <c r="Q166">
        <f>SQRT((Q$29*P$29^2+Q148*P148^2)/(Q$29+Q148-2))</f>
        <v>2.2108666825695482</v>
      </c>
      <c r="R166">
        <f>SQRT((Q$29*P$29^2+Q149*P149^2)/(Q$29+Q149-2))</f>
        <v>1.6779104681714005</v>
      </c>
      <c r="S166">
        <f>SQRT((Q$29*P$29^2+Q150*P150^2)/(Q$29+Q150-2))</f>
        <v>2.7546581547497984</v>
      </c>
      <c r="T166">
        <f>SQRT((Q$29*P$29^2+Q151*P151^2)/(Q$29+Q151-2))</f>
        <v>2.869634205396312</v>
      </c>
      <c r="U166">
        <f>SQRT((Q$29*P$29^2+Q152*P152^2)/(Q$29+Q152-2))</f>
        <v>3.7129223533047164</v>
      </c>
      <c r="Y166" t="str">
        <f t="shared" si="101"/>
        <v>Arabsphere</v>
      </c>
      <c r="AB166">
        <f>SQRT((AB$29*AA$29^2+AB148*AA148^2)/(AB$29+AB148-2))</f>
        <v>1.6098843933302756</v>
      </c>
      <c r="AC166">
        <f>SQRT((AB$29*AA$29^2+AB149*AA149^2)/(AB$29+AB149-2))</f>
        <v>1.498820853015121</v>
      </c>
      <c r="AD166">
        <f>SQRT((AB$29*AA$29^2+AB150*AA150^2)/(AB$29+AB150-2))</f>
        <v>2.2630706118081187</v>
      </c>
      <c r="AE166">
        <f>SQRT((AB$29*AA$29^2+AB151*AA151^2)/(AB$29+AB151-2))</f>
        <v>1.7030970001779435</v>
      </c>
      <c r="AF166">
        <f>SQRT((AB$29*AA$29^2+AB152*AA152^2)/(AB$29+AB152-2))</f>
        <v>1.8506799080689309</v>
      </c>
    </row>
    <row r="167" spans="14:32" x14ac:dyDescent="0.35">
      <c r="N167" t="str">
        <f t="shared" si="100"/>
        <v>Latin America and the Caribbean</v>
      </c>
      <c r="R167">
        <f>SQRT((Q$30*P$30^2+Q149*P149^2)/(Q$30+Q149-2))</f>
        <v>1.3970462624227196</v>
      </c>
      <c r="S167">
        <f>SQRT((Q$30*P$30^2+Q150*P150^2)/(Q$30+Q150-2))</f>
        <v>1.5723196210884989</v>
      </c>
      <c r="T167">
        <f>SQRT((Q$30*P$30^2+Q151*P151^2)/(Q$30+Q151-2))</f>
        <v>1.5058901703411416</v>
      </c>
      <c r="U167">
        <f>SQRT((Q$30*P$30^2+Q152*P152^2)/(Q$30+Q152-2))</f>
        <v>2.5121044661196543</v>
      </c>
      <c r="Y167" t="str">
        <f t="shared" si="101"/>
        <v>Francosphere</v>
      </c>
      <c r="AC167">
        <f>SQRT((AB$30*AA$30^2+AB149*AA149^2)/(AB$30+AB149-2))</f>
        <v>5.1400231277726931</v>
      </c>
      <c r="AD167">
        <f>SQRT((AB$30*AA$30^2+AB150*AA150^2)/(AB$30+AB150-2))</f>
        <v>3.3740011090498907</v>
      </c>
      <c r="AE167">
        <f>SQRT((AB$30*AA$30^2+AB151*AA151^2)/(AB$30+AB151-2))</f>
        <v>3.7613569049074473</v>
      </c>
      <c r="AF167">
        <f>SQRT((AB$30*AA$30^2+AB152*AA152^2)/(AB$30+AB152-2))</f>
        <v>5.945839227381378</v>
      </c>
    </row>
    <row r="168" spans="14:32" x14ac:dyDescent="0.35">
      <c r="N168" t="str">
        <f t="shared" si="100"/>
        <v>Northern Africa and Western Asia</v>
      </c>
      <c r="S168">
        <f>SQRT((Q$31*P$31^2+Q150*P150^2)/(Q$31+Q150-2))</f>
        <v>1.6188085116112536</v>
      </c>
      <c r="T168">
        <f>SQRT((Q$31*P$31^2+Q151*P151^2)/(Q$31+Q151-2))</f>
        <v>1.5434364167243257</v>
      </c>
      <c r="U168">
        <f>SQRT((Q$31*P$31^2+Q152*P152^2)/(Q$31+Q152-2))</f>
        <v>2.6548651141581794</v>
      </c>
      <c r="Y168" t="str">
        <f t="shared" si="101"/>
        <v>Germanosphere</v>
      </c>
      <c r="AD168">
        <f>SQRT((AB$31*AA$31^2+AB150*AA150^2)/(AB$31+AB150-2))</f>
        <v>2.8660399245456456</v>
      </c>
      <c r="AE168">
        <f>SQRT((AB$31*AA$31^2+AB151*AA151^2)/(AB$31+AB151-2))</f>
        <v>2.4181889151048113</v>
      </c>
      <c r="AF168">
        <f>SQRT((AB$31*AA$31^2+AB152*AA152^2)/(AB$31+AB152-2))</f>
        <v>6.2587371012315609</v>
      </c>
    </row>
    <row r="169" spans="14:32" x14ac:dyDescent="0.35">
      <c r="N169" t="str">
        <f t="shared" si="100"/>
        <v>Northern America</v>
      </c>
      <c r="T169">
        <f>SQRT((Q$32*P$32^2+Q151*P151^2)/(Q$32+Q151-2))</f>
        <v>2.6243759574998977</v>
      </c>
      <c r="U169">
        <f>SQRT((Q$32*P$32^2+Q152*P152^2)/(Q$32+Q152-2))</f>
        <v>3.6584276481745315</v>
      </c>
      <c r="Y169" t="str">
        <f t="shared" si="101"/>
        <v>Hispanosphere</v>
      </c>
      <c r="AE169">
        <f>SQRT((AB$32*AA$32^2+AB151*AA151^2)/(AB$32+AB151-2))</f>
        <v>2.148292719018738</v>
      </c>
      <c r="AF169">
        <f>SQRT((AB$32*AA$32^2+AB152*AA152^2)/(AB$32+AB152-2))</f>
        <v>2.3526414144725951</v>
      </c>
    </row>
    <row r="170" spans="14:32" x14ac:dyDescent="0.35">
      <c r="N170" t="str">
        <f t="shared" si="100"/>
        <v>Oceania</v>
      </c>
      <c r="U170">
        <f>SQRT((Q151*P151^2+Q152*P152^2)/(Q151+Q152-2))</f>
        <v>4.0645555372724269</v>
      </c>
      <c r="Y170" t="str">
        <f t="shared" si="101"/>
        <v>Lusosphone (Portuguese)</v>
      </c>
      <c r="AF170">
        <f>SQRT((AB151*AA151^2+AB152*AA152^2)/(AB151+AB152-2))</f>
        <v>3.0654835464512518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02">P163</f>
        <v>Europe</v>
      </c>
      <c r="Q172" t="str">
        <f t="shared" si="102"/>
        <v>Latin America and the Caribbean</v>
      </c>
      <c r="R172" t="str">
        <f t="shared" si="102"/>
        <v>Northern Africa and Western Asia</v>
      </c>
      <c r="S172" t="str">
        <f t="shared" si="102"/>
        <v>Northern America</v>
      </c>
      <c r="T172" t="str">
        <f t="shared" si="102"/>
        <v>Oceania</v>
      </c>
      <c r="U172" t="str">
        <f t="shared" si="102"/>
        <v>Sub-Saharan Africa</v>
      </c>
      <c r="Y172" s="4" t="s">
        <v>39</v>
      </c>
      <c r="Z172" t="str">
        <f>Z163</f>
        <v>Anglosphere (other)</v>
      </c>
      <c r="AA172" t="str">
        <f t="shared" ref="AA172:AF172" si="103">AA163</f>
        <v>Arabsphere</v>
      </c>
      <c r="AB172" t="str">
        <f t="shared" si="103"/>
        <v>Francosphere</v>
      </c>
      <c r="AC172" t="str">
        <f t="shared" si="103"/>
        <v>Germanosphere</v>
      </c>
      <c r="AD172" t="str">
        <f t="shared" si="103"/>
        <v>Hispanosphere</v>
      </c>
      <c r="AE172" t="str">
        <f t="shared" si="103"/>
        <v>Lusosphone (Portuguese)</v>
      </c>
      <c r="AF172" t="str">
        <f t="shared" si="103"/>
        <v>Swahili</v>
      </c>
    </row>
    <row r="173" spans="14:32" x14ac:dyDescent="0.35">
      <c r="N173" t="str">
        <f>N164</f>
        <v>Central and Southern Asia</v>
      </c>
      <c r="O173">
        <f>O155/O164</f>
        <v>-18.625832631109478</v>
      </c>
      <c r="P173">
        <f t="shared" ref="P173:U179" si="104">P155/P164</f>
        <v>-9.5423753745061362</v>
      </c>
      <c r="Q173">
        <f t="shared" si="104"/>
        <v>-23.853799012685045</v>
      </c>
      <c r="R173">
        <f t="shared" si="104"/>
        <v>-28.405979452367006</v>
      </c>
      <c r="S173">
        <f t="shared" si="104"/>
        <v>-19.708543711736866</v>
      </c>
      <c r="T173">
        <f t="shared" si="104"/>
        <v>-11.481794181689553</v>
      </c>
      <c r="U173">
        <f t="shared" si="104"/>
        <v>-17.027743459428841</v>
      </c>
      <c r="Y173" t="str">
        <f>Y164</f>
        <v>Anglosphere (core)</v>
      </c>
      <c r="Z173">
        <f>Z155/Z164</f>
        <v>-7.3365770617509023</v>
      </c>
      <c r="AA173">
        <f t="shared" ref="AA173:AF179" si="105">AA155/AA164</f>
        <v>-14.746927874229639</v>
      </c>
      <c r="AB173">
        <f t="shared" si="105"/>
        <v>-11.098797546201046</v>
      </c>
      <c r="AC173">
        <f t="shared" si="105"/>
        <v>-7.7448298129624336</v>
      </c>
      <c r="AD173">
        <f t="shared" si="105"/>
        <v>-11.926315499367188</v>
      </c>
      <c r="AE173">
        <f t="shared" si="105"/>
        <v>-8.5081612965438485</v>
      </c>
      <c r="AF173">
        <f t="shared" si="105"/>
        <v>-18.158082819796544</v>
      </c>
    </row>
    <row r="174" spans="14:32" x14ac:dyDescent="0.35">
      <c r="N174" t="str">
        <f t="shared" ref="N174:N179" si="106">N165</f>
        <v>Eastern and South-Eastern Asia</v>
      </c>
      <c r="P174">
        <f t="shared" si="104"/>
        <v>-1.8249311270796387</v>
      </c>
      <c r="Q174">
        <f t="shared" si="104"/>
        <v>-13.179403284558402</v>
      </c>
      <c r="R174">
        <f t="shared" si="104"/>
        <v>-16.03815977521683</v>
      </c>
      <c r="S174">
        <f t="shared" si="104"/>
        <v>-7.3140735580225673</v>
      </c>
      <c r="T174">
        <f t="shared" si="104"/>
        <v>5.3785417334967389E-2</v>
      </c>
      <c r="U174">
        <f t="shared" si="104"/>
        <v>-8.0425507665188114</v>
      </c>
      <c r="Y174" t="str">
        <f t="shared" ref="Y174:Y179" si="107">Y165</f>
        <v>Anglosphere (other)</v>
      </c>
      <c r="AA174">
        <f t="shared" si="105"/>
        <v>-20.28817270671145</v>
      </c>
      <c r="AB174">
        <f t="shared" si="105"/>
        <v>-16.020158784437321</v>
      </c>
      <c r="AC174">
        <f t="shared" si="105"/>
        <v>-12.581681053906665</v>
      </c>
      <c r="AD174">
        <f t="shared" si="105"/>
        <v>-16.39542420445083</v>
      </c>
      <c r="AE174">
        <f t="shared" si="105"/>
        <v>-13.276520748360484</v>
      </c>
      <c r="AF174">
        <f t="shared" si="105"/>
        <v>-23.857849584571259</v>
      </c>
    </row>
    <row r="175" spans="14:32" x14ac:dyDescent="0.35">
      <c r="N175" t="str">
        <f t="shared" si="106"/>
        <v>Europe</v>
      </c>
      <c r="Q175">
        <f t="shared" si="104"/>
        <v>-14.236659149260189</v>
      </c>
      <c r="R175">
        <f t="shared" si="104"/>
        <v>-15.977440679273904</v>
      </c>
      <c r="S175">
        <f t="shared" si="104"/>
        <v>-7.4137899990302252</v>
      </c>
      <c r="T175">
        <f t="shared" si="104"/>
        <v>-1.8866076462980521</v>
      </c>
      <c r="U175">
        <f t="shared" si="104"/>
        <v>-10.067433657454465</v>
      </c>
      <c r="Y175" t="str">
        <f t="shared" si="107"/>
        <v>Arabsphere</v>
      </c>
      <c r="AB175">
        <f t="shared" si="105"/>
        <v>-20.848909380733481</v>
      </c>
      <c r="AC175">
        <f t="shared" si="105"/>
        <v>-16.741284723603226</v>
      </c>
      <c r="AD175">
        <f t="shared" si="105"/>
        <v>-16.772794526138448</v>
      </c>
      <c r="AE175">
        <f t="shared" si="105"/>
        <v>-15.410578655976604</v>
      </c>
      <c r="AF175">
        <f t="shared" si="105"/>
        <v>-32.323268059044565</v>
      </c>
    </row>
    <row r="176" spans="14:32" x14ac:dyDescent="0.35">
      <c r="N176" t="str">
        <f t="shared" si="106"/>
        <v>Latin America and the Caribbean</v>
      </c>
      <c r="R176">
        <f t="shared" si="104"/>
        <v>-24.31138345263064</v>
      </c>
      <c r="S176">
        <f t="shared" si="104"/>
        <v>-17.539607803037651</v>
      </c>
      <c r="T176">
        <f t="shared" si="104"/>
        <v>-8.3467483207049717</v>
      </c>
      <c r="U176">
        <f t="shared" si="104"/>
        <v>-17.728168746281597</v>
      </c>
      <c r="Y176" t="str">
        <f t="shared" si="107"/>
        <v>Francosphere</v>
      </c>
      <c r="AC176">
        <f t="shared" si="105"/>
        <v>-2.3910803754156769</v>
      </c>
      <c r="AD176">
        <f t="shared" si="105"/>
        <v>-7.4558482160913888</v>
      </c>
      <c r="AE176">
        <f t="shared" si="105"/>
        <v>-3.5741708111931447</v>
      </c>
      <c r="AF176">
        <f t="shared" si="105"/>
        <v>-7.9077221468545034</v>
      </c>
    </row>
    <row r="177" spans="14:32" x14ac:dyDescent="0.35">
      <c r="N177" t="str">
        <f t="shared" si="106"/>
        <v>Northern Africa and Western Asia</v>
      </c>
      <c r="S177">
        <f t="shared" si="104"/>
        <v>-14.417056273882759</v>
      </c>
      <c r="T177">
        <f t="shared" si="104"/>
        <v>-5.3969636026643313</v>
      </c>
      <c r="U177">
        <f t="shared" si="104"/>
        <v>-15.178019998978682</v>
      </c>
      <c r="Y177" t="str">
        <f t="shared" si="107"/>
        <v>Germanosphere</v>
      </c>
      <c r="AD177">
        <f t="shared" si="105"/>
        <v>-10.469325738634568</v>
      </c>
      <c r="AE177">
        <f t="shared" si="105"/>
        <v>-7.5648338910722011</v>
      </c>
      <c r="AF177">
        <f t="shared" si="105"/>
        <v>-8.2872165903555501</v>
      </c>
    </row>
    <row r="178" spans="14:32" x14ac:dyDescent="0.35">
      <c r="N178" t="str">
        <f t="shared" si="106"/>
        <v>Northern America</v>
      </c>
      <c r="T178">
        <f t="shared" si="104"/>
        <v>-1.7550557340095998E-2</v>
      </c>
      <c r="U178">
        <f t="shared" si="104"/>
        <v>-8.7501484168733015</v>
      </c>
      <c r="Y178" t="str">
        <f t="shared" si="107"/>
        <v>Hispanosphere</v>
      </c>
      <c r="AE178">
        <f t="shared" si="105"/>
        <v>-11.403517622677523</v>
      </c>
      <c r="AF178">
        <f t="shared" si="105"/>
        <v>-24.68391740566992</v>
      </c>
    </row>
    <row r="179" spans="14:32" x14ac:dyDescent="0.35">
      <c r="N179" t="str">
        <f t="shared" si="106"/>
        <v>Oceania</v>
      </c>
      <c r="U179">
        <f t="shared" si="104"/>
        <v>-7.8645070389779548</v>
      </c>
      <c r="Y179" t="str">
        <f t="shared" si="107"/>
        <v>Lusosphone (Portuguese)</v>
      </c>
      <c r="AF179">
        <f t="shared" si="105"/>
        <v>-10.952370799336768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08">P172</f>
        <v>Europe</v>
      </c>
      <c r="Q182" t="str">
        <f t="shared" si="108"/>
        <v>Latin America and the Caribbean</v>
      </c>
      <c r="R182" t="str">
        <f t="shared" si="108"/>
        <v>Northern Africa and Western Asia</v>
      </c>
      <c r="S182" t="str">
        <f t="shared" si="108"/>
        <v>Northern America</v>
      </c>
      <c r="T182" t="str">
        <f t="shared" si="108"/>
        <v>Oceania</v>
      </c>
      <c r="U182" t="str">
        <f t="shared" si="108"/>
        <v>Sub-Saharan Africa</v>
      </c>
      <c r="Z182" t="str">
        <f>Z172</f>
        <v>Anglosphere (other)</v>
      </c>
      <c r="AA182" t="str">
        <f t="shared" ref="AA182:AF182" si="109">AA172</f>
        <v>Arabsphere</v>
      </c>
      <c r="AB182" t="str">
        <f t="shared" si="109"/>
        <v>Francosphere</v>
      </c>
      <c r="AC182" t="str">
        <f t="shared" si="109"/>
        <v>Germanosphere</v>
      </c>
      <c r="AD182" t="str">
        <f t="shared" si="109"/>
        <v>Hispanosphere</v>
      </c>
      <c r="AE182" t="str">
        <f t="shared" si="109"/>
        <v>Lusosphone (Portuguese)</v>
      </c>
      <c r="AF182" t="str">
        <f t="shared" si="109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10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11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10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11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10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11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10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11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10"/>
        <v>Northern America</v>
      </c>
      <c r="T188">
        <f>Q$32+Q151-2</f>
        <v>5053</v>
      </c>
      <c r="U188">
        <f>Q$32+Q152-2</f>
        <v>12044</v>
      </c>
      <c r="Y188" t="str">
        <f t="shared" si="111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10"/>
        <v>Oceania</v>
      </c>
      <c r="U189">
        <f>Q151+Q152-2</f>
        <v>7981</v>
      </c>
      <c r="Y189" t="str">
        <f t="shared" si="111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12">R3</f>
        <v>reg.45-54</v>
      </c>
      <c r="P202" t="str">
        <f t="shared" ref="P202:P210" si="113">AJ3</f>
        <v>45-54</v>
      </c>
      <c r="Q202" t="str">
        <f t="shared" ref="Q202:Q210" si="114">AU3</f>
        <v>45-54</v>
      </c>
      <c r="Y202" t="str">
        <f t="shared" ref="Y202:Y210" si="115">Y144</f>
        <v>Language_Grouping</v>
      </c>
      <c r="Z202" t="str">
        <f t="shared" ref="Z202:Z210" si="116">R15</f>
        <v>reg.45-54</v>
      </c>
      <c r="AA202" t="str">
        <f t="shared" ref="AA202:AA210" si="117">AJ15</f>
        <v>45-54</v>
      </c>
      <c r="AB202" t="str">
        <f t="shared" ref="AB202:AB210" si="118">AU15</f>
        <v>45-54</v>
      </c>
    </row>
    <row r="203" spans="14:28" x14ac:dyDescent="0.35">
      <c r="N203" t="str">
        <f t="shared" ref="N203:N210" si="119">N145</f>
        <v>Central and Southern Asia</v>
      </c>
      <c r="O203">
        <f t="shared" si="112"/>
        <v>92.171227019182368</v>
      </c>
      <c r="P203">
        <f t="shared" si="113"/>
        <v>0.78443194589991727</v>
      </c>
      <c r="Q203">
        <f t="shared" si="114"/>
        <v>9446</v>
      </c>
      <c r="Y203" t="str">
        <f t="shared" si="115"/>
        <v>Anglosphere (core)</v>
      </c>
      <c r="Z203">
        <f t="shared" si="116"/>
        <v>76.044033350000007</v>
      </c>
      <c r="AA203">
        <f t="shared" si="117"/>
        <v>3.6779908849999998</v>
      </c>
      <c r="AB203">
        <f t="shared" si="118"/>
        <v>5790</v>
      </c>
    </row>
    <row r="204" spans="14:28" x14ac:dyDescent="0.35">
      <c r="N204" t="str">
        <f t="shared" si="119"/>
        <v>Eastern and South-Eastern Asia</v>
      </c>
      <c r="O204">
        <f t="shared" si="112"/>
        <v>110.86429520693164</v>
      </c>
      <c r="P204">
        <f t="shared" si="113"/>
        <v>3.9354158000681245</v>
      </c>
      <c r="Q204">
        <f t="shared" si="114"/>
        <v>3116</v>
      </c>
      <c r="Y204" t="str">
        <f t="shared" si="115"/>
        <v>Anglosphere (other)</v>
      </c>
      <c r="Z204">
        <f t="shared" si="116"/>
        <v>95.030290769999993</v>
      </c>
      <c r="AA204">
        <f t="shared" si="117"/>
        <v>2.190574325</v>
      </c>
      <c r="AB204">
        <f t="shared" si="118"/>
        <v>16435</v>
      </c>
    </row>
    <row r="205" spans="14:28" x14ac:dyDescent="0.35">
      <c r="N205" t="str">
        <f t="shared" si="119"/>
        <v>Europe</v>
      </c>
      <c r="O205">
        <f t="shared" si="112"/>
        <v>78.254345111027689</v>
      </c>
      <c r="P205">
        <f t="shared" si="113"/>
        <v>3.7135214519204003</v>
      </c>
      <c r="Q205">
        <f t="shared" si="114"/>
        <v>7031</v>
      </c>
      <c r="Y205" t="str">
        <f t="shared" si="115"/>
        <v>Arabsphere</v>
      </c>
      <c r="Z205">
        <f t="shared" si="116"/>
        <v>96.131875140000005</v>
      </c>
      <c r="AA205">
        <f t="shared" si="117"/>
        <v>2.0256480940000001</v>
      </c>
      <c r="AB205">
        <f t="shared" si="118"/>
        <v>19283</v>
      </c>
    </row>
    <row r="206" spans="14:28" x14ac:dyDescent="0.35">
      <c r="N206" t="str">
        <f t="shared" si="119"/>
        <v>Latin America and the Caribbean</v>
      </c>
      <c r="O206">
        <f t="shared" si="112"/>
        <v>104.07209710510567</v>
      </c>
      <c r="P206">
        <f t="shared" si="113"/>
        <v>2.5391384740334368</v>
      </c>
      <c r="Q206">
        <f t="shared" si="114"/>
        <v>24376</v>
      </c>
      <c r="Y206" t="str">
        <f t="shared" si="115"/>
        <v>Francosphere</v>
      </c>
      <c r="Z206">
        <f t="shared" si="116"/>
        <v>90.801018110000001</v>
      </c>
      <c r="AA206">
        <f t="shared" si="117"/>
        <v>2.8020805069999999</v>
      </c>
      <c r="AB206">
        <f t="shared" si="118"/>
        <v>3850</v>
      </c>
    </row>
    <row r="207" spans="14:28" x14ac:dyDescent="0.35">
      <c r="N207" t="str">
        <f t="shared" si="119"/>
        <v>Northern Africa and Western Asia</v>
      </c>
      <c r="O207">
        <f t="shared" si="112"/>
        <v>95.774580246879438</v>
      </c>
      <c r="P207">
        <f t="shared" si="113"/>
        <v>1.9528075412907702</v>
      </c>
      <c r="Q207">
        <f t="shared" si="114"/>
        <v>21034</v>
      </c>
      <c r="Y207" t="str">
        <f t="shared" si="115"/>
        <v>Germanosphere</v>
      </c>
      <c r="Z207">
        <f t="shared" si="116"/>
        <v>80.56705461</v>
      </c>
      <c r="AA207">
        <f t="shared" si="117"/>
        <v>0.82044731500000001</v>
      </c>
      <c r="AB207">
        <f t="shared" si="118"/>
        <v>1606</v>
      </c>
    </row>
    <row r="208" spans="14:28" x14ac:dyDescent="0.35">
      <c r="N208" t="str">
        <f t="shared" si="119"/>
        <v>Northern America</v>
      </c>
      <c r="O208">
        <f t="shared" si="112"/>
        <v>85.501926687039997</v>
      </c>
      <c r="P208">
        <f t="shared" si="113"/>
        <v>1.6756484017334414</v>
      </c>
      <c r="Q208">
        <f t="shared" si="114"/>
        <v>2580</v>
      </c>
      <c r="Y208" t="str">
        <f t="shared" si="115"/>
        <v>Hispanosphere</v>
      </c>
      <c r="Z208">
        <f t="shared" si="116"/>
        <v>108.6819033</v>
      </c>
      <c r="AA208">
        <f t="shared" si="117"/>
        <v>2.686328654</v>
      </c>
      <c r="AB208">
        <f t="shared" si="118"/>
        <v>20238</v>
      </c>
    </row>
    <row r="209" spans="14:32" x14ac:dyDescent="0.35">
      <c r="N209" t="str">
        <f t="shared" si="119"/>
        <v>Oceania</v>
      </c>
      <c r="O209">
        <f t="shared" si="112"/>
        <v>67.887760819752785</v>
      </c>
      <c r="P209">
        <f t="shared" si="113"/>
        <v>0.54604874397850511</v>
      </c>
      <c r="Q209">
        <f t="shared" si="114"/>
        <v>811</v>
      </c>
      <c r="Y209" t="str">
        <f t="shared" si="115"/>
        <v>Lusosphone (Portuguese)</v>
      </c>
      <c r="Z209">
        <f t="shared" si="116"/>
        <v>91.996798310000003</v>
      </c>
      <c r="AA209">
        <f t="shared" si="117"/>
        <v>1.9411264269999999</v>
      </c>
      <c r="AB209">
        <f t="shared" si="118"/>
        <v>6004</v>
      </c>
    </row>
    <row r="210" spans="14:32" x14ac:dyDescent="0.35">
      <c r="N210" t="str">
        <f t="shared" si="119"/>
        <v>Sub-Saharan Africa</v>
      </c>
      <c r="O210">
        <f t="shared" si="112"/>
        <v>103.60814025557279</v>
      </c>
      <c r="P210">
        <f t="shared" si="113"/>
        <v>4.5827082673759527</v>
      </c>
      <c r="Q210">
        <f t="shared" si="114"/>
        <v>5066</v>
      </c>
      <c r="Y210" t="str">
        <f t="shared" si="115"/>
        <v>Swahili</v>
      </c>
      <c r="Z210">
        <f t="shared" si="116"/>
        <v>125.0775532</v>
      </c>
      <c r="AA210">
        <f t="shared" si="117"/>
        <v>1.3446529540000001</v>
      </c>
      <c r="AB210">
        <f t="shared" si="118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-67.542533230446764</v>
      </c>
      <c r="P213">
        <f>O$27-O205</f>
        <v>-34.932583134542817</v>
      </c>
      <c r="Q213">
        <f>O$27-O206</f>
        <v>-60.750335128620797</v>
      </c>
      <c r="R213">
        <f>O$27-O207</f>
        <v>-52.452818270394566</v>
      </c>
      <c r="S213">
        <f>O$27-O208</f>
        <v>-42.180164710555125</v>
      </c>
      <c r="T213">
        <f>O$27-O209</f>
        <v>-24.565998843267913</v>
      </c>
      <c r="U213">
        <f>O$27-O210</f>
        <v>-60.28637827908792</v>
      </c>
      <c r="Y213" t="str">
        <f>Y203</f>
        <v>Anglosphere (core)</v>
      </c>
      <c r="Z213">
        <f>Z$27-Z204</f>
        <v>-37.664735329999992</v>
      </c>
      <c r="AA213">
        <f>Z$27-Z205</f>
        <v>-38.766319700000004</v>
      </c>
      <c r="AB213">
        <f>Z$27-Z206</f>
        <v>-33.43546267</v>
      </c>
      <c r="AC213">
        <f>Z$27-Z207</f>
        <v>-23.201499169999998</v>
      </c>
      <c r="AD213">
        <f>Z$27-Z208</f>
        <v>-51.31634786</v>
      </c>
      <c r="AE213">
        <f>Z$27-Z209</f>
        <v>-34.631242870000001</v>
      </c>
      <c r="AF213">
        <f>Z$27-Z210</f>
        <v>-67.711997760000003</v>
      </c>
    </row>
    <row r="214" spans="14:32" x14ac:dyDescent="0.35">
      <c r="N214" t="str">
        <f t="shared" ref="N214:N219" si="120">N204</f>
        <v>Eastern and South-Eastern Asia</v>
      </c>
      <c r="P214">
        <f>O$28-O205</f>
        <v>-16.768908859905999</v>
      </c>
      <c r="Q214">
        <f>O$28-O206</f>
        <v>-42.586660853983979</v>
      </c>
      <c r="R214">
        <f>O$28-O207</f>
        <v>-34.289143995757748</v>
      </c>
      <c r="S214">
        <f>O$28-O208</f>
        <v>-24.016490435918307</v>
      </c>
      <c r="T214">
        <f>O$28-O209</f>
        <v>-6.4023245686310943</v>
      </c>
      <c r="U214">
        <f>O$28-O210</f>
        <v>-42.122704004451101</v>
      </c>
      <c r="Y214" t="str">
        <f t="shared" ref="Y214:Y219" si="121">Y204</f>
        <v>Anglosphere (other)</v>
      </c>
      <c r="AA214">
        <f>Z$28-Z205</f>
        <v>-49.788858590000004</v>
      </c>
      <c r="AB214">
        <f>Z$28-Z206</f>
        <v>-44.45800156</v>
      </c>
      <c r="AC214">
        <f>Z$28-Z207</f>
        <v>-34.224038059999998</v>
      </c>
      <c r="AD214">
        <f>Z$28-Z208</f>
        <v>-62.33888675</v>
      </c>
      <c r="AE214">
        <f>Z$28-Z209</f>
        <v>-45.653781760000001</v>
      </c>
      <c r="AF214">
        <f>Z$28-Z210</f>
        <v>-78.734536649999995</v>
      </c>
    </row>
    <row r="215" spans="14:32" x14ac:dyDescent="0.35">
      <c r="N215" t="str">
        <f t="shared" si="120"/>
        <v>Europe</v>
      </c>
      <c r="Q215">
        <f>O$29-O206</f>
        <v>-48.092075014115153</v>
      </c>
      <c r="R215">
        <f>O$29-O207</f>
        <v>-39.794558155888922</v>
      </c>
      <c r="S215">
        <f>O$29-O208</f>
        <v>-29.521904596049481</v>
      </c>
      <c r="T215">
        <f>O$29-O209</f>
        <v>-11.907738728762268</v>
      </c>
      <c r="U215">
        <f>O$29-O210</f>
        <v>-47.628118164582276</v>
      </c>
      <c r="Y215" t="str">
        <f t="shared" si="121"/>
        <v>Arabsphere</v>
      </c>
      <c r="AB215">
        <f>Z$29-Z206</f>
        <v>-38.333949770000004</v>
      </c>
      <c r="AC215">
        <f>Z$29-Z207</f>
        <v>-28.099986270000002</v>
      </c>
      <c r="AD215">
        <f>Z$29-Z208</f>
        <v>-56.214834960000005</v>
      </c>
      <c r="AE215">
        <f>Z$29-Z209</f>
        <v>-39.529729970000005</v>
      </c>
      <c r="AF215">
        <f>Z$29-Z210</f>
        <v>-72.61048486</v>
      </c>
    </row>
    <row r="216" spans="14:32" x14ac:dyDescent="0.35">
      <c r="N216" t="str">
        <f t="shared" si="120"/>
        <v>Latin America and the Caribbean</v>
      </c>
      <c r="R216">
        <f>O$30-O207</f>
        <v>-46.949970572370852</v>
      </c>
      <c r="S216">
        <f>O$30-O208</f>
        <v>-36.677317012531411</v>
      </c>
      <c r="T216">
        <f>O$30-O209</f>
        <v>-19.063151145244198</v>
      </c>
      <c r="U216">
        <f>O$30-O210</f>
        <v>-54.783530581064205</v>
      </c>
      <c r="Y216" t="str">
        <f t="shared" si="121"/>
        <v>Francosphere</v>
      </c>
      <c r="AC216">
        <f>Z$30-Z207</f>
        <v>-15.298008049999993</v>
      </c>
      <c r="AD216">
        <f>Z$30-Z208</f>
        <v>-43.412856739999995</v>
      </c>
      <c r="AE216">
        <f>Z$30-Z209</f>
        <v>-26.727751749999996</v>
      </c>
      <c r="AF216">
        <f>Z$30-Z210</f>
        <v>-59.80850663999999</v>
      </c>
    </row>
    <row r="217" spans="14:32" x14ac:dyDescent="0.35">
      <c r="N217" t="str">
        <f t="shared" si="120"/>
        <v>Northern Africa and Western Asia</v>
      </c>
      <c r="S217">
        <f>O$31-O208</f>
        <v>-32.437900926158207</v>
      </c>
      <c r="T217">
        <f>O$31-O209</f>
        <v>-14.823735058870994</v>
      </c>
      <c r="U217">
        <f>O$31-O210</f>
        <v>-50.544114494691001</v>
      </c>
      <c r="Y217" t="str">
        <f t="shared" si="121"/>
        <v>Germanosphere</v>
      </c>
      <c r="AD217">
        <f>Z$31-Z208</f>
        <v>-48.262322140000002</v>
      </c>
      <c r="AE217">
        <f>Z$31-Z209</f>
        <v>-31.577217150000003</v>
      </c>
      <c r="AF217">
        <f>Z$31-Z210</f>
        <v>-64.657972040000004</v>
      </c>
    </row>
    <row r="218" spans="14:32" x14ac:dyDescent="0.35">
      <c r="N218" t="str">
        <f t="shared" si="120"/>
        <v>Northern America</v>
      </c>
      <c r="T218">
        <f>O$32-O209</f>
        <v>-6.5399241555072223</v>
      </c>
      <c r="U218">
        <f>O$32-O210</f>
        <v>-42.260303591327229</v>
      </c>
      <c r="Y218" t="str">
        <f t="shared" si="121"/>
        <v>Hispanosphere</v>
      </c>
      <c r="AE218">
        <f>Z$32-Z209</f>
        <v>-37.78211357</v>
      </c>
      <c r="AF218">
        <f>Z$32-Z210</f>
        <v>-70.862868459999987</v>
      </c>
    </row>
    <row r="219" spans="14:32" x14ac:dyDescent="0.35">
      <c r="N219" t="str">
        <f t="shared" si="120"/>
        <v>Oceania</v>
      </c>
      <c r="U219">
        <f>O209-O210</f>
        <v>-35.720379435820007</v>
      </c>
      <c r="Y219" t="str">
        <f t="shared" si="121"/>
        <v>Lusosphone (Portuguese)</v>
      </c>
      <c r="AF219">
        <f>Z209-Z210</f>
        <v>-33.080754889999994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22">P212</f>
        <v>Europe</v>
      </c>
      <c r="Q221" t="str">
        <f t="shared" si="122"/>
        <v>Latin America and the Caribbean</v>
      </c>
      <c r="R221" t="str">
        <f t="shared" si="122"/>
        <v>Northern Africa and Western Asia</v>
      </c>
      <c r="S221" t="str">
        <f t="shared" si="122"/>
        <v>Northern America</v>
      </c>
      <c r="T221" t="str">
        <f t="shared" si="122"/>
        <v>Oceania</v>
      </c>
      <c r="U221" t="str">
        <f t="shared" si="122"/>
        <v>Sub-Saharan Africa</v>
      </c>
      <c r="Z221" t="str">
        <f>Z212</f>
        <v>Anglosphere (other)</v>
      </c>
      <c r="AA221" t="str">
        <f t="shared" ref="AA221:AF221" si="123">AA212</f>
        <v>Arabsphere</v>
      </c>
      <c r="AB221" t="str">
        <f t="shared" si="123"/>
        <v>Francosphere</v>
      </c>
      <c r="AC221" t="str">
        <f t="shared" si="123"/>
        <v>Germanosphere</v>
      </c>
      <c r="AD221" t="str">
        <f t="shared" si="123"/>
        <v>Hispanosphere</v>
      </c>
      <c r="AE221" t="str">
        <f t="shared" si="123"/>
        <v>Lusosphone (Portuguese)</v>
      </c>
      <c r="AF221" t="str">
        <f t="shared" si="123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2.3245597936630622</v>
      </c>
      <c r="P222">
        <f>SQRT((Q$27*P$27^2+Q205*P205^2)/(Q$27+Q205-2))</f>
        <v>2.6457040791844313</v>
      </c>
      <c r="Q222">
        <f>SQRT((Q$27*P$27^2+Q206*P206^2)/(Q$27+Q206-2))</f>
        <v>2.287074600985723</v>
      </c>
      <c r="R222">
        <f>SQRT((Q$27*P$27^2+Q207*P207^2)/(Q$27+Q207-2))</f>
        <v>1.8244076264480864</v>
      </c>
      <c r="S222">
        <f>SQRT((Q$27*P$27^2+Q208*P208^2)/(Q$27+Q208-2))</f>
        <v>1.5578695014214152</v>
      </c>
      <c r="T222">
        <f>SQRT((Q$27*P$27^2+Q209*P209^2)/(Q$27+Q209-2))</f>
        <v>1.4769931971411714</v>
      </c>
      <c r="U222">
        <f>SQRT((Q$27*P$27^2+Q210*P210^2)/(Q$27+Q210-2))</f>
        <v>2.9182296379047572</v>
      </c>
      <c r="Y222" t="str">
        <f>Y213</f>
        <v>Anglosphere (core)</v>
      </c>
      <c r="Z222">
        <f>SQRT((AB$27*AA$27^2+AB204*AA204^2)/(AB$27+AB204-2))</f>
        <v>2.3335226834127103</v>
      </c>
      <c r="AA222">
        <f>SQRT((AB$27*AA$27^2+AB205*AA205^2)/(AB$27+AB205-2))</f>
        <v>2.2118612831333517</v>
      </c>
      <c r="AB222">
        <f>SQRT((AB$27*AA$27^2+AB206*AA206^2)/(AB$27+AB206-2))</f>
        <v>2.6614455250768625</v>
      </c>
      <c r="AC222">
        <f>SQRT((AB$27*AA$27^2+AB207*AA207^2)/(AB$27+AB207-2))</f>
        <v>2.3968207163519573</v>
      </c>
      <c r="AD222">
        <f>SQRT((AB$27*AA$27^2+AB208*AA208^2)/(AB$27+AB208-2))</f>
        <v>2.6596992126449979</v>
      </c>
      <c r="AE222">
        <f>SQRT((AB$27*AA$27^2+AB209*AA209^2)/(AB$27+AB209-2))</f>
        <v>2.3418673357974678</v>
      </c>
      <c r="AF222">
        <f>SQRT((AB$27*AA$27^2+AB210*AA210^2)/(AB$27+AB210-2))</f>
        <v>2.5743582852803013</v>
      </c>
    </row>
    <row r="223" spans="14:32" x14ac:dyDescent="0.35">
      <c r="N223" t="str">
        <f t="shared" ref="N223:N228" si="124">N214</f>
        <v>Eastern and South-Eastern Asia</v>
      </c>
      <c r="P223">
        <f>SQRT((Q$28*P$28^2+Q205*P205^2)/(Q$28+Q205-2))</f>
        <v>3.5374834120777789</v>
      </c>
      <c r="Q223">
        <f>SQRT((Q$28*P$28^2+Q206*P206^2)/(Q$28+Q206-2))</f>
        <v>2.5066451138480415</v>
      </c>
      <c r="R223">
        <f>SQRT((Q$28*P$28^2+Q207*P207^2)/(Q$28+Q207-2))</f>
        <v>1.9289353090671648</v>
      </c>
      <c r="S223">
        <f>SQRT((Q$28*P$28^2+Q208*P208^2)/(Q$28+Q208-2))</f>
        <v>1.5642400915556378</v>
      </c>
      <c r="T223">
        <f>SQRT((Q$28*P$28^2+Q209*P209^2)/(Q$28+Q209-2))</f>
        <v>0.88661326260528095</v>
      </c>
      <c r="U223">
        <f>SQRT((Q$28*P$28^2+Q210*P210^2)/(Q$28+Q210-2))</f>
        <v>4.279572088266038</v>
      </c>
      <c r="Y223" t="str">
        <f t="shared" ref="Y223:Y228" si="125">Y214</f>
        <v>Anglosphere (other)</v>
      </c>
      <c r="AA223">
        <f>SQRT((AB$28*AA$28^2+AB205*AA205^2)/(AB$28+AB205-2))</f>
        <v>2.215087093590081</v>
      </c>
      <c r="AB223">
        <f>SQRT((AB$28*AA$28^2+AB206*AA206^2)/(AB$28+AB206-2))</f>
        <v>2.5444127844677524</v>
      </c>
      <c r="AC223">
        <f>SQRT((AB$28*AA$28^2+AB207*AA207^2)/(AB$28+AB207-2))</f>
        <v>2.3432971660880484</v>
      </c>
      <c r="AD223">
        <f>SQRT((AB$28*AA$28^2+AB208*AA208^2)/(AB$28+AB208-2))</f>
        <v>2.6007927331596057</v>
      </c>
      <c r="AE223">
        <f>SQRT((AB$28*AA$28^2+AB209*AA209^2)/(AB$28+AB209-2))</f>
        <v>2.3142432106647401</v>
      </c>
      <c r="AF223">
        <f>SQRT((AB$28*AA$28^2+AB210*AA210^2)/(AB$28+AB210-2))</f>
        <v>2.4535632580978626</v>
      </c>
    </row>
    <row r="224" spans="14:32" x14ac:dyDescent="0.35">
      <c r="N224" t="str">
        <f t="shared" si="124"/>
        <v>Europe</v>
      </c>
      <c r="Q224">
        <f>SQRT((Q$29*P$29^2+Q206*P206^2)/(Q$29+Q206-2))</f>
        <v>2.6064076766059561</v>
      </c>
      <c r="R224">
        <f>SQRT((Q$29*P$29^2+Q207*P207^2)/(Q$29+Q207-2))</f>
        <v>2.1685925157031156</v>
      </c>
      <c r="S224">
        <f>SQRT((Q$29*P$29^2+Q208*P208^2)/(Q$29+Q208-2))</f>
        <v>2.5587213886000377</v>
      </c>
      <c r="T224">
        <f>SQRT((Q$29*P$29^2+Q209*P209^2)/(Q$29+Q209-2))</f>
        <v>2.7105786340087068</v>
      </c>
      <c r="U224">
        <f>SQRT((Q$29*P$29^2+Q210*P210^2)/(Q$29+Q210-2))</f>
        <v>3.8538984244867418</v>
      </c>
      <c r="Y224" t="str">
        <f t="shared" si="125"/>
        <v>Arabsphere</v>
      </c>
      <c r="AB224">
        <f>SQRT((AB$29*AA$29^2+AB206*AA206^2)/(AB$29+AB206-2))</f>
        <v>1.7715265135634635</v>
      </c>
      <c r="AC224">
        <f>SQRT((AB$29*AA$29^2+AB207*AA207^2)/(AB$29+AB207-2))</f>
        <v>1.3672899065943538</v>
      </c>
      <c r="AD224">
        <f>SQRT((AB$29*AA$29^2+AB208*AA208^2)/(AB$29+AB208-2))</f>
        <v>2.2190330858229612</v>
      </c>
      <c r="AE224">
        <f>SQRT((AB$29*AA$29^2+AB209*AA209^2)/(AB$29+AB209-2))</f>
        <v>1.5747777086001526</v>
      </c>
      <c r="AF224">
        <f>SQRT((AB$29*AA$29^2+AB210*AA210^2)/(AB$29+AB210-2))</f>
        <v>1.4103212807727512</v>
      </c>
    </row>
    <row r="225" spans="14:32" x14ac:dyDescent="0.35">
      <c r="N225" t="str">
        <f t="shared" si="124"/>
        <v>Latin America and the Caribbean</v>
      </c>
      <c r="R225">
        <f>SQRT((Q$30*P$30^2+Q207*P207^2)/(Q$30+Q207-2))</f>
        <v>1.73887106253938</v>
      </c>
      <c r="S225">
        <f>SQRT((Q$30*P$30^2+Q208*P208^2)/(Q$30+Q208-2))</f>
        <v>1.5027914715799535</v>
      </c>
      <c r="T225">
        <f>SQRT((Q$30*P$30^2+Q209*P209^2)/(Q$30+Q209-2))</f>
        <v>1.4535703138609772</v>
      </c>
      <c r="U225">
        <f>SQRT((Q$30*P$30^2+Q210*P210^2)/(Q$30+Q210-2))</f>
        <v>2.4518544674920024</v>
      </c>
      <c r="Y225" t="str">
        <f t="shared" si="125"/>
        <v>Francosphere</v>
      </c>
      <c r="AC225">
        <f>SQRT((AB$30*AA$30^2+AB207*AA207^2)/(AB$30+AB207-2))</f>
        <v>4.4550586720871159</v>
      </c>
      <c r="AD225">
        <f>SQRT((AB$30*AA$30^2+AB208*AA208^2)/(AB$30+AB208-2))</f>
        <v>3.1569591732345841</v>
      </c>
      <c r="AE225">
        <f>SQRT((AB$30*AA$30^2+AB209*AA209^2)/(AB$30+AB209-2))</f>
        <v>3.4829133857157482</v>
      </c>
      <c r="AF225">
        <f>SQRT((AB$30*AA$30^2+AB210*AA210^2)/(AB$30+AB210-2))</f>
        <v>5.4918054017527735</v>
      </c>
    </row>
    <row r="226" spans="14:32" x14ac:dyDescent="0.35">
      <c r="N226" t="str">
        <f t="shared" si="124"/>
        <v>Northern Africa and Western Asia</v>
      </c>
      <c r="S226">
        <f>SQRT((Q$31*P$31^2+Q208*P208^2)/(Q$31+Q208-2))</f>
        <v>1.535623118915693</v>
      </c>
      <c r="T226">
        <f>SQRT((Q$31*P$31^2+Q209*P209^2)/(Q$31+Q209-2))</f>
        <v>1.4798889051683877</v>
      </c>
      <c r="U226">
        <f>SQRT((Q$31*P$31^2+Q210*P210^2)/(Q$31+Q210-2))</f>
        <v>2.6037820503180895</v>
      </c>
      <c r="Y226" t="str">
        <f t="shared" si="125"/>
        <v>Germanosphere</v>
      </c>
      <c r="AD226">
        <f>SQRT((AB$31*AA$31^2+AB208*AA208^2)/(AB$31+AB208-2))</f>
        <v>2.694445616629686</v>
      </c>
      <c r="AE226">
        <f>SQRT((AB$31*AA$31^2+AB209*AA209^2)/(AB$31+AB209-2))</f>
        <v>2.0097547581851409</v>
      </c>
      <c r="AF226">
        <f>SQRT((AB$31*AA$31^2+AB210*AA210^2)/(AB$31+AB210-2))</f>
        <v>2.6720210080759461</v>
      </c>
    </row>
    <row r="227" spans="14:32" x14ac:dyDescent="0.35">
      <c r="N227" t="str">
        <f t="shared" si="124"/>
        <v>Northern America</v>
      </c>
      <c r="T227">
        <f>SQRT((Q$32*P$32^2+Q209*P209^2)/(Q$32+Q209-2))</f>
        <v>2.4536010613904846</v>
      </c>
      <c r="U227">
        <f>SQRT((Q$32*P$32^2+Q210*P210^2)/(Q$32+Q210-2))</f>
        <v>3.7933000068380913</v>
      </c>
      <c r="Y227" t="str">
        <f t="shared" si="125"/>
        <v>Hispanosphere</v>
      </c>
      <c r="AE227">
        <f>SQRT((AB$32*AA$32^2+AB209*AA209^2)/(AB$32+AB209-2))</f>
        <v>2.0442950999798102</v>
      </c>
      <c r="AF227">
        <f>SQRT((AB$32*AA$32^2+AB210*AA210^2)/(AB$32+AB210-2))</f>
        <v>2.0721158100226322</v>
      </c>
    </row>
    <row r="228" spans="14:32" x14ac:dyDescent="0.35">
      <c r="N228" t="str">
        <f t="shared" si="124"/>
        <v>Oceania</v>
      </c>
      <c r="U228">
        <f>SQRT((Q209*P209^2+Q210*P210^2)/(Q209+Q210-2))</f>
        <v>4.2603360322921402</v>
      </c>
      <c r="Y228" t="str">
        <f t="shared" si="125"/>
        <v>Lusosphone (Portuguese)</v>
      </c>
      <c r="AF228">
        <f>SQRT((AB209*AA209^2+AB210*AA210^2)/(AB209+AB210-2))</f>
        <v>1.9274079500498256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26">P221</f>
        <v>Europe</v>
      </c>
      <c r="Q230" t="str">
        <f t="shared" si="126"/>
        <v>Latin America and the Caribbean</v>
      </c>
      <c r="R230" t="str">
        <f t="shared" si="126"/>
        <v>Northern Africa and Western Asia</v>
      </c>
      <c r="S230" t="str">
        <f t="shared" si="126"/>
        <v>Northern America</v>
      </c>
      <c r="T230" t="str">
        <f t="shared" si="126"/>
        <v>Oceania</v>
      </c>
      <c r="U230" t="str">
        <f t="shared" si="126"/>
        <v>Sub-Saharan Africa</v>
      </c>
      <c r="Y230" s="4" t="s">
        <v>39</v>
      </c>
      <c r="Z230" t="str">
        <f>Z221</f>
        <v>Anglosphere (other)</v>
      </c>
      <c r="AA230" t="str">
        <f t="shared" ref="AA230:AF230" si="127">AA221</f>
        <v>Arabsphere</v>
      </c>
      <c r="AB230" t="str">
        <f t="shared" si="127"/>
        <v>Francosphere</v>
      </c>
      <c r="AC230" t="str">
        <f t="shared" si="127"/>
        <v>Germanosphere</v>
      </c>
      <c r="AD230" t="str">
        <f t="shared" si="127"/>
        <v>Hispanosphere</v>
      </c>
      <c r="AE230" t="str">
        <f t="shared" si="127"/>
        <v>Lusosphone (Portuguese)</v>
      </c>
      <c r="AF230" t="str">
        <f t="shared" si="127"/>
        <v>Swahili</v>
      </c>
    </row>
    <row r="231" spans="14:32" x14ac:dyDescent="0.35">
      <c r="N231" t="str">
        <f>N222</f>
        <v>Central and Southern Asia</v>
      </c>
      <c r="O231">
        <f>O213/O222</f>
        <v>-29.056053285690119</v>
      </c>
      <c r="P231">
        <f t="shared" ref="P231:U237" si="128">P213/P222</f>
        <v>-13.203511084017826</v>
      </c>
      <c r="Q231">
        <f t="shared" si="128"/>
        <v>-26.562463289320586</v>
      </c>
      <c r="R231">
        <f t="shared" si="128"/>
        <v>-28.750602392796516</v>
      </c>
      <c r="S231">
        <f t="shared" si="128"/>
        <v>-27.075544307189745</v>
      </c>
      <c r="T231">
        <f t="shared" si="128"/>
        <v>-16.632438721327357</v>
      </c>
      <c r="U231">
        <f t="shared" si="128"/>
        <v>-20.658544994551075</v>
      </c>
      <c r="Y231" t="str">
        <f>Y222</f>
        <v>Anglosphere (core)</v>
      </c>
      <c r="Z231">
        <f>Z213/Z222</f>
        <v>-16.140719607197642</v>
      </c>
      <c r="AA231">
        <f t="shared" ref="AA231:AF237" si="129">AA213/AA222</f>
        <v>-17.526560094710426</v>
      </c>
      <c r="AB231">
        <f t="shared" si="129"/>
        <v>-12.562895747803962</v>
      </c>
      <c r="AC231">
        <f t="shared" si="129"/>
        <v>-9.6801145833358238</v>
      </c>
      <c r="AD231">
        <f t="shared" si="129"/>
        <v>-19.294041828499584</v>
      </c>
      <c r="AE231">
        <f t="shared" si="129"/>
        <v>-14.78787561559594</v>
      </c>
      <c r="AF231">
        <f t="shared" si="129"/>
        <v>-26.302476289786284</v>
      </c>
    </row>
    <row r="232" spans="14:32" x14ac:dyDescent="0.35">
      <c r="N232" t="str">
        <f t="shared" ref="N232:N237" si="130">N223</f>
        <v>Eastern and South-Eastern Asia</v>
      </c>
      <c r="P232">
        <f t="shared" si="128"/>
        <v>-4.7403498211901436</v>
      </c>
      <c r="Q232">
        <f t="shared" si="128"/>
        <v>-16.9895054623858</v>
      </c>
      <c r="R232">
        <f t="shared" si="128"/>
        <v>-17.776202153891834</v>
      </c>
      <c r="S232">
        <f t="shared" si="128"/>
        <v>-15.353455371441024</v>
      </c>
      <c r="T232">
        <f t="shared" si="128"/>
        <v>-7.221101734727152</v>
      </c>
      <c r="U232">
        <f t="shared" si="128"/>
        <v>-9.8427373428164486</v>
      </c>
      <c r="Y232" t="str">
        <f t="shared" ref="Y232:Y237" si="131">Y223</f>
        <v>Anglosphere (other)</v>
      </c>
      <c r="AA232">
        <f t="shared" si="129"/>
        <v>-22.477156195833903</v>
      </c>
      <c r="AB232">
        <f t="shared" si="129"/>
        <v>-17.472794442549482</v>
      </c>
      <c r="AC232">
        <f t="shared" si="129"/>
        <v>-14.605078073445698</v>
      </c>
      <c r="AD232">
        <f t="shared" si="129"/>
        <v>-23.969186761863497</v>
      </c>
      <c r="AE232">
        <f t="shared" si="129"/>
        <v>-19.727305042794733</v>
      </c>
      <c r="AF232">
        <f t="shared" si="129"/>
        <v>-32.089874345053303</v>
      </c>
    </row>
    <row r="233" spans="14:32" x14ac:dyDescent="0.35">
      <c r="N233" t="str">
        <f t="shared" si="130"/>
        <v>Europe</v>
      </c>
      <c r="Q233">
        <f t="shared" si="128"/>
        <v>-18.451478425946121</v>
      </c>
      <c r="R233">
        <f t="shared" si="128"/>
        <v>-18.350408326013458</v>
      </c>
      <c r="S233">
        <f t="shared" si="128"/>
        <v>-11.537756602801489</v>
      </c>
      <c r="T233">
        <f t="shared" si="128"/>
        <v>-4.3930615328254738</v>
      </c>
      <c r="U233">
        <f t="shared" si="128"/>
        <v>-12.358425915422339</v>
      </c>
      <c r="Y233" t="str">
        <f t="shared" si="131"/>
        <v>Arabsphere</v>
      </c>
      <c r="AB233">
        <f t="shared" si="129"/>
        <v>-21.638936519719621</v>
      </c>
      <c r="AC233">
        <f t="shared" si="129"/>
        <v>-20.551593436385016</v>
      </c>
      <c r="AD233">
        <f t="shared" si="129"/>
        <v>-25.333031453720711</v>
      </c>
      <c r="AE233">
        <f t="shared" si="129"/>
        <v>-25.101784051247886</v>
      </c>
      <c r="AF233">
        <f t="shared" si="129"/>
        <v>-51.485066452528358</v>
      </c>
    </row>
    <row r="234" spans="14:32" x14ac:dyDescent="0.35">
      <c r="N234" t="str">
        <f t="shared" si="130"/>
        <v>Latin America and the Caribbean</v>
      </c>
      <c r="R234">
        <f t="shared" si="128"/>
        <v>-27.000259871946419</v>
      </c>
      <c r="S234">
        <f t="shared" si="128"/>
        <v>-24.406125338182061</v>
      </c>
      <c r="T234">
        <f t="shared" si="128"/>
        <v>-13.114708633948782</v>
      </c>
      <c r="U234">
        <f t="shared" si="128"/>
        <v>-22.343712201280113</v>
      </c>
      <c r="Y234" t="str">
        <f t="shared" si="131"/>
        <v>Francosphere</v>
      </c>
      <c r="AC234">
        <f t="shared" si="129"/>
        <v>-3.4338510839034915</v>
      </c>
      <c r="AD234">
        <f t="shared" si="129"/>
        <v>-13.751478672281872</v>
      </c>
      <c r="AE234">
        <f t="shared" si="129"/>
        <v>-7.6739639462803844</v>
      </c>
      <c r="AF234">
        <f t="shared" si="129"/>
        <v>-10.890499984014621</v>
      </c>
    </row>
    <row r="235" spans="14:32" x14ac:dyDescent="0.35">
      <c r="N235" t="str">
        <f t="shared" si="130"/>
        <v>Northern Africa and Western Asia</v>
      </c>
      <c r="S235">
        <f t="shared" si="128"/>
        <v>-21.123608082341637</v>
      </c>
      <c r="T235">
        <f t="shared" si="128"/>
        <v>-10.016789102952488</v>
      </c>
      <c r="U235">
        <f t="shared" si="128"/>
        <v>-19.41180694771143</v>
      </c>
      <c r="Y235" t="str">
        <f t="shared" si="131"/>
        <v>Germanosphere</v>
      </c>
      <c r="AD235">
        <f t="shared" si="129"/>
        <v>-17.91178186790362</v>
      </c>
      <c r="AE235">
        <f t="shared" si="129"/>
        <v>-15.711975315095174</v>
      </c>
      <c r="AF235">
        <f t="shared" si="129"/>
        <v>-24.198152576112623</v>
      </c>
    </row>
    <row r="236" spans="14:32" x14ac:dyDescent="0.35">
      <c r="N236" t="str">
        <f t="shared" si="130"/>
        <v>Northern America</v>
      </c>
      <c r="T236">
        <f t="shared" si="128"/>
        <v>-2.6654390798971086</v>
      </c>
      <c r="U236">
        <f t="shared" si="128"/>
        <v>-11.140775450174146</v>
      </c>
      <c r="Y236" t="str">
        <f t="shared" si="131"/>
        <v>Hispanosphere</v>
      </c>
      <c r="AE236">
        <f t="shared" si="129"/>
        <v>-18.481731708094951</v>
      </c>
      <c r="AF236">
        <f t="shared" si="129"/>
        <v>-34.198314648844843</v>
      </c>
    </row>
    <row r="237" spans="14:32" x14ac:dyDescent="0.35">
      <c r="N237" t="str">
        <f t="shared" si="130"/>
        <v>Oceania</v>
      </c>
      <c r="U237">
        <f t="shared" si="128"/>
        <v>-8.3844042265843939</v>
      </c>
      <c r="Y237" t="str">
        <f t="shared" si="131"/>
        <v>Lusosphone (Portuguese)</v>
      </c>
      <c r="AF237">
        <f t="shared" si="129"/>
        <v>-17.163338404381292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32">P230</f>
        <v>Europe</v>
      </c>
      <c r="Q240" t="str">
        <f t="shared" si="132"/>
        <v>Latin America and the Caribbean</v>
      </c>
      <c r="R240" t="str">
        <f t="shared" si="132"/>
        <v>Northern Africa and Western Asia</v>
      </c>
      <c r="S240" t="str">
        <f t="shared" si="132"/>
        <v>Northern America</v>
      </c>
      <c r="T240" t="str">
        <f t="shared" si="132"/>
        <v>Oceania</v>
      </c>
      <c r="U240" t="str">
        <f t="shared" si="132"/>
        <v>Sub-Saharan Africa</v>
      </c>
      <c r="Z240" t="str">
        <f>Z230</f>
        <v>Anglosphere (other)</v>
      </c>
      <c r="AA240" t="str">
        <f t="shared" ref="AA240:AF240" si="133">AA230</f>
        <v>Arabsphere</v>
      </c>
      <c r="AB240" t="str">
        <f t="shared" si="133"/>
        <v>Francosphere</v>
      </c>
      <c r="AC240" t="str">
        <f t="shared" si="133"/>
        <v>Germanosphere</v>
      </c>
      <c r="AD240" t="str">
        <f t="shared" si="133"/>
        <v>Hispanosphere</v>
      </c>
      <c r="AE240" t="str">
        <f t="shared" si="133"/>
        <v>Lusosphone (Portuguese)</v>
      </c>
      <c r="AF240" t="str">
        <f t="shared" si="133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34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35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34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35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34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35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34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35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34"/>
        <v>Northern America</v>
      </c>
      <c r="T246">
        <f>Q$32+Q209-2</f>
        <v>5368</v>
      </c>
      <c r="U246">
        <f>Q$32+Q210-2</f>
        <v>9623</v>
      </c>
      <c r="Y246" t="str">
        <f t="shared" si="135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34"/>
        <v>Oceania</v>
      </c>
      <c r="U247">
        <f>Q209+Q210-2</f>
        <v>5875</v>
      </c>
      <c r="Y247" t="str">
        <f t="shared" si="135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36">S3</f>
        <v>reg.55-64</v>
      </c>
      <c r="P264" t="str">
        <f t="shared" ref="P264:P272" si="137">AK3</f>
        <v>55-64</v>
      </c>
      <c r="Q264" t="str">
        <f t="shared" ref="Q264:Q272" si="138">AV3</f>
        <v>55-64</v>
      </c>
      <c r="Y264" t="str">
        <f t="shared" ref="Y264:Y272" si="139">Y202</f>
        <v>Language_Grouping</v>
      </c>
      <c r="Z264" t="str">
        <f t="shared" ref="Z264:Z272" si="140">S15</f>
        <v>reg.55-64</v>
      </c>
      <c r="AA264" t="str">
        <f t="shared" ref="AA264:AA272" si="141">AK15</f>
        <v>55-64</v>
      </c>
      <c r="AB264" t="str">
        <f t="shared" ref="AB264:AB272" si="142">AV15</f>
        <v>55-64</v>
      </c>
    </row>
    <row r="265" spans="14:28" x14ac:dyDescent="0.35">
      <c r="N265" t="str">
        <f t="shared" ref="N265:N272" si="143">N203</f>
        <v>Central and Southern Asia</v>
      </c>
      <c r="O265">
        <f t="shared" si="136"/>
        <v>103.13717982822558</v>
      </c>
      <c r="P265">
        <f t="shared" si="137"/>
        <v>1.3483034634878972</v>
      </c>
      <c r="Q265">
        <f t="shared" si="138"/>
        <v>9264</v>
      </c>
      <c r="Y265" t="str">
        <f t="shared" si="139"/>
        <v>Anglosphere (core)</v>
      </c>
      <c r="Z265">
        <f t="shared" si="140"/>
        <v>88.974176830000005</v>
      </c>
      <c r="AA265">
        <f t="shared" si="141"/>
        <v>3.2310891640000001</v>
      </c>
      <c r="AB265">
        <f t="shared" si="142"/>
        <v>10237</v>
      </c>
    </row>
    <row r="266" spans="14:28" x14ac:dyDescent="0.35">
      <c r="N266" t="str">
        <f t="shared" si="143"/>
        <v>Eastern and South-Eastern Asia</v>
      </c>
      <c r="O266">
        <f t="shared" si="136"/>
        <v>121.56249645409758</v>
      </c>
      <c r="P266">
        <f t="shared" si="137"/>
        <v>3.7648333764498578</v>
      </c>
      <c r="Q266">
        <f t="shared" si="138"/>
        <v>3042</v>
      </c>
      <c r="Y266" t="str">
        <f t="shared" si="139"/>
        <v>Anglosphere (other)</v>
      </c>
      <c r="Z266">
        <f t="shared" si="140"/>
        <v>105.830952</v>
      </c>
      <c r="AA266">
        <f t="shared" si="141"/>
        <v>1.9027168400000001</v>
      </c>
      <c r="AB266">
        <f t="shared" si="142"/>
        <v>15261</v>
      </c>
    </row>
    <row r="267" spans="14:28" x14ac:dyDescent="0.35">
      <c r="N267" t="str">
        <f t="shared" si="143"/>
        <v>Europe</v>
      </c>
      <c r="O267">
        <f t="shared" si="136"/>
        <v>93.417696794605547</v>
      </c>
      <c r="P267">
        <f t="shared" si="137"/>
        <v>3.8203283204721719</v>
      </c>
      <c r="Q267">
        <f t="shared" si="138"/>
        <v>12780</v>
      </c>
      <c r="Y267" t="str">
        <f t="shared" si="139"/>
        <v>Arabsphere</v>
      </c>
      <c r="Z267">
        <f t="shared" si="140"/>
        <v>103.2650186</v>
      </c>
      <c r="AA267">
        <f t="shared" si="141"/>
        <v>2.3483899610000001</v>
      </c>
      <c r="AB267">
        <f t="shared" si="142"/>
        <v>10240</v>
      </c>
    </row>
    <row r="268" spans="14:28" x14ac:dyDescent="0.35">
      <c r="N268" t="str">
        <f t="shared" si="143"/>
        <v>Latin America and the Caribbean</v>
      </c>
      <c r="O268">
        <f t="shared" si="136"/>
        <v>118.21937410599523</v>
      </c>
      <c r="P268">
        <f t="shared" si="137"/>
        <v>1.8056025979449888</v>
      </c>
      <c r="Q268">
        <f t="shared" si="138"/>
        <v>29787</v>
      </c>
      <c r="Y268" t="str">
        <f t="shared" si="139"/>
        <v>Francosphere</v>
      </c>
      <c r="Z268">
        <f t="shared" si="140"/>
        <v>103.7214287</v>
      </c>
      <c r="AA268">
        <f t="shared" si="141"/>
        <v>1.8497156429999999</v>
      </c>
      <c r="AB268">
        <f t="shared" si="142"/>
        <v>7367</v>
      </c>
    </row>
    <row r="269" spans="14:28" x14ac:dyDescent="0.35">
      <c r="N269" t="str">
        <f t="shared" si="143"/>
        <v>Northern Africa and Western Asia</v>
      </c>
      <c r="O269">
        <f t="shared" si="136"/>
        <v>103.81246249565643</v>
      </c>
      <c r="P269">
        <f t="shared" si="137"/>
        <v>1.8555666758356657</v>
      </c>
      <c r="Q269">
        <f t="shared" si="138"/>
        <v>13342</v>
      </c>
      <c r="Y269" t="str">
        <f t="shared" si="139"/>
        <v>Germanosphere</v>
      </c>
      <c r="Z269">
        <f t="shared" si="140"/>
        <v>95.442578920000003</v>
      </c>
      <c r="AA269">
        <f t="shared" si="141"/>
        <v>2.2592941789999998</v>
      </c>
      <c r="AB269">
        <f t="shared" si="142"/>
        <v>2952</v>
      </c>
    </row>
    <row r="270" spans="14:28" x14ac:dyDescent="0.35">
      <c r="N270" t="str">
        <f t="shared" si="143"/>
        <v>Northern America</v>
      </c>
      <c r="O270">
        <f t="shared" si="136"/>
        <v>96.78144185636765</v>
      </c>
      <c r="P270">
        <f t="shared" si="137"/>
        <v>0.19328596043515445</v>
      </c>
      <c r="Q270">
        <f t="shared" si="138"/>
        <v>5426</v>
      </c>
      <c r="Y270" t="str">
        <f t="shared" si="139"/>
        <v>Hispanosphere</v>
      </c>
      <c r="Z270">
        <f t="shared" si="140"/>
        <v>121.3635259</v>
      </c>
      <c r="AA270">
        <f t="shared" si="141"/>
        <v>2.1488770370000001</v>
      </c>
      <c r="AB270">
        <f t="shared" si="142"/>
        <v>25345</v>
      </c>
    </row>
    <row r="271" spans="14:28" x14ac:dyDescent="0.35">
      <c r="N271" t="str">
        <f t="shared" si="143"/>
        <v>Oceania</v>
      </c>
      <c r="O271">
        <f t="shared" si="136"/>
        <v>79.321767217537413</v>
      </c>
      <c r="P271">
        <f t="shared" si="137"/>
        <v>3.1032909084763314</v>
      </c>
      <c r="Q271">
        <f t="shared" si="138"/>
        <v>1500</v>
      </c>
      <c r="Y271" t="str">
        <f t="shared" si="139"/>
        <v>Lusosphone (Portuguese)</v>
      </c>
      <c r="Z271">
        <f t="shared" si="140"/>
        <v>109.5484198</v>
      </c>
      <c r="AA271">
        <f t="shared" si="141"/>
        <v>0.87841163200000005</v>
      </c>
      <c r="AB271">
        <f t="shared" si="142"/>
        <v>7159</v>
      </c>
    </row>
    <row r="272" spans="14:28" x14ac:dyDescent="0.35">
      <c r="N272" t="str">
        <f t="shared" si="143"/>
        <v>Sub-Saharan Africa</v>
      </c>
      <c r="O272">
        <f t="shared" si="136"/>
        <v>112.57699718427943</v>
      </c>
      <c r="P272">
        <f t="shared" si="137"/>
        <v>2.6584745428966539</v>
      </c>
      <c r="Q272">
        <f t="shared" si="138"/>
        <v>3585</v>
      </c>
      <c r="Y272" t="str">
        <f t="shared" si="139"/>
        <v>Swahili</v>
      </c>
      <c r="Z272">
        <f t="shared" si="140"/>
        <v>115.71243699999999</v>
      </c>
      <c r="AA272">
        <f t="shared" si="141"/>
        <v>11.03570459</v>
      </c>
      <c r="AB272">
        <f t="shared" si="142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-78.240734477612705</v>
      </c>
      <c r="P275">
        <f>O$27-O267</f>
        <v>-50.095934818120675</v>
      </c>
      <c r="Q275">
        <f>O$27-O268</f>
        <v>-74.89761212951035</v>
      </c>
      <c r="R275">
        <f>O$27-O269</f>
        <v>-60.490700519171561</v>
      </c>
      <c r="S275">
        <f>O$27-O270</f>
        <v>-53.459679879882778</v>
      </c>
      <c r="T275">
        <f>O$27-O271</f>
        <v>-36.000005241052541</v>
      </c>
      <c r="U275">
        <f>O$27-O272</f>
        <v>-69.255235207794556</v>
      </c>
      <c r="Y275" t="str">
        <f>Y265</f>
        <v>Anglosphere (core)</v>
      </c>
      <c r="Z275">
        <f>Z$27-Z266</f>
        <v>-48.465396559999995</v>
      </c>
      <c r="AA275">
        <f>Z$27-Z267</f>
        <v>-45.899463160000003</v>
      </c>
      <c r="AB275">
        <f>Z$27-Z268</f>
        <v>-46.355873260000003</v>
      </c>
      <c r="AC275">
        <f>Z$27-Z269</f>
        <v>-38.077023480000001</v>
      </c>
      <c r="AD275">
        <f>Z$27-Z270</f>
        <v>-63.997970459999998</v>
      </c>
      <c r="AE275">
        <f>Z$27-Z271</f>
        <v>-52.182864360000004</v>
      </c>
      <c r="AF275">
        <f>Z$27-Z272</f>
        <v>-58.346881559999993</v>
      </c>
    </row>
    <row r="276" spans="14:32" x14ac:dyDescent="0.35">
      <c r="N276" t="str">
        <f t="shared" ref="N276:N281" si="144">N266</f>
        <v>Eastern and South-Eastern Asia</v>
      </c>
      <c r="P276">
        <f>O$28-O267</f>
        <v>-31.932260543483856</v>
      </c>
      <c r="Q276">
        <f>O$28-O268</f>
        <v>-56.733937854873538</v>
      </c>
      <c r="R276">
        <f>O$28-O269</f>
        <v>-42.327026244534743</v>
      </c>
      <c r="S276">
        <f>O$28-O270</f>
        <v>-35.296005605245959</v>
      </c>
      <c r="T276">
        <f>O$28-O271</f>
        <v>-17.836330966415723</v>
      </c>
      <c r="U276">
        <f>O$28-O272</f>
        <v>-51.091560933157744</v>
      </c>
      <c r="Y276" t="str">
        <f t="shared" ref="Y276:Y281" si="145">Y266</f>
        <v>Anglosphere (other)</v>
      </c>
      <c r="AA276">
        <f>Z$28-Z267</f>
        <v>-56.922002050000003</v>
      </c>
      <c r="AB276">
        <f>Z$28-Z268</f>
        <v>-57.378412150000003</v>
      </c>
      <c r="AC276">
        <f>Z$28-Z269</f>
        <v>-49.099562370000001</v>
      </c>
      <c r="AD276">
        <f>Z$28-Z270</f>
        <v>-75.020509349999998</v>
      </c>
      <c r="AE276">
        <f>Z$28-Z271</f>
        <v>-63.205403250000003</v>
      </c>
      <c r="AF276">
        <f>Z$28-Z272</f>
        <v>-69.369420449999993</v>
      </c>
    </row>
    <row r="277" spans="14:32" x14ac:dyDescent="0.35">
      <c r="N277" t="str">
        <f t="shared" si="144"/>
        <v>Europe</v>
      </c>
      <c r="Q277">
        <f>O$29-O268</f>
        <v>-62.239352015004712</v>
      </c>
      <c r="R277">
        <f>O$29-O269</f>
        <v>-47.832440404665917</v>
      </c>
      <c r="S277">
        <f>O$29-O270</f>
        <v>-40.801419765377133</v>
      </c>
      <c r="T277">
        <f>O$29-O271</f>
        <v>-23.341745126546897</v>
      </c>
      <c r="U277">
        <f>O$29-O272</f>
        <v>-56.596975093288918</v>
      </c>
      <c r="Y277" t="str">
        <f t="shared" si="145"/>
        <v>Arabsphere</v>
      </c>
      <c r="AB277">
        <f>Z$29-Z268</f>
        <v>-51.254360360000007</v>
      </c>
      <c r="AC277">
        <f>Z$29-Z269</f>
        <v>-42.975510580000005</v>
      </c>
      <c r="AD277">
        <f>Z$29-Z270</f>
        <v>-68.896457560000002</v>
      </c>
      <c r="AE277">
        <f>Z$29-Z271</f>
        <v>-57.081351460000008</v>
      </c>
      <c r="AF277">
        <f>Z$29-Z272</f>
        <v>-63.245368659999997</v>
      </c>
    </row>
    <row r="278" spans="14:32" x14ac:dyDescent="0.35">
      <c r="N278" t="str">
        <f t="shared" si="144"/>
        <v>Latin America and the Caribbean</v>
      </c>
      <c r="R278">
        <f>O$30-O269</f>
        <v>-54.987852821147847</v>
      </c>
      <c r="S278">
        <f>O$30-O270</f>
        <v>-47.956832181859063</v>
      </c>
      <c r="T278">
        <f>O$30-O271</f>
        <v>-30.497157543028827</v>
      </c>
      <c r="U278">
        <f>O$30-O272</f>
        <v>-63.752387509770848</v>
      </c>
      <c r="Y278" t="str">
        <f t="shared" si="145"/>
        <v>Francosphere</v>
      </c>
      <c r="AC278">
        <f>Z$30-Z269</f>
        <v>-30.173532359999996</v>
      </c>
      <c r="AD278">
        <f>Z$30-Z270</f>
        <v>-56.094479339999992</v>
      </c>
      <c r="AE278">
        <f>Z$30-Z271</f>
        <v>-44.279373239999998</v>
      </c>
      <c r="AF278">
        <f>Z$30-Z272</f>
        <v>-50.443390439999988</v>
      </c>
    </row>
    <row r="279" spans="14:32" x14ac:dyDescent="0.35">
      <c r="N279" t="str">
        <f t="shared" si="144"/>
        <v>Northern Africa and Western Asia</v>
      </c>
      <c r="S279">
        <f>O$31-O270</f>
        <v>-43.717416095485859</v>
      </c>
      <c r="T279">
        <f>O$31-O271</f>
        <v>-26.257741456655623</v>
      </c>
      <c r="U279">
        <f>O$31-O272</f>
        <v>-59.512971423397644</v>
      </c>
      <c r="Y279" t="str">
        <f t="shared" si="145"/>
        <v>Germanosphere</v>
      </c>
      <c r="AD279">
        <f>Z$31-Z270</f>
        <v>-60.943944739999999</v>
      </c>
      <c r="AE279">
        <f>Z$31-Z271</f>
        <v>-49.128838640000005</v>
      </c>
      <c r="AF279">
        <f>Z$31-Z272</f>
        <v>-55.292855839999994</v>
      </c>
    </row>
    <row r="280" spans="14:32" x14ac:dyDescent="0.35">
      <c r="N280" t="str">
        <f t="shared" si="144"/>
        <v>Northern America</v>
      </c>
      <c r="T280">
        <f>O$32-O271</f>
        <v>-17.973930553291851</v>
      </c>
      <c r="U280">
        <f>O$32-O272</f>
        <v>-51.229160520033872</v>
      </c>
      <c r="Y280" t="str">
        <f t="shared" si="145"/>
        <v>Hispanosphere</v>
      </c>
      <c r="AE280">
        <f>Z$32-Z271</f>
        <v>-55.333735060000002</v>
      </c>
      <c r="AF280">
        <f>Z$32-Z272</f>
        <v>-61.497752259999992</v>
      </c>
    </row>
    <row r="281" spans="14:32" x14ac:dyDescent="0.35">
      <c r="N281" t="str">
        <f t="shared" si="144"/>
        <v>Oceania</v>
      </c>
      <c r="U281">
        <f>O271-O272</f>
        <v>-33.255229966742021</v>
      </c>
      <c r="Y281" t="str">
        <f t="shared" si="145"/>
        <v>Lusosphone (Portuguese)</v>
      </c>
      <c r="AF281">
        <f>Z271-Z272</f>
        <v>-6.1640171999999893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146">P274</f>
        <v>Europe</v>
      </c>
      <c r="Q283" t="str">
        <f t="shared" si="146"/>
        <v>Latin America and the Caribbean</v>
      </c>
      <c r="R283" t="str">
        <f t="shared" si="146"/>
        <v>Northern Africa and Western Asia</v>
      </c>
      <c r="S283" t="str">
        <f t="shared" si="146"/>
        <v>Northern America</v>
      </c>
      <c r="T283" t="str">
        <f t="shared" si="146"/>
        <v>Oceania</v>
      </c>
      <c r="U283" t="str">
        <f t="shared" si="146"/>
        <v>Sub-Saharan Africa</v>
      </c>
      <c r="Z283" t="str">
        <f>Z274</f>
        <v>Anglosphere (other)</v>
      </c>
      <c r="AA283" t="str">
        <f t="shared" ref="AA283:AF283" si="147">AA274</f>
        <v>Arabsphere</v>
      </c>
      <c r="AB283" t="str">
        <f t="shared" si="147"/>
        <v>Francosphere</v>
      </c>
      <c r="AC283" t="str">
        <f t="shared" si="147"/>
        <v>Germanosphere</v>
      </c>
      <c r="AD283" t="str">
        <f t="shared" si="147"/>
        <v>Hispanosphere</v>
      </c>
      <c r="AE283" t="str">
        <f t="shared" si="147"/>
        <v>Lusosphone (Portuguese)</v>
      </c>
      <c r="AF283" t="str">
        <f t="shared" si="147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2.2463704075291706</v>
      </c>
      <c r="P284">
        <f>SQRT((Q$27*P$27^2+Q267*P267^2)/(Q$27+Q267-2))</f>
        <v>3.0238441345949183</v>
      </c>
      <c r="Q284">
        <f>SQRT((Q$27*P$27^2+Q268*P268^2)/(Q$27+Q268-2))</f>
        <v>1.7385899673939367</v>
      </c>
      <c r="R284">
        <f>SQRT((Q$27*P$27^2+Q269*P269^2)/(Q$27+Q269-2))</f>
        <v>1.7206182992186116</v>
      </c>
      <c r="S284">
        <f>SQRT((Q$27*P$27^2+Q270*P270^2)/(Q$27+Q270-2))</f>
        <v>1.2392706138837748</v>
      </c>
      <c r="T284">
        <f>SQRT((Q$27*P$27^2+Q271*P271^2)/(Q$27+Q271-2))</f>
        <v>1.8068303382432234</v>
      </c>
      <c r="U284">
        <f>SQRT((Q$27*P$27^2+Q272*P272^2)/(Q$27+Q272-2))</f>
        <v>1.8868975158323289</v>
      </c>
      <c r="Y284" t="str">
        <f>Y275</f>
        <v>Anglosphere (core)</v>
      </c>
      <c r="Z284">
        <f>SQRT((AB$27*AA$27^2+AB266*AA266^2)/(AB$27+AB266-2))</f>
        <v>2.171219821077448</v>
      </c>
      <c r="AA284">
        <f>SQRT((AB$27*AA$27^2+AB267*AA267^2)/(AB$27+AB267-2))</f>
        <v>2.4611428692220758</v>
      </c>
      <c r="AB284">
        <f>SQRT((AB$27*AA$27^2+AB268*AA268^2)/(AB$27+AB268-2))</f>
        <v>2.2741983212112857</v>
      </c>
      <c r="AC284">
        <f>SQRT((AB$27*AA$27^2+AB269*AA269^2)/(AB$27+AB269-2))</f>
        <v>2.5101542028937831</v>
      </c>
      <c r="AD284">
        <f>SQRT((AB$27*AA$27^2+AB270*AA270^2)/(AB$27+AB270-2))</f>
        <v>2.2666520959893273</v>
      </c>
      <c r="AE284">
        <f>SQRT((AB$27*AA$27^2+AB271*AA271^2)/(AB$27+AB271-2))</f>
        <v>1.9919867757710101</v>
      </c>
      <c r="AF284">
        <f>SQRT((AB$27*AA$27^2+AB272*AA272^2)/(AB$27+AB272-2))</f>
        <v>2.7705365504674804</v>
      </c>
    </row>
    <row r="285" spans="14:32" x14ac:dyDescent="0.35">
      <c r="N285" t="str">
        <f t="shared" ref="N285:N290" si="148">N276</f>
        <v>Eastern and South-Eastern Asia</v>
      </c>
      <c r="P285">
        <f>SQRT((Q$28*P$28^2+Q267*P267^2)/(Q$28+Q267-2))</f>
        <v>3.7163861209131022</v>
      </c>
      <c r="Q285">
        <f>SQRT((Q$28*P$28^2+Q268*P268^2)/(Q$28+Q268-2))</f>
        <v>1.7912304265252375</v>
      </c>
      <c r="R285">
        <f>SQRT((Q$28*P$28^2+Q269*P269^2)/(Q$28+Q269-2))</f>
        <v>1.8223558114405882</v>
      </c>
      <c r="S285">
        <f>SQRT((Q$28*P$28^2+Q270*P270^2)/(Q$28+Q270-2))</f>
        <v>0.44387685111713776</v>
      </c>
      <c r="T285">
        <f>SQRT((Q$28*P$28^2+Q271*P271^2)/(Q$28+Q271-2))</f>
        <v>2.5939837546125823</v>
      </c>
      <c r="U285">
        <f>SQRT((Q$28*P$28^2+Q272*P272^2)/(Q$28+Q272-2))</f>
        <v>2.4521292246659931</v>
      </c>
      <c r="Y285" t="str">
        <f t="shared" ref="Y285:Y290" si="149">Y276</f>
        <v>Anglosphere (other)</v>
      </c>
      <c r="AA285">
        <f>SQRT((AB$28*AA$28^2+AB267*AA267^2)/(AB$28+AB267-2))</f>
        <v>2.4146655932084071</v>
      </c>
      <c r="AB285">
        <f>SQRT((AB$28*AA$28^2+AB268*AA268^2)/(AB$28+AB268-2))</f>
        <v>2.2643147013165068</v>
      </c>
      <c r="AC285">
        <f>SQRT((AB$28*AA$28^2+AB269*AA269^2)/(AB$28+AB269-2))</f>
        <v>2.4285260835083307</v>
      </c>
      <c r="AD285">
        <f>SQRT((AB$28*AA$28^2+AB270*AA270^2)/(AB$28+AB270-2))</f>
        <v>2.2623335031956664</v>
      </c>
      <c r="AE285">
        <f>SQRT((AB$28*AA$28^2+AB271*AA271^2)/(AB$28+AB271-2))</f>
        <v>2.0532319531279732</v>
      </c>
      <c r="AF285">
        <f>SQRT((AB$28*AA$28^2+AB272*AA272^2)/(AB$28+AB272-2))</f>
        <v>2.5832058854767124</v>
      </c>
    </row>
    <row r="286" spans="14:32" x14ac:dyDescent="0.35">
      <c r="N286" t="str">
        <f t="shared" si="148"/>
        <v>Europe</v>
      </c>
      <c r="Q286">
        <f>SQRT((Q$29*P$29^2+Q268*P268^2)/(Q$29+Q268-2))</f>
        <v>2.000878931014483</v>
      </c>
      <c r="R286">
        <f>SQRT((Q$29*P$29^2+Q269*P269^2)/(Q$29+Q269-2))</f>
        <v>2.1924578258498784</v>
      </c>
      <c r="S286">
        <f>SQRT((Q$29*P$29^2+Q270*P270^2)/(Q$29+Q270-2))</f>
        <v>2.0158285392514843</v>
      </c>
      <c r="T286">
        <f>SQRT((Q$29*P$29^2+Q271*P271^2)/(Q$29+Q271-2))</f>
        <v>2.9619136004393072</v>
      </c>
      <c r="U286">
        <f>SQRT((Q$29*P$29^2+Q272*P272^2)/(Q$29+Q272-2))</f>
        <v>2.8110510063851315</v>
      </c>
      <c r="Y286" t="str">
        <f t="shared" si="149"/>
        <v>Arabsphere</v>
      </c>
      <c r="AB286">
        <f>SQRT((AB$29*AA$29^2+AB268*AA268^2)/(AB$29+AB268-2))</f>
        <v>1.5638210048644725</v>
      </c>
      <c r="AC286">
        <f>SQRT((AB$29*AA$29^2+AB269*AA269^2)/(AB$29+AB269-2))</f>
        <v>1.5750153244800467</v>
      </c>
      <c r="AD286">
        <f>SQRT((AB$29*AA$29^2+AB270*AA270^2)/(AB$29+AB270-2))</f>
        <v>1.8995700421357431</v>
      </c>
      <c r="AE286">
        <f>SQRT((AB$29*AA$29^2+AB271*AA271^2)/(AB$29+AB271-2))</f>
        <v>1.2692563189171764</v>
      </c>
      <c r="AF286">
        <f>SQRT((AB$29*AA$29^2+AB272*AA272^2)/(AB$29+AB272-2))</f>
        <v>1.5847150103412062</v>
      </c>
    </row>
    <row r="287" spans="14:32" x14ac:dyDescent="0.35">
      <c r="N287" t="str">
        <f t="shared" si="148"/>
        <v>Latin America and the Caribbean</v>
      </c>
      <c r="R287">
        <f>SQRT((Q$30*P$30^2+Q269*P269^2)/(Q$30+Q269-2))</f>
        <v>1.6406817219545899</v>
      </c>
      <c r="S287">
        <f>SQRT((Q$30*P$30^2+Q270*P270^2)/(Q$30+Q270-2))</f>
        <v>1.313628567204058</v>
      </c>
      <c r="T287">
        <f>SQRT((Q$30*P$30^2+Q271*P271^2)/(Q$30+Q271-2))</f>
        <v>1.6461545518665417</v>
      </c>
      <c r="U287">
        <f>SQRT((Q$30*P$30^2+Q272*P272^2)/(Q$30+Q272-2))</f>
        <v>1.7127262513873285</v>
      </c>
      <c r="Y287" t="str">
        <f t="shared" si="149"/>
        <v>Francosphere</v>
      </c>
      <c r="AC287">
        <f>SQRT((AB$30*AA$30^2+AB269*AA269^2)/(AB$30+AB269-2))</f>
        <v>4.1856767539454252</v>
      </c>
      <c r="AD287">
        <f>SQRT((AB$30*AA$30^2+AB270*AA270^2)/(AB$30+AB270-2))</f>
        <v>2.6642615656638946</v>
      </c>
      <c r="AE287">
        <f>SQRT((AB$30*AA$30^2+AB271*AA271^2)/(AB$30+AB271-2))</f>
        <v>2.9858317201637967</v>
      </c>
      <c r="AF287">
        <f>SQRT((AB$30*AA$30^2+AB272*AA272^2)/(AB$30+AB272-2))</f>
        <v>5.8720669971665931</v>
      </c>
    </row>
    <row r="288" spans="14:32" x14ac:dyDescent="0.35">
      <c r="N288" t="str">
        <f t="shared" si="148"/>
        <v>Northern Africa and Western Asia</v>
      </c>
      <c r="S288">
        <f>SQRT((Q$31*P$31^2+Q270*P270^2)/(Q$31+Q270-2))</f>
        <v>1.3104302416659259</v>
      </c>
      <c r="T288">
        <f>SQRT((Q$31*P$31^2+Q271*P271^2)/(Q$31+Q271-2))</f>
        <v>1.7070931324313507</v>
      </c>
      <c r="U288">
        <f>SQRT((Q$31*P$31^2+Q272*P272^2)/(Q$31+Q272-2))</f>
        <v>1.7775352730384952</v>
      </c>
      <c r="Y288" t="str">
        <f t="shared" si="149"/>
        <v>Germanosphere</v>
      </c>
      <c r="AD288">
        <f>SQRT((AB$31*AA$31^2+AB270*AA270^2)/(AB$31+AB270-2))</f>
        <v>2.1624287435737735</v>
      </c>
      <c r="AE288">
        <f>SQRT((AB$31*AA$31^2+AB271*AA271^2)/(AB$31+AB271-2))</f>
        <v>1.0459606380574484</v>
      </c>
      <c r="AF288">
        <f>SQRT((AB$31*AA$31^2+AB272*AA272^2)/(AB$31+AB272-2))</f>
        <v>6.0454560819714187</v>
      </c>
    </row>
    <row r="289" spans="14:32" x14ac:dyDescent="0.35">
      <c r="N289" t="str">
        <f t="shared" si="148"/>
        <v>Northern America</v>
      </c>
      <c r="T289">
        <f>SQRT((Q$32*P$32^2+Q271*P271^2)/(Q$32+Q271-2))</f>
        <v>2.7713484765385012</v>
      </c>
      <c r="U289">
        <f>SQRT((Q$32*P$32^2+Q272*P272^2)/(Q$32+Q272-2))</f>
        <v>2.6554203017248974</v>
      </c>
      <c r="Y289" t="str">
        <f t="shared" si="149"/>
        <v>Hispanosphere</v>
      </c>
      <c r="AE289">
        <f>SQRT((AB$32*AA$32^2+AB271*AA271^2)/(AB$32+AB271-2))</f>
        <v>1.8172087518596314</v>
      </c>
      <c r="AF289">
        <f>SQRT((AB$32*AA$32^2+AB272*AA272^2)/(AB$32+AB272-2))</f>
        <v>2.1840198451028012</v>
      </c>
    </row>
    <row r="290" spans="14:32" x14ac:dyDescent="0.35">
      <c r="N290" t="str">
        <f t="shared" si="148"/>
        <v>Oceania</v>
      </c>
      <c r="U290">
        <f>SQRT((Q271*P271^2+Q272*P272^2)/(Q271+Q272-2))</f>
        <v>2.7976045166437493</v>
      </c>
      <c r="Y290" t="str">
        <f t="shared" si="149"/>
        <v>Lusosphone (Portuguese)</v>
      </c>
      <c r="AF290">
        <f>SQRT((AB271*AA271^2+AB272*AA272^2)/(AB271+AB272-2))</f>
        <v>1.3882998306283818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150">P283</f>
        <v>Europe</v>
      </c>
      <c r="Q292" t="str">
        <f t="shared" si="150"/>
        <v>Latin America and the Caribbean</v>
      </c>
      <c r="R292" t="str">
        <f t="shared" si="150"/>
        <v>Northern Africa and Western Asia</v>
      </c>
      <c r="S292" t="str">
        <f t="shared" si="150"/>
        <v>Northern America</v>
      </c>
      <c r="T292" t="str">
        <f t="shared" si="150"/>
        <v>Oceania</v>
      </c>
      <c r="U292" t="str">
        <f t="shared" si="150"/>
        <v>Sub-Saharan Africa</v>
      </c>
      <c r="Y292" s="4" t="s">
        <v>39</v>
      </c>
      <c r="Z292" t="str">
        <f>Z283</f>
        <v>Anglosphere (other)</v>
      </c>
      <c r="AA292" t="str">
        <f t="shared" ref="AA292:AF292" si="151">AA283</f>
        <v>Arabsphere</v>
      </c>
      <c r="AB292" t="str">
        <f t="shared" si="151"/>
        <v>Francosphere</v>
      </c>
      <c r="AC292" t="str">
        <f t="shared" si="151"/>
        <v>Germanosphere</v>
      </c>
      <c r="AD292" t="str">
        <f t="shared" si="151"/>
        <v>Hispanosphere</v>
      </c>
      <c r="AE292" t="str">
        <f t="shared" si="151"/>
        <v>Lusosphone (Portuguese)</v>
      </c>
      <c r="AF292" t="str">
        <f t="shared" si="151"/>
        <v>Swahili</v>
      </c>
    </row>
    <row r="293" spans="14:32" x14ac:dyDescent="0.35">
      <c r="N293" t="str">
        <f>N284</f>
        <v>Central and Southern Asia</v>
      </c>
      <c r="O293">
        <f>O275/O284</f>
        <v>-34.829845610222094</v>
      </c>
      <c r="P293">
        <f t="shared" ref="P293:U299" si="152">P275/P284</f>
        <v>-16.566969919179268</v>
      </c>
      <c r="Q293">
        <f t="shared" si="152"/>
        <v>-43.079514741350025</v>
      </c>
      <c r="R293">
        <f t="shared" si="152"/>
        <v>-35.156374046842544</v>
      </c>
      <c r="S293">
        <f t="shared" si="152"/>
        <v>-43.138019477718771</v>
      </c>
      <c r="T293">
        <f t="shared" si="152"/>
        <v>-19.924397149571472</v>
      </c>
      <c r="U293">
        <f t="shared" si="152"/>
        <v>-36.703230899769032</v>
      </c>
      <c r="Y293" t="str">
        <f>Y284</f>
        <v>Anglosphere (core)</v>
      </c>
      <c r="Z293">
        <f>Z275/Z284</f>
        <v>-22.321736421855935</v>
      </c>
      <c r="AA293">
        <f t="shared" ref="AA293:AF299" si="153">AA275/AA284</f>
        <v>-18.649654083067521</v>
      </c>
      <c r="AB293">
        <f t="shared" si="153"/>
        <v>-20.383390853665695</v>
      </c>
      <c r="AC293">
        <f t="shared" si="153"/>
        <v>-15.169196950571258</v>
      </c>
      <c r="AD293">
        <f t="shared" si="153"/>
        <v>-28.234580231011041</v>
      </c>
      <c r="AE293">
        <f t="shared" si="153"/>
        <v>-26.196390957365828</v>
      </c>
      <c r="AF293">
        <f t="shared" si="153"/>
        <v>-21.059776868908283</v>
      </c>
    </row>
    <row r="294" spans="14:32" x14ac:dyDescent="0.35">
      <c r="N294" t="str">
        <f t="shared" ref="N294:N299" si="154">N285</f>
        <v>Eastern and South-Eastern Asia</v>
      </c>
      <c r="P294">
        <f t="shared" si="152"/>
        <v>-8.5922881811963663</v>
      </c>
      <c r="Q294">
        <f t="shared" si="152"/>
        <v>-31.673165559681937</v>
      </c>
      <c r="R294">
        <f t="shared" si="152"/>
        <v>-23.226543345053379</v>
      </c>
      <c r="S294">
        <f t="shared" si="152"/>
        <v>-79.517563298049637</v>
      </c>
      <c r="T294">
        <f t="shared" si="152"/>
        <v>-6.8760380379019068</v>
      </c>
      <c r="U294">
        <f t="shared" si="152"/>
        <v>-20.835590726307245</v>
      </c>
      <c r="Y294" t="str">
        <f t="shared" ref="Y294:Y299" si="155">Y285</f>
        <v>Anglosphere (other)</v>
      </c>
      <c r="AA294">
        <f t="shared" si="153"/>
        <v>-23.573451417082882</v>
      </c>
      <c r="AB294">
        <f t="shared" si="153"/>
        <v>-25.34029925992148</v>
      </c>
      <c r="AC294">
        <f t="shared" si="153"/>
        <v>-20.217844355646829</v>
      </c>
      <c r="AD294">
        <f t="shared" si="153"/>
        <v>-33.1606764626124</v>
      </c>
      <c r="AE294">
        <f t="shared" si="153"/>
        <v>-30.783372114246731</v>
      </c>
      <c r="AF294">
        <f t="shared" si="153"/>
        <v>-26.854003716857573</v>
      </c>
    </row>
    <row r="295" spans="14:32" x14ac:dyDescent="0.35">
      <c r="N295" t="str">
        <f t="shared" si="154"/>
        <v>Europe</v>
      </c>
      <c r="Q295">
        <f t="shared" si="152"/>
        <v>-31.10600599080135</v>
      </c>
      <c r="R295">
        <f t="shared" si="152"/>
        <v>-21.816812091299536</v>
      </c>
      <c r="S295">
        <f t="shared" si="152"/>
        <v>-20.24052094258348</v>
      </c>
      <c r="T295">
        <f t="shared" si="152"/>
        <v>-7.8806299829559103</v>
      </c>
      <c r="U295">
        <f t="shared" si="152"/>
        <v>-20.133741780114388</v>
      </c>
      <c r="Y295" t="str">
        <f t="shared" si="155"/>
        <v>Arabsphere</v>
      </c>
      <c r="AB295">
        <f t="shared" si="153"/>
        <v>-32.775081163743501</v>
      </c>
      <c r="AC295">
        <f t="shared" si="153"/>
        <v>-27.285772977597748</v>
      </c>
      <c r="AD295">
        <f t="shared" si="153"/>
        <v>-36.269501009048163</v>
      </c>
      <c r="AE295">
        <f t="shared" si="153"/>
        <v>-44.97228070426079</v>
      </c>
      <c r="AF295">
        <f t="shared" si="153"/>
        <v>-39.909616711703002</v>
      </c>
    </row>
    <row r="296" spans="14:32" x14ac:dyDescent="0.35">
      <c r="N296" t="str">
        <f t="shared" si="154"/>
        <v>Latin America and the Caribbean</v>
      </c>
      <c r="R296">
        <f t="shared" si="152"/>
        <v>-33.515246793655557</v>
      </c>
      <c r="S296">
        <f t="shared" si="152"/>
        <v>-36.507147742630885</v>
      </c>
      <c r="T296">
        <f t="shared" si="152"/>
        <v>-18.526302714680533</v>
      </c>
      <c r="U296">
        <f t="shared" si="152"/>
        <v>-37.222753757718529</v>
      </c>
      <c r="Y296" t="str">
        <f t="shared" si="155"/>
        <v>Francosphere</v>
      </c>
      <c r="AC296">
        <f t="shared" si="153"/>
        <v>-7.2087583761833445</v>
      </c>
      <c r="AD296">
        <f t="shared" si="153"/>
        <v>-21.054419004097323</v>
      </c>
      <c r="AE296">
        <f t="shared" si="153"/>
        <v>-14.829828801460694</v>
      </c>
      <c r="AF296">
        <f t="shared" si="153"/>
        <v>-8.5903976341448551</v>
      </c>
    </row>
    <row r="297" spans="14:32" x14ac:dyDescent="0.35">
      <c r="N297" t="str">
        <f t="shared" si="154"/>
        <v>Northern Africa and Western Asia</v>
      </c>
      <c r="S297">
        <f t="shared" si="152"/>
        <v>-33.36111660542015</v>
      </c>
      <c r="T297">
        <f t="shared" si="152"/>
        <v>-15.381551807462124</v>
      </c>
      <c r="U297">
        <f t="shared" si="152"/>
        <v>-33.480613479847833</v>
      </c>
      <c r="Y297" t="str">
        <f t="shared" si="155"/>
        <v>Germanosphere</v>
      </c>
      <c r="AD297">
        <f t="shared" si="153"/>
        <v>-28.183099637900661</v>
      </c>
      <c r="AE297">
        <f t="shared" si="153"/>
        <v>-46.970064505717708</v>
      </c>
      <c r="AF297">
        <f t="shared" si="153"/>
        <v>-9.146184355700262</v>
      </c>
    </row>
    <row r="298" spans="14:32" x14ac:dyDescent="0.35">
      <c r="N298" t="str">
        <f t="shared" si="154"/>
        <v>Northern America</v>
      </c>
      <c r="T298">
        <f t="shared" si="152"/>
        <v>-6.4856262954494408</v>
      </c>
      <c r="U298">
        <f t="shared" si="152"/>
        <v>-19.292298280146699</v>
      </c>
      <c r="Y298" t="str">
        <f t="shared" si="155"/>
        <v>Hispanosphere</v>
      </c>
      <c r="AE298">
        <f t="shared" si="153"/>
        <v>-30.449850631290712</v>
      </c>
      <c r="AF298">
        <f t="shared" si="153"/>
        <v>-28.158055613778231</v>
      </c>
    </row>
    <row r="299" spans="14:32" x14ac:dyDescent="0.35">
      <c r="N299" t="str">
        <f t="shared" si="154"/>
        <v>Oceania</v>
      </c>
      <c r="U299">
        <f t="shared" si="152"/>
        <v>-11.887037559775568</v>
      </c>
      <c r="Y299" t="str">
        <f t="shared" si="155"/>
        <v>Lusosphone (Portuguese)</v>
      </c>
      <c r="AF299">
        <f t="shared" si="153"/>
        <v>-4.4399754750456095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156">P292</f>
        <v>Europe</v>
      </c>
      <c r="Q302" t="str">
        <f t="shared" si="156"/>
        <v>Latin America and the Caribbean</v>
      </c>
      <c r="R302" t="str">
        <f t="shared" si="156"/>
        <v>Northern Africa and Western Asia</v>
      </c>
      <c r="S302" t="str">
        <f t="shared" si="156"/>
        <v>Northern America</v>
      </c>
      <c r="T302" t="str">
        <f t="shared" si="156"/>
        <v>Oceania</v>
      </c>
      <c r="U302" t="str">
        <f t="shared" si="156"/>
        <v>Sub-Saharan Africa</v>
      </c>
      <c r="Z302" t="str">
        <f>Z292</f>
        <v>Anglosphere (other)</v>
      </c>
      <c r="AA302" t="str">
        <f t="shared" ref="AA302:AF302" si="157">AA292</f>
        <v>Arabsphere</v>
      </c>
      <c r="AB302" t="str">
        <f t="shared" si="157"/>
        <v>Francosphere</v>
      </c>
      <c r="AC302" t="str">
        <f t="shared" si="157"/>
        <v>Germanosphere</v>
      </c>
      <c r="AD302" t="str">
        <f t="shared" si="157"/>
        <v>Hispanosphere</v>
      </c>
      <c r="AE302" t="str">
        <f t="shared" si="157"/>
        <v>Lusosphone (Portuguese)</v>
      </c>
      <c r="AF302" t="str">
        <f t="shared" si="157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158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159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158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159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158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159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158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159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158"/>
        <v>Northern America</v>
      </c>
      <c r="T308">
        <f>Q$32+Q271-2</f>
        <v>6057</v>
      </c>
      <c r="U308">
        <f>Q$32+Q272-2</f>
        <v>8142</v>
      </c>
      <c r="Y308" t="str">
        <f t="shared" si="159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158"/>
        <v>Oceania</v>
      </c>
      <c r="U309">
        <f>Q271+Q272-2</f>
        <v>5083</v>
      </c>
      <c r="Y309" t="str">
        <f t="shared" si="159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160">N264</f>
        <v>Geographic_Grouping_A</v>
      </c>
      <c r="O323" t="str">
        <f t="shared" ref="O323:O331" si="161">T3</f>
        <v>reg.65-74</v>
      </c>
      <c r="P323" t="str">
        <f t="shared" ref="P323:P331" si="162">AL3</f>
        <v>65-74</v>
      </c>
      <c r="Q323" t="str">
        <f t="shared" ref="Q323:Q331" si="163">AW3</f>
        <v>65-74</v>
      </c>
      <c r="Y323" t="str">
        <f t="shared" ref="Y323:Y331" si="164">Y264</f>
        <v>Language_Grouping</v>
      </c>
      <c r="Z323" t="str">
        <f t="shared" ref="Z323:Z331" si="165">T15</f>
        <v>reg.65-74</v>
      </c>
      <c r="AA323" t="str">
        <f t="shared" ref="AA323:AA331" si="166">AL15</f>
        <v>65-74</v>
      </c>
      <c r="AB323" t="str">
        <f t="shared" ref="AB323:AB331" si="167">AW15</f>
        <v>65-74</v>
      </c>
    </row>
    <row r="324" spans="14:32" x14ac:dyDescent="0.35">
      <c r="N324" t="str">
        <f t="shared" si="160"/>
        <v>Central and Southern Asia</v>
      </c>
      <c r="O324">
        <f t="shared" si="161"/>
        <v>107.24857935631469</v>
      </c>
      <c r="P324">
        <f t="shared" si="162"/>
        <v>0.97299527061330948</v>
      </c>
      <c r="Q324">
        <f t="shared" si="163"/>
        <v>5453</v>
      </c>
      <c r="Y324" t="str">
        <f t="shared" si="164"/>
        <v>Anglosphere (core)</v>
      </c>
      <c r="Z324">
        <f t="shared" si="165"/>
        <v>112.7015873</v>
      </c>
      <c r="AA324">
        <f t="shared" si="166"/>
        <v>1.4477624819999999</v>
      </c>
      <c r="AB324">
        <f t="shared" si="167"/>
        <v>11063</v>
      </c>
    </row>
    <row r="325" spans="14:32" x14ac:dyDescent="0.35">
      <c r="N325" t="str">
        <f t="shared" si="160"/>
        <v>Eastern and South-Eastern Asia</v>
      </c>
      <c r="O325">
        <f t="shared" si="161"/>
        <v>123.31407135842227</v>
      </c>
      <c r="P325">
        <f t="shared" si="162"/>
        <v>1.687357231420423</v>
      </c>
      <c r="Q325">
        <f t="shared" si="163"/>
        <v>1377</v>
      </c>
      <c r="Y325" t="str">
        <f t="shared" si="164"/>
        <v>Anglosphere (other)</v>
      </c>
      <c r="Z325">
        <f t="shared" si="165"/>
        <v>109.56694830000001</v>
      </c>
      <c r="AA325">
        <f t="shared" si="166"/>
        <v>1.4515470500000001</v>
      </c>
      <c r="AB325">
        <f t="shared" si="167"/>
        <v>8344</v>
      </c>
    </row>
    <row r="326" spans="14:32" x14ac:dyDescent="0.35">
      <c r="N326" t="str">
        <f t="shared" si="160"/>
        <v>Europe</v>
      </c>
      <c r="O326">
        <f t="shared" si="161"/>
        <v>111.56982605158103</v>
      </c>
      <c r="P326">
        <f t="shared" si="162"/>
        <v>1.1882968017202071</v>
      </c>
      <c r="Q326">
        <f t="shared" si="163"/>
        <v>10376</v>
      </c>
      <c r="Y326" t="str">
        <f t="shared" si="164"/>
        <v>Arabsphere</v>
      </c>
      <c r="Z326">
        <f t="shared" si="165"/>
        <v>105.598393</v>
      </c>
      <c r="AA326">
        <f t="shared" si="166"/>
        <v>3.7737864490000002</v>
      </c>
      <c r="AB326">
        <f t="shared" si="167"/>
        <v>2815</v>
      </c>
    </row>
    <row r="327" spans="14:32" x14ac:dyDescent="0.35">
      <c r="N327" t="str">
        <f t="shared" si="160"/>
        <v>Latin America and the Caribbean</v>
      </c>
      <c r="O327">
        <f t="shared" si="161"/>
        <v>123.14958539710631</v>
      </c>
      <c r="P327">
        <f t="shared" si="162"/>
        <v>1.3052251772648771</v>
      </c>
      <c r="Q327">
        <f t="shared" si="163"/>
        <v>16647</v>
      </c>
      <c r="Y327" t="str">
        <f t="shared" si="164"/>
        <v>Francosphere</v>
      </c>
      <c r="Z327">
        <f t="shared" si="165"/>
        <v>110.6094288</v>
      </c>
      <c r="AA327">
        <f t="shared" si="166"/>
        <v>1.6005242079999999</v>
      </c>
      <c r="AB327">
        <f t="shared" si="167"/>
        <v>7666</v>
      </c>
    </row>
    <row r="328" spans="14:32" x14ac:dyDescent="0.35">
      <c r="N328" t="str">
        <f t="shared" si="160"/>
        <v>Northern Africa and Western Asia</v>
      </c>
      <c r="O328">
        <f t="shared" si="161"/>
        <v>106.07553388892246</v>
      </c>
      <c r="P328">
        <f t="shared" si="162"/>
        <v>3.1976456689766075</v>
      </c>
      <c r="Q328">
        <f t="shared" si="163"/>
        <v>5171</v>
      </c>
      <c r="Y328" t="str">
        <f t="shared" si="164"/>
        <v>Germanosphere</v>
      </c>
      <c r="Z328">
        <f t="shared" si="165"/>
        <v>113.13820819999999</v>
      </c>
      <c r="AA328">
        <f t="shared" si="166"/>
        <v>1.9264152919999999</v>
      </c>
      <c r="AB328">
        <f t="shared" si="167"/>
        <v>1527</v>
      </c>
    </row>
    <row r="329" spans="14:32" x14ac:dyDescent="0.35">
      <c r="N329" t="str">
        <f t="shared" si="160"/>
        <v>Northern America</v>
      </c>
      <c r="O329">
        <f t="shared" si="161"/>
        <v>115.74540707003574</v>
      </c>
      <c r="P329">
        <f t="shared" si="162"/>
        <v>0.40558834320050419</v>
      </c>
      <c r="Q329">
        <f t="shared" si="163"/>
        <v>7590</v>
      </c>
      <c r="Y329" t="str">
        <f t="shared" si="164"/>
        <v>Hispanosphere</v>
      </c>
      <c r="Z329">
        <f t="shared" si="165"/>
        <v>126.00018249999999</v>
      </c>
      <c r="AA329">
        <f t="shared" si="166"/>
        <v>1.7141840829999999</v>
      </c>
      <c r="AB329">
        <f t="shared" si="167"/>
        <v>15191</v>
      </c>
    </row>
    <row r="330" spans="14:32" x14ac:dyDescent="0.35">
      <c r="N330" t="str">
        <f t="shared" si="160"/>
        <v>Oceania</v>
      </c>
      <c r="O330">
        <f t="shared" si="161"/>
        <v>104.49437908631013</v>
      </c>
      <c r="P330">
        <f t="shared" si="162"/>
        <v>1.2458058207549775E-2</v>
      </c>
      <c r="Q330">
        <f t="shared" si="163"/>
        <v>1519</v>
      </c>
      <c r="Y330" t="str">
        <f t="shared" si="164"/>
        <v>Lusosphone (Portuguese)</v>
      </c>
      <c r="Z330">
        <f t="shared" si="165"/>
        <v>117.5882189</v>
      </c>
      <c r="AA330">
        <f t="shared" si="166"/>
        <v>1.127398288</v>
      </c>
      <c r="AB330">
        <f t="shared" si="167"/>
        <v>3169</v>
      </c>
    </row>
    <row r="331" spans="14:32" x14ac:dyDescent="0.35">
      <c r="N331" t="str">
        <f t="shared" si="160"/>
        <v>Sub-Saharan Africa</v>
      </c>
      <c r="O331">
        <f t="shared" si="161"/>
        <v>114.61729414612122</v>
      </c>
      <c r="P331">
        <f t="shared" si="162"/>
        <v>1.499292101049962</v>
      </c>
      <c r="Q331">
        <f t="shared" si="163"/>
        <v>1715</v>
      </c>
      <c r="Y331" t="str">
        <f t="shared" si="164"/>
        <v>Swahili</v>
      </c>
      <c r="Z331">
        <f t="shared" si="165"/>
        <v>135.55345639999999</v>
      </c>
      <c r="AA331">
        <f t="shared" si="166"/>
        <v>10.004148369999999</v>
      </c>
      <c r="AB331">
        <f t="shared" si="167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-79.992309381937389</v>
      </c>
      <c r="P334">
        <f>O$27-O326</f>
        <v>-68.248064075096153</v>
      </c>
      <c r="Q334">
        <f>O$27-O327</f>
        <v>-79.827823420621428</v>
      </c>
      <c r="R334">
        <f>O$27-O328</f>
        <v>-62.753771912437593</v>
      </c>
      <c r="S334">
        <f>O$27-O329</f>
        <v>-72.423645093550874</v>
      </c>
      <c r="T334">
        <f>O$27-O330</f>
        <v>-61.172617109825261</v>
      </c>
      <c r="U334">
        <f>O$27-O331</f>
        <v>-71.295532169636346</v>
      </c>
      <c r="Y334" t="str">
        <f>Y324</f>
        <v>Anglosphere (core)</v>
      </c>
      <c r="Z334">
        <f>Z$27-Z325</f>
        <v>-52.201392860000006</v>
      </c>
      <c r="AA334">
        <f>Z$27-Z326</f>
        <v>-48.23283756</v>
      </c>
      <c r="AB334">
        <f>Z$27-Z327</f>
        <v>-53.243873360000002</v>
      </c>
      <c r="AC334">
        <f>Z$27-Z328</f>
        <v>-55.772652759999993</v>
      </c>
      <c r="AD334">
        <f>Z$27-Z329</f>
        <v>-68.634627059999985</v>
      </c>
      <c r="AE334">
        <f>Z$27-Z330</f>
        <v>-60.22266346</v>
      </c>
      <c r="AF334">
        <f>Z$27-Z331</f>
        <v>-78.187900959999979</v>
      </c>
    </row>
    <row r="335" spans="14:32" x14ac:dyDescent="0.35">
      <c r="N335" t="str">
        <f t="shared" ref="N335:N340" si="168">N325</f>
        <v>Eastern and South-Eastern Asia</v>
      </c>
      <c r="P335">
        <f>O$28-O326</f>
        <v>-50.084389800459341</v>
      </c>
      <c r="Q335">
        <f>O$28-O327</f>
        <v>-61.664149145984616</v>
      </c>
      <c r="R335">
        <f>O$28-O328</f>
        <v>-44.590097637800774</v>
      </c>
      <c r="S335">
        <f>O$28-O329</f>
        <v>-54.259970818914049</v>
      </c>
      <c r="T335">
        <f>O$28-O330</f>
        <v>-43.008942835188442</v>
      </c>
      <c r="U335">
        <f>O$28-O331</f>
        <v>-53.131857894999534</v>
      </c>
      <c r="Y335" t="str">
        <f t="shared" ref="Y335:Y340" si="169">Y325</f>
        <v>Anglosphere (other)</v>
      </c>
      <c r="AA335">
        <f>Z$28-Z326</f>
        <v>-59.25537645</v>
      </c>
      <c r="AB335">
        <f>Z$28-Z327</f>
        <v>-64.266412250000002</v>
      </c>
      <c r="AC335">
        <f>Z$28-Z328</f>
        <v>-66.795191649999992</v>
      </c>
      <c r="AD335">
        <f>Z$28-Z329</f>
        <v>-79.657165949999992</v>
      </c>
      <c r="AE335">
        <f>Z$28-Z330</f>
        <v>-71.24520235</v>
      </c>
      <c r="AF335">
        <f>Z$28-Z331</f>
        <v>-89.210439849999986</v>
      </c>
    </row>
    <row r="336" spans="14:32" x14ac:dyDescent="0.35">
      <c r="N336" t="str">
        <f t="shared" si="168"/>
        <v>Europe</v>
      </c>
      <c r="Q336">
        <f>O$29-O327</f>
        <v>-67.169563306115791</v>
      </c>
      <c r="R336">
        <f>O$29-O328</f>
        <v>-50.095511797931948</v>
      </c>
      <c r="S336">
        <f>O$29-O329</f>
        <v>-59.765384979045223</v>
      </c>
      <c r="T336">
        <f>O$29-O330</f>
        <v>-48.514356995319616</v>
      </c>
      <c r="U336">
        <f>O$29-O331</f>
        <v>-58.637272055130708</v>
      </c>
      <c r="Y336" t="str">
        <f t="shared" si="169"/>
        <v>Arabsphere</v>
      </c>
      <c r="AB336">
        <f>Z$29-Z327</f>
        <v>-58.142360460000006</v>
      </c>
      <c r="AC336">
        <f>Z$29-Z328</f>
        <v>-60.671139859999997</v>
      </c>
      <c r="AD336">
        <f>Z$29-Z329</f>
        <v>-73.533114159999997</v>
      </c>
      <c r="AE336">
        <f>Z$29-Z330</f>
        <v>-65.121150560000004</v>
      </c>
      <c r="AF336">
        <f>Z$29-Z331</f>
        <v>-83.08638805999999</v>
      </c>
    </row>
    <row r="337" spans="14:32" x14ac:dyDescent="0.35">
      <c r="N337" t="str">
        <f t="shared" si="168"/>
        <v>Latin America and the Caribbean</v>
      </c>
      <c r="R337">
        <f>O$30-O328</f>
        <v>-57.250924214413878</v>
      </c>
      <c r="S337">
        <f>O$30-O329</f>
        <v>-66.92079739552716</v>
      </c>
      <c r="T337">
        <f>O$30-O330</f>
        <v>-55.669769411801546</v>
      </c>
      <c r="U337">
        <f>O$30-O331</f>
        <v>-65.792684471612631</v>
      </c>
      <c r="Y337" t="str">
        <f t="shared" si="169"/>
        <v>Francosphere</v>
      </c>
      <c r="AC337">
        <f>Z$30-Z328</f>
        <v>-47.869161639999987</v>
      </c>
      <c r="AD337">
        <f>Z$30-Z329</f>
        <v>-60.731135939999987</v>
      </c>
      <c r="AE337">
        <f>Z$30-Z330</f>
        <v>-52.319172339999994</v>
      </c>
      <c r="AF337">
        <f>Z$30-Z331</f>
        <v>-70.284409839999981</v>
      </c>
    </row>
    <row r="338" spans="14:32" x14ac:dyDescent="0.35">
      <c r="N338" t="str">
        <f t="shared" si="168"/>
        <v>Northern Africa and Western Asia</v>
      </c>
      <c r="S338">
        <f>O$31-O329</f>
        <v>-62.681381309153949</v>
      </c>
      <c r="T338">
        <f>O$31-O330</f>
        <v>-51.430353325428342</v>
      </c>
      <c r="U338">
        <f>O$31-O331</f>
        <v>-61.553268385239434</v>
      </c>
      <c r="Y338" t="str">
        <f t="shared" si="169"/>
        <v>Germanosphere</v>
      </c>
      <c r="AD338">
        <f>Z$31-Z329</f>
        <v>-65.580601339999987</v>
      </c>
      <c r="AE338">
        <f>Z$31-Z330</f>
        <v>-57.168637740000001</v>
      </c>
      <c r="AF338">
        <f>Z$31-Z331</f>
        <v>-75.133875239999981</v>
      </c>
    </row>
    <row r="339" spans="14:32" x14ac:dyDescent="0.35">
      <c r="N339" t="str">
        <f t="shared" si="168"/>
        <v>Northern America</v>
      </c>
      <c r="T339">
        <f>O$32-O330</f>
        <v>-43.14654242206457</v>
      </c>
      <c r="U339">
        <f>O$32-O331</f>
        <v>-53.269457481875662</v>
      </c>
      <c r="Y339" t="str">
        <f t="shared" si="169"/>
        <v>Hispanosphere</v>
      </c>
      <c r="AE339">
        <f>Z$32-Z330</f>
        <v>-63.373534159999998</v>
      </c>
      <c r="AF339">
        <f>Z$32-Z331</f>
        <v>-81.338771659999992</v>
      </c>
    </row>
    <row r="340" spans="14:32" x14ac:dyDescent="0.35">
      <c r="N340" t="str">
        <f t="shared" si="168"/>
        <v>Oceania</v>
      </c>
      <c r="U340">
        <f>O330-O331</f>
        <v>-10.122915059811092</v>
      </c>
      <c r="Y340" t="str">
        <f t="shared" si="169"/>
        <v>Lusosphone (Portuguese)</v>
      </c>
      <c r="AF340">
        <f>Z330-Z331</f>
        <v>-17.965237499999986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170">P333</f>
        <v>Europe</v>
      </c>
      <c r="Q342" t="str">
        <f t="shared" si="170"/>
        <v>Latin America and the Caribbean</v>
      </c>
      <c r="R342" t="str">
        <f t="shared" si="170"/>
        <v>Northern Africa and Western Asia</v>
      </c>
      <c r="S342" t="str">
        <f t="shared" si="170"/>
        <v>Northern America</v>
      </c>
      <c r="T342" t="str">
        <f t="shared" si="170"/>
        <v>Oceania</v>
      </c>
      <c r="U342" t="str">
        <f t="shared" si="170"/>
        <v>Sub-Saharan Africa</v>
      </c>
      <c r="Z342" t="str">
        <f>Z333</f>
        <v>Anglosphere (other)</v>
      </c>
      <c r="AA342" t="str">
        <f t="shared" ref="AA342:AF342" si="171">AA333</f>
        <v>Arabsphere</v>
      </c>
      <c r="AB342" t="str">
        <f t="shared" si="171"/>
        <v>Francosphere</v>
      </c>
      <c r="AC342" t="str">
        <f t="shared" si="171"/>
        <v>Germanosphere</v>
      </c>
      <c r="AD342" t="str">
        <f t="shared" si="171"/>
        <v>Hispanosphere</v>
      </c>
      <c r="AE342" t="str">
        <f t="shared" si="171"/>
        <v>Lusosphone (Portuguese)</v>
      </c>
      <c r="AF342" t="str">
        <f t="shared" si="171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1.5466560503582452</v>
      </c>
      <c r="P343">
        <f>SQRT((Q$27*P$27^2+Q326*P326^2)/(Q$27+Q326-2))</f>
        <v>1.3667903320453265</v>
      </c>
      <c r="Q343">
        <f>SQRT((Q$27*P$27^2+Q327*P327^2)/(Q$27+Q327-2))</f>
        <v>1.3936657343294936</v>
      </c>
      <c r="R343">
        <f>SQRT((Q$27*P$27^2+Q328*P328^2)/(Q$27+Q328-2))</f>
        <v>2.2320510365268169</v>
      </c>
      <c r="S343">
        <f>SQRT((Q$27*P$27^2+Q329*P329^2)/(Q$27+Q329-2))</f>
        <v>1.1865714171055477</v>
      </c>
      <c r="T343">
        <f>SQRT((Q$27*P$27^2+Q330*P330^2)/(Q$27+Q330-2))</f>
        <v>1.4245829989034053</v>
      </c>
      <c r="U343">
        <f>SQRT((Q$27*P$27^2+Q331*P331^2)/(Q$27+Q331-2))</f>
        <v>1.5228105984777429</v>
      </c>
      <c r="Y343" t="str">
        <f>Y334</f>
        <v>Anglosphere (core)</v>
      </c>
      <c r="Z343">
        <f>SQRT((AB$27*AA$27^2+AB325*AA325^2)/(AB$27+AB325-2))</f>
        <v>2.1000062567779962</v>
      </c>
      <c r="AA343">
        <f>SQRT((AB$27*AA$27^2+AB326*AA326^2)/(AB$27+AB326-2))</f>
        <v>2.9378107721722349</v>
      </c>
      <c r="AB343">
        <f>SQRT((AB$27*AA$27^2+AB327*AA327^2)/(AB$27+AB327-2))</f>
        <v>2.173991969581762</v>
      </c>
      <c r="AC343">
        <f>SQRT((AB$27*AA$27^2+AB328*AA328^2)/(AB$27+AB328-2))</f>
        <v>2.5015679311514032</v>
      </c>
      <c r="AD343">
        <f>SQRT((AB$27*AA$27^2+AB329*AA329^2)/(AB$27+AB329-2))</f>
        <v>2.0679440659192521</v>
      </c>
      <c r="AE343">
        <f>SQRT((AB$27*AA$27^2+AB330*AA330^2)/(AB$27+AB330-2))</f>
        <v>2.284417247809349</v>
      </c>
      <c r="AF343">
        <f>SQRT((AB$27*AA$27^2+AB331*AA331^2)/(AB$27+AB331-2))</f>
        <v>2.6280018934415592</v>
      </c>
    </row>
    <row r="344" spans="14:32" x14ac:dyDescent="0.35">
      <c r="N344" t="str">
        <f t="shared" ref="N344:N349" si="172">N335</f>
        <v>Eastern and South-Eastern Asia</v>
      </c>
      <c r="P344">
        <f>SQRT((Q$28*P$28^2+Q326*P326^2)/(Q$28+Q326-2))</f>
        <v>1.1843574771323728</v>
      </c>
      <c r="Q344">
        <f>SQRT((Q$28*P$28^2+Q327*P327^2)/(Q$28+Q327-2))</f>
        <v>1.2977952931661831</v>
      </c>
      <c r="R344">
        <f>SQRT((Q$28*P$28^2+Q328*P328^2)/(Q$28+Q328-2))</f>
        <v>3.0046566873306468</v>
      </c>
      <c r="S344">
        <f>SQRT((Q$28*P$28^2+Q329*P329^2)/(Q$28+Q329-2))</f>
        <v>0.52045396353207873</v>
      </c>
      <c r="T344">
        <f>SQRT((Q$28*P$28^2+Q330*P330^2)/(Q$28+Q330-2))</f>
        <v>0.66465501640901792</v>
      </c>
      <c r="U344">
        <f>SQRT((Q$28*P$28^2+Q331*P331^2)/(Q$28+Q331-2))</f>
        <v>1.3930854401926911</v>
      </c>
      <c r="Y344" t="str">
        <f t="shared" ref="Y344:Y349" si="173">Y335</f>
        <v>Anglosphere (other)</v>
      </c>
      <c r="AA344">
        <f>SQRT((AB$28*AA$28^2+AB326*AA326^2)/(AB$28+AB326-2))</f>
        <v>2.7393157768997147</v>
      </c>
      <c r="AB344">
        <f>SQRT((AB$28*AA$28^2+AB327*AA327^2)/(AB$28+AB327-2))</f>
        <v>2.1881261777887526</v>
      </c>
      <c r="AC344">
        <f>SQRT((AB$28*AA$28^2+AB328*AA328^2)/(AB$28+AB328-2))</f>
        <v>2.414609305595921</v>
      </c>
      <c r="AD344">
        <f>SQRT((AB$28*AA$28^2+AB329*AA329^2)/(AB$28+AB329-2))</f>
        <v>2.0976985621473108</v>
      </c>
      <c r="AE344">
        <f>SQRT((AB$28*AA$28^2+AB330*AA330^2)/(AB$28+AB330-2))</f>
        <v>2.2689548415080463</v>
      </c>
      <c r="AF344">
        <f>SQRT((AB$28*AA$28^2+AB331*AA331^2)/(AB$28+AB331-2))</f>
        <v>2.4874682026594721</v>
      </c>
    </row>
    <row r="345" spans="14:32" x14ac:dyDescent="0.35">
      <c r="N345" t="str">
        <f t="shared" si="172"/>
        <v>Europe</v>
      </c>
      <c r="Q345">
        <f>SQRT((Q$29*P$29^2+Q327*P327^2)/(Q$29+Q327-2))</f>
        <v>1.8040579351336392</v>
      </c>
      <c r="R345">
        <f>SQRT((Q$29*P$29^2+Q328*P328^2)/(Q$29+Q328-2))</f>
        <v>3.0643139728305524</v>
      </c>
      <c r="S345">
        <f>SQRT((Q$29*P$29^2+Q329*P329^2)/(Q$29+Q329-2))</f>
        <v>1.8557607858298106</v>
      </c>
      <c r="T345">
        <f>SQRT((Q$29*P$29^2+Q330*P330^2)/(Q$29+Q330-2))</f>
        <v>2.5496669612553844</v>
      </c>
      <c r="U345">
        <f>SQRT((Q$29*P$29^2+Q331*P331^2)/(Q$29+Q331-2))</f>
        <v>2.6249240115147785</v>
      </c>
      <c r="Y345" t="str">
        <f t="shared" si="173"/>
        <v>Arabsphere</v>
      </c>
      <c r="AB345">
        <f>SQRT((AB$29*AA$29^2+AB327*AA327^2)/(AB$29+AB327-2))</f>
        <v>1.475560761672005</v>
      </c>
      <c r="AC345">
        <f>SQRT((AB$29*AA$29^2+AB328*AA328^2)/(AB$29+AB328-2))</f>
        <v>1.4636984236615407</v>
      </c>
      <c r="AD345">
        <f>SQRT((AB$29*AA$29^2+AB329*AA329^2)/(AB$29+AB329-2))</f>
        <v>1.5668904557435961</v>
      </c>
      <c r="AE345">
        <f>SQRT((AB$29*AA$29^2+AB330*AA330^2)/(AB$29+AB330-2))</f>
        <v>1.3677681242515318</v>
      </c>
      <c r="AF345">
        <f>SQRT((AB$29*AA$29^2+AB331*AA331^2)/(AB$29+AB331-2))</f>
        <v>1.4457161033769141</v>
      </c>
    </row>
    <row r="346" spans="14:32" x14ac:dyDescent="0.35">
      <c r="N346" t="str">
        <f t="shared" si="172"/>
        <v>Latin America and the Caribbean</v>
      </c>
      <c r="R346">
        <f>SQRT((Q$30*P$30^2+Q328*P328^2)/(Q$30+Q328-2))</f>
        <v>1.9615891206378195</v>
      </c>
      <c r="S346">
        <f>SQRT((Q$30*P$30^2+Q329*P329^2)/(Q$30+Q329-2))</f>
        <v>1.2757996152573265</v>
      </c>
      <c r="T346">
        <f>SQRT((Q$30*P$30^2+Q330*P330^2)/(Q$30+Q330-2))</f>
        <v>1.425333931118703</v>
      </c>
      <c r="U346">
        <f>SQRT((Q$30*P$30^2+Q331*P331^2)/(Q$30+Q331-2))</f>
        <v>1.4804833849193533</v>
      </c>
      <c r="Y346" t="str">
        <f t="shared" si="173"/>
        <v>Francosphere</v>
      </c>
      <c r="AC346">
        <f>SQRT((AB$30*AA$30^2+AB328*AA328^2)/(AB$30+AB328-2))</f>
        <v>4.6227280493663354</v>
      </c>
      <c r="AD346">
        <f>SQRT((AB$30*AA$30^2+AB329*AA329^2)/(AB$30+AB329-2))</f>
        <v>2.6608547926359174</v>
      </c>
      <c r="AE346">
        <f>SQRT((AB$30*AA$30^2+AB330*AA330^2)/(AB$30+AB330-2))</f>
        <v>3.8612346967156337</v>
      </c>
      <c r="AF346">
        <f>SQRT((AB$30*AA$30^2+AB331*AA331^2)/(AB$30+AB331-2))</f>
        <v>5.7023271624556635</v>
      </c>
    </row>
    <row r="347" spans="14:32" x14ac:dyDescent="0.35">
      <c r="N347" t="str">
        <f t="shared" si="172"/>
        <v>Northern Africa and Western Asia</v>
      </c>
      <c r="S347">
        <f>SQRT((Q$31*P$31^2+Q329*P329^2)/(Q$31+Q329-2))</f>
        <v>1.2665653345169359</v>
      </c>
      <c r="T347">
        <f>SQRT((Q$31*P$31^2+Q330*P330^2)/(Q$31+Q330-2))</f>
        <v>1.4449775733678312</v>
      </c>
      <c r="U347">
        <f>SQRT((Q$31*P$31^2+Q331*P331^2)/(Q$31+Q331-2))</f>
        <v>1.5106664615712084</v>
      </c>
      <c r="Y347" t="str">
        <f t="shared" si="173"/>
        <v>Germanosphere</v>
      </c>
      <c r="AD347">
        <f>SQRT((AB$31*AA$31^2+AB329*AA329^2)/(AB$31+AB329-2))</f>
        <v>1.7494208588040667</v>
      </c>
      <c r="AE347">
        <f>SQRT((AB$31*AA$31^2+AB330*AA330^2)/(AB$31+AB330-2))</f>
        <v>1.3920846077110749</v>
      </c>
      <c r="AF347">
        <f>SQRT((AB$31*AA$31^2+AB331*AA331^2)/(AB$31+AB331-2))</f>
        <v>4.1050487308486474</v>
      </c>
    </row>
    <row r="348" spans="14:32" x14ac:dyDescent="0.35">
      <c r="N348" t="str">
        <f t="shared" si="172"/>
        <v>Northern America</v>
      </c>
      <c r="T348">
        <f>SQRT((Q$32*P$32^2+Q330*P330^2)/(Q$32+Q330-2))</f>
        <v>2.297586876886915</v>
      </c>
      <c r="U348">
        <f>SQRT((Q$32*P$32^2+Q331*P331^2)/(Q$32+Q331-2))</f>
        <v>2.3934401782175301</v>
      </c>
      <c r="Y348" t="str">
        <f t="shared" si="173"/>
        <v>Hispanosphere</v>
      </c>
      <c r="AE348">
        <f>SQRT((AB$32*AA$32^2+AB330*AA330^2)/(AB$32+AB330-2))</f>
        <v>1.9641954255119716</v>
      </c>
      <c r="AF348">
        <f>SQRT((AB$32*AA$32^2+AB331*AA331^2)/(AB$32+AB331-2))</f>
        <v>2.0983968470383441</v>
      </c>
    </row>
    <row r="349" spans="14:32" x14ac:dyDescent="0.35">
      <c r="N349" t="str">
        <f t="shared" si="172"/>
        <v>Oceania</v>
      </c>
      <c r="U349">
        <f>SQRT((Q330*P330^2+Q331*P331^2)/(Q330+Q331-2))</f>
        <v>1.0921842715333472</v>
      </c>
      <c r="Y349" t="str">
        <f t="shared" si="173"/>
        <v>Lusosphone (Portuguese)</v>
      </c>
      <c r="AF349">
        <f>SQRT((AB330*AA330^2+AB331*AA331^2)/(AB330+AB331-2))</f>
        <v>1.3298586517624296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174">P342</f>
        <v>Europe</v>
      </c>
      <c r="Q351" t="str">
        <f t="shared" si="174"/>
        <v>Latin America and the Caribbean</v>
      </c>
      <c r="R351" t="str">
        <f t="shared" si="174"/>
        <v>Northern Africa and Western Asia</v>
      </c>
      <c r="S351" t="str">
        <f t="shared" si="174"/>
        <v>Northern America</v>
      </c>
      <c r="T351" t="str">
        <f t="shared" si="174"/>
        <v>Oceania</v>
      </c>
      <c r="U351" t="str">
        <f t="shared" si="174"/>
        <v>Sub-Saharan Africa</v>
      </c>
      <c r="Y351" s="4" t="s">
        <v>39</v>
      </c>
      <c r="Z351" t="str">
        <f>Z342</f>
        <v>Anglosphere (other)</v>
      </c>
      <c r="AA351" t="str">
        <f t="shared" ref="AA351:AF351" si="175">AA342</f>
        <v>Arabsphere</v>
      </c>
      <c r="AB351" t="str">
        <f t="shared" si="175"/>
        <v>Francosphere</v>
      </c>
      <c r="AC351" t="str">
        <f t="shared" si="175"/>
        <v>Germanosphere</v>
      </c>
      <c r="AD351" t="str">
        <f t="shared" si="175"/>
        <v>Hispanosphere</v>
      </c>
      <c r="AE351" t="str">
        <f t="shared" si="175"/>
        <v>Lusosphone (Portuguese)</v>
      </c>
      <c r="AF351" t="str">
        <f t="shared" si="175"/>
        <v>Swahili</v>
      </c>
    </row>
    <row r="352" spans="14:32" x14ac:dyDescent="0.35">
      <c r="N352" t="str">
        <f>N343</f>
        <v>Central and Southern Asia</v>
      </c>
      <c r="O352">
        <f>O334/O343</f>
        <v>-51.7195205510683</v>
      </c>
      <c r="P352">
        <f t="shared" ref="P352:U358" si="176">P334/P343</f>
        <v>-49.933089571219519</v>
      </c>
      <c r="Q352">
        <f t="shared" si="176"/>
        <v>-57.279031445102859</v>
      </c>
      <c r="R352">
        <f t="shared" si="176"/>
        <v>-28.114846338856839</v>
      </c>
      <c r="S352">
        <f t="shared" si="176"/>
        <v>-61.036060745687642</v>
      </c>
      <c r="T352">
        <f t="shared" si="176"/>
        <v>-42.940718200985003</v>
      </c>
      <c r="U352">
        <f t="shared" si="176"/>
        <v>-46.818384532459888</v>
      </c>
      <c r="Y352" t="str">
        <f>Y343</f>
        <v>Anglosphere (core)</v>
      </c>
      <c r="Z352">
        <f>Z334/Z343</f>
        <v>-24.857732062232859</v>
      </c>
      <c r="AA352">
        <f t="shared" ref="AA352:AF358" si="177">AA334/AA343</f>
        <v>-16.417952448426878</v>
      </c>
      <c r="AB352">
        <f t="shared" si="177"/>
        <v>-24.491292564545763</v>
      </c>
      <c r="AC352">
        <f t="shared" si="177"/>
        <v>-22.295078244918724</v>
      </c>
      <c r="AD352">
        <f t="shared" si="177"/>
        <v>-33.189788926660455</v>
      </c>
      <c r="AE352">
        <f t="shared" si="177"/>
        <v>-26.36237470092242</v>
      </c>
      <c r="AF352">
        <f t="shared" si="177"/>
        <v>-29.751843465229491</v>
      </c>
    </row>
    <row r="353" spans="14:32" x14ac:dyDescent="0.35">
      <c r="N353" t="str">
        <f t="shared" ref="N353:N358" si="178">N344</f>
        <v>Eastern and South-Eastern Asia</v>
      </c>
      <c r="P353">
        <f t="shared" si="176"/>
        <v>-42.288237096899358</v>
      </c>
      <c r="Q353">
        <f t="shared" si="176"/>
        <v>-47.514542139804554</v>
      </c>
      <c r="R353">
        <f t="shared" si="176"/>
        <v>-14.840330286590865</v>
      </c>
      <c r="S353">
        <f t="shared" si="176"/>
        <v>-104.2550823336552</v>
      </c>
      <c r="T353">
        <f t="shared" si="176"/>
        <v>-64.708671075042986</v>
      </c>
      <c r="U353">
        <f t="shared" si="176"/>
        <v>-38.139697941032502</v>
      </c>
      <c r="Y353" t="str">
        <f t="shared" ref="Y353:Y358" si="179">Y344</f>
        <v>Anglosphere (other)</v>
      </c>
      <c r="AA353">
        <f t="shared" si="177"/>
        <v>-21.631451528769592</v>
      </c>
      <c r="AB353">
        <f t="shared" si="177"/>
        <v>-29.370523922411778</v>
      </c>
      <c r="AC353">
        <f t="shared" si="177"/>
        <v>-27.662939712524246</v>
      </c>
      <c r="AD353">
        <f t="shared" si="177"/>
        <v>-37.973599919169928</v>
      </c>
      <c r="AE353">
        <f t="shared" si="177"/>
        <v>-31.400008958594935</v>
      </c>
      <c r="AF353">
        <f t="shared" si="177"/>
        <v>-35.863951850568704</v>
      </c>
    </row>
    <row r="354" spans="14:32" x14ac:dyDescent="0.35">
      <c r="N354" t="str">
        <f t="shared" si="178"/>
        <v>Europe</v>
      </c>
      <c r="Q354">
        <f t="shared" si="176"/>
        <v>-37.232486827614032</v>
      </c>
      <c r="R354">
        <f t="shared" si="176"/>
        <v>-16.348034908334792</v>
      </c>
      <c r="S354">
        <f t="shared" si="176"/>
        <v>-32.205328097996691</v>
      </c>
      <c r="T354">
        <f t="shared" si="176"/>
        <v>-19.027723123271169</v>
      </c>
      <c r="U354">
        <f t="shared" si="176"/>
        <v>-22.338655061215505</v>
      </c>
      <c r="Y354" t="str">
        <f t="shared" si="179"/>
        <v>Arabsphere</v>
      </c>
      <c r="AB354">
        <f t="shared" si="177"/>
        <v>-39.403569117761741</v>
      </c>
      <c r="AC354">
        <f t="shared" si="177"/>
        <v>-41.450574024823389</v>
      </c>
      <c r="AD354">
        <f t="shared" si="177"/>
        <v>-46.929326737843667</v>
      </c>
      <c r="AE354">
        <f t="shared" si="177"/>
        <v>-47.611250332095224</v>
      </c>
      <c r="AF354">
        <f t="shared" si="177"/>
        <v>-57.470749524008347</v>
      </c>
    </row>
    <row r="355" spans="14:32" x14ac:dyDescent="0.35">
      <c r="N355" t="str">
        <f t="shared" si="178"/>
        <v>Latin America and the Caribbean</v>
      </c>
      <c r="R355">
        <f t="shared" si="176"/>
        <v>-29.18599191445275</v>
      </c>
      <c r="S355">
        <f t="shared" si="176"/>
        <v>-52.454003430647965</v>
      </c>
      <c r="T355">
        <f t="shared" si="176"/>
        <v>-39.057352243139242</v>
      </c>
      <c r="U355">
        <f t="shared" si="176"/>
        <v>-44.440001922207706</v>
      </c>
      <c r="Y355" t="str">
        <f t="shared" si="179"/>
        <v>Francosphere</v>
      </c>
      <c r="AC355">
        <f t="shared" si="177"/>
        <v>-10.355175802859893</v>
      </c>
      <c r="AD355">
        <f t="shared" si="177"/>
        <v>-22.823919632171293</v>
      </c>
      <c r="AE355">
        <f t="shared" si="177"/>
        <v>-13.549855538308169</v>
      </c>
      <c r="AF355">
        <f t="shared" si="177"/>
        <v>-12.325566007989716</v>
      </c>
    </row>
    <row r="356" spans="14:32" x14ac:dyDescent="0.35">
      <c r="N356" t="str">
        <f t="shared" si="178"/>
        <v>Northern Africa and Western Asia</v>
      </c>
      <c r="S356">
        <f t="shared" si="176"/>
        <v>-49.489260128108931</v>
      </c>
      <c r="T356">
        <f t="shared" si="176"/>
        <v>-35.592492418798471</v>
      </c>
      <c r="U356">
        <f t="shared" si="176"/>
        <v>-40.745770129310564</v>
      </c>
      <c r="Y356" t="str">
        <f t="shared" si="179"/>
        <v>Germanosphere</v>
      </c>
      <c r="AD356">
        <f t="shared" si="177"/>
        <v>-37.487035215089399</v>
      </c>
      <c r="AE356">
        <f t="shared" si="177"/>
        <v>-41.066927558375291</v>
      </c>
      <c r="AF356">
        <f t="shared" si="177"/>
        <v>-18.302797400523758</v>
      </c>
    </row>
    <row r="357" spans="14:32" x14ac:dyDescent="0.35">
      <c r="N357" t="str">
        <f t="shared" si="178"/>
        <v>Northern America</v>
      </c>
      <c r="T357">
        <f t="shared" si="176"/>
        <v>-18.779068968449806</v>
      </c>
      <c r="U357">
        <f t="shared" si="176"/>
        <v>-22.256439900472923</v>
      </c>
      <c r="Y357" t="str">
        <f t="shared" si="179"/>
        <v>Hispanosphere</v>
      </c>
      <c r="AE357">
        <f t="shared" si="177"/>
        <v>-32.264373155986533</v>
      </c>
      <c r="AF357">
        <f t="shared" si="177"/>
        <v>-38.762339818991201</v>
      </c>
    </row>
    <row r="358" spans="14:32" x14ac:dyDescent="0.35">
      <c r="N358" t="str">
        <f t="shared" si="178"/>
        <v>Oceania</v>
      </c>
      <c r="U358">
        <f t="shared" si="176"/>
        <v>-9.268504705345423</v>
      </c>
      <c r="Y358" t="str">
        <f t="shared" si="179"/>
        <v>Lusosphone (Portuguese)</v>
      </c>
      <c r="AF358">
        <f t="shared" si="177"/>
        <v>-13.509133076805638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180">P351</f>
        <v>Europe</v>
      </c>
      <c r="Q361" t="str">
        <f t="shared" si="180"/>
        <v>Latin America and the Caribbean</v>
      </c>
      <c r="R361" t="str">
        <f t="shared" si="180"/>
        <v>Northern Africa and Western Asia</v>
      </c>
      <c r="S361" t="str">
        <f t="shared" si="180"/>
        <v>Northern America</v>
      </c>
      <c r="T361" t="str">
        <f t="shared" si="180"/>
        <v>Oceania</v>
      </c>
      <c r="U361" t="str">
        <f t="shared" si="180"/>
        <v>Sub-Saharan Africa</v>
      </c>
      <c r="Z361" t="str">
        <f>Z351</f>
        <v>Anglosphere (other)</v>
      </c>
      <c r="AA361" t="str">
        <f t="shared" ref="AA361:AF361" si="181">AA351</f>
        <v>Arabsphere</v>
      </c>
      <c r="AB361" t="str">
        <f t="shared" si="181"/>
        <v>Francosphere</v>
      </c>
      <c r="AC361" t="str">
        <f t="shared" si="181"/>
        <v>Germanosphere</v>
      </c>
      <c r="AD361" t="str">
        <f t="shared" si="181"/>
        <v>Hispanosphere</v>
      </c>
      <c r="AE361" t="str">
        <f t="shared" si="181"/>
        <v>Lusosphone (Portuguese)</v>
      </c>
      <c r="AF361" t="str">
        <f t="shared" si="181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182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183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182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183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182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183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182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183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182"/>
        <v>Northern America</v>
      </c>
      <c r="T367">
        <f>Q$32+Q330-2</f>
        <v>6076</v>
      </c>
      <c r="U367">
        <f>Q$32+Q331-2</f>
        <v>6272</v>
      </c>
      <c r="Y367" t="str">
        <f t="shared" si="183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182"/>
        <v>Oceania</v>
      </c>
      <c r="U368">
        <f>Q330+Q331-2</f>
        <v>3232</v>
      </c>
      <c r="Y368" t="str">
        <f t="shared" si="183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184">U3</f>
        <v>reg.75+</v>
      </c>
      <c r="P386" t="str">
        <f t="shared" ref="P386:P394" si="185">AM3</f>
        <v>75+</v>
      </c>
      <c r="Q386" t="str">
        <f t="shared" ref="Q386:Q394" si="186">AX3</f>
        <v>75+</v>
      </c>
      <c r="Y386" t="str">
        <f t="shared" ref="Y386:Y394" si="187">Y323</f>
        <v>Language_Grouping</v>
      </c>
      <c r="Z386" t="str">
        <f t="shared" ref="Z386:Z394" si="188">U15</f>
        <v>reg.75+</v>
      </c>
      <c r="AA386" t="str">
        <f t="shared" ref="AA386:AA394" si="189">AM15</f>
        <v>75+</v>
      </c>
      <c r="AB386" t="str">
        <f t="shared" ref="AB386:AB394" si="190">AX15</f>
        <v>75+</v>
      </c>
    </row>
    <row r="387" spans="14:32" x14ac:dyDescent="0.35">
      <c r="N387" t="str">
        <f t="shared" ref="N387:N394" si="191">N324</f>
        <v>Central and Southern Asia</v>
      </c>
      <c r="O387">
        <f t="shared" si="184"/>
        <v>109.39071073703595</v>
      </c>
      <c r="P387">
        <f t="shared" si="185"/>
        <v>2.6889590848180451</v>
      </c>
      <c r="Q387">
        <f t="shared" si="186"/>
        <v>1202</v>
      </c>
      <c r="Y387" t="str">
        <f t="shared" si="187"/>
        <v>Anglosphere (core)</v>
      </c>
      <c r="Z387">
        <f t="shared" si="188"/>
        <v>127.5208779</v>
      </c>
      <c r="AA387">
        <f t="shared" si="189"/>
        <v>1.295115368</v>
      </c>
      <c r="AB387">
        <f t="shared" si="190"/>
        <v>6901</v>
      </c>
    </row>
    <row r="388" spans="14:32" x14ac:dyDescent="0.35">
      <c r="N388" t="str">
        <f t="shared" si="191"/>
        <v>Eastern and South-Eastern Asia</v>
      </c>
      <c r="O388">
        <f t="shared" si="184"/>
        <v>114.04286010887762</v>
      </c>
      <c r="P388">
        <f t="shared" si="185"/>
        <v>4.113250871930175</v>
      </c>
      <c r="Q388">
        <f t="shared" si="186"/>
        <v>230</v>
      </c>
      <c r="Y388" t="str">
        <f t="shared" si="187"/>
        <v>Anglosphere (other)</v>
      </c>
      <c r="Z388">
        <f t="shared" si="188"/>
        <v>111.0701372</v>
      </c>
      <c r="AA388">
        <f t="shared" si="189"/>
        <v>2.0081962619999998</v>
      </c>
      <c r="AB388">
        <f t="shared" si="190"/>
        <v>1886</v>
      </c>
    </row>
    <row r="389" spans="14:32" x14ac:dyDescent="0.35">
      <c r="N389" t="str">
        <f t="shared" si="191"/>
        <v>Europe</v>
      </c>
      <c r="O389">
        <f t="shared" si="184"/>
        <v>114.39454205152167</v>
      </c>
      <c r="P389">
        <f t="shared" si="185"/>
        <v>2.0322127287169303</v>
      </c>
      <c r="Q389">
        <f t="shared" si="186"/>
        <v>3712</v>
      </c>
      <c r="Y389" t="str">
        <f t="shared" si="187"/>
        <v>Arabsphere</v>
      </c>
      <c r="Z389">
        <f t="shared" si="188"/>
        <v>97.552723589999999</v>
      </c>
      <c r="AA389">
        <f t="shared" si="189"/>
        <v>5.5983089130000003</v>
      </c>
      <c r="AB389">
        <f t="shared" si="190"/>
        <v>332</v>
      </c>
    </row>
    <row r="390" spans="14:32" x14ac:dyDescent="0.35">
      <c r="N390" t="str">
        <f t="shared" si="191"/>
        <v>Latin America and the Caribbean</v>
      </c>
      <c r="O390">
        <f t="shared" si="184"/>
        <v>118.82565611418369</v>
      </c>
      <c r="P390">
        <f t="shared" si="185"/>
        <v>1.2346901954019545</v>
      </c>
      <c r="Q390">
        <f t="shared" si="186"/>
        <v>3499</v>
      </c>
      <c r="Y390" t="str">
        <f t="shared" si="187"/>
        <v>Francosphere</v>
      </c>
      <c r="Z390">
        <f t="shared" si="188"/>
        <v>111.392402</v>
      </c>
      <c r="AA390">
        <f t="shared" si="189"/>
        <v>2.2643841359999999</v>
      </c>
      <c r="AB390">
        <f t="shared" si="190"/>
        <v>2697</v>
      </c>
    </row>
    <row r="391" spans="14:32" x14ac:dyDescent="0.35">
      <c r="N391" t="str">
        <f t="shared" si="191"/>
        <v>Northern Africa and Western Asia</v>
      </c>
      <c r="O391">
        <f t="shared" si="184"/>
        <v>102.73842756776278</v>
      </c>
      <c r="P391">
        <f t="shared" si="185"/>
        <v>3.849894071923353</v>
      </c>
      <c r="Q391">
        <f t="shared" si="186"/>
        <v>799</v>
      </c>
      <c r="Y391" t="str">
        <f t="shared" si="187"/>
        <v>Germanosphere</v>
      </c>
      <c r="Z391">
        <f t="shared" si="188"/>
        <v>110.58753179999999</v>
      </c>
      <c r="AA391">
        <f t="shared" si="189"/>
        <v>2.4370259999999999</v>
      </c>
      <c r="AB391">
        <f t="shared" si="190"/>
        <v>370</v>
      </c>
    </row>
    <row r="392" spans="14:32" x14ac:dyDescent="0.35">
      <c r="N392" t="str">
        <f t="shared" si="191"/>
        <v>Northern America</v>
      </c>
      <c r="O392">
        <f t="shared" si="184"/>
        <v>129.81671066152569</v>
      </c>
      <c r="P392">
        <f t="shared" si="185"/>
        <v>5.1420599044925817E-2</v>
      </c>
      <c r="Q392">
        <f t="shared" si="186"/>
        <v>5388</v>
      </c>
      <c r="Y392" t="str">
        <f t="shared" si="187"/>
        <v>Hispanosphere</v>
      </c>
      <c r="Z392">
        <f t="shared" si="188"/>
        <v>121.42007719999999</v>
      </c>
      <c r="AA392">
        <f t="shared" si="189"/>
        <v>1.80868911</v>
      </c>
      <c r="AB392">
        <f t="shared" si="190"/>
        <v>3361</v>
      </c>
    </row>
    <row r="393" spans="14:32" x14ac:dyDescent="0.35">
      <c r="N393" t="str">
        <f t="shared" si="191"/>
        <v>Oceania</v>
      </c>
      <c r="O393">
        <f t="shared" si="184"/>
        <v>123.80379029851964</v>
      </c>
      <c r="P393">
        <f t="shared" si="185"/>
        <v>1.9016123768047561</v>
      </c>
      <c r="Q393">
        <f t="shared" si="186"/>
        <v>823</v>
      </c>
      <c r="Y393" t="str">
        <f t="shared" si="187"/>
        <v>Lusosphone (Portuguese)</v>
      </c>
      <c r="Z393">
        <f t="shared" si="188"/>
        <v>117.4996831</v>
      </c>
      <c r="AA393">
        <f t="shared" si="189"/>
        <v>1.918789123</v>
      </c>
      <c r="AB393">
        <f t="shared" si="190"/>
        <v>576</v>
      </c>
    </row>
    <row r="394" spans="14:32" x14ac:dyDescent="0.35">
      <c r="N394" t="str">
        <f t="shared" si="191"/>
        <v>Sub-Saharan Africa</v>
      </c>
      <c r="O394">
        <f t="shared" si="184"/>
        <v>118.89018789285893</v>
      </c>
      <c r="P394">
        <f t="shared" si="185"/>
        <v>3.2156622012247795</v>
      </c>
      <c r="Q394">
        <f t="shared" si="186"/>
        <v>489</v>
      </c>
      <c r="Y394" t="str">
        <f t="shared" si="187"/>
        <v>Swahili</v>
      </c>
      <c r="Z394">
        <f t="shared" si="188"/>
        <v>79.672914449999993</v>
      </c>
      <c r="AA394">
        <f t="shared" si="189"/>
        <v>23.5698808</v>
      </c>
      <c r="AB394">
        <f t="shared" si="190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-70.72109813239274</v>
      </c>
      <c r="P397">
        <f>O$27-O389</f>
        <v>-71.072780075036803</v>
      </c>
      <c r="Q397">
        <f>O$27-O390</f>
        <v>-75.503894137698808</v>
      </c>
      <c r="R397">
        <f>O$27-O391</f>
        <v>-59.416665591277912</v>
      </c>
      <c r="S397">
        <f>O$27-O392</f>
        <v>-86.494948685040811</v>
      </c>
      <c r="T397">
        <f>O$27-O393</f>
        <v>-80.482028322034779</v>
      </c>
      <c r="U397">
        <f>O$27-O394</f>
        <v>-75.568425916374053</v>
      </c>
      <c r="Y397" t="str">
        <f>Y387</f>
        <v>Anglosphere (core)</v>
      </c>
      <c r="Z397">
        <f>Z$27-Z388</f>
        <v>-53.704581760000003</v>
      </c>
      <c r="AA397">
        <f>Z$27-Z389</f>
        <v>-40.187168149999998</v>
      </c>
      <c r="AB397">
        <f>Z$27-Z390</f>
        <v>-54.026846560000003</v>
      </c>
      <c r="AC397">
        <f>Z$27-Z391</f>
        <v>-53.221976359999992</v>
      </c>
      <c r="AD397">
        <f>Z$27-Z392</f>
        <v>-64.05452176</v>
      </c>
      <c r="AE397">
        <f>Z$27-Z393</f>
        <v>-60.134127659999997</v>
      </c>
      <c r="AF397">
        <f>Z$27-Z394</f>
        <v>-22.307359009999992</v>
      </c>
    </row>
    <row r="398" spans="14:32" x14ac:dyDescent="0.35">
      <c r="N398" t="str">
        <f t="shared" ref="N398:N403" si="192">N388</f>
        <v>Eastern and South-Eastern Asia</v>
      </c>
      <c r="P398">
        <f>O$28-O389</f>
        <v>-52.909105800399978</v>
      </c>
      <c r="Q398">
        <f>O$28-O390</f>
        <v>-57.340219863061996</v>
      </c>
      <c r="R398">
        <f>O$28-O391</f>
        <v>-41.252991316641094</v>
      </c>
      <c r="S398">
        <f>O$28-O392</f>
        <v>-68.331274410404006</v>
      </c>
      <c r="T398">
        <f>O$28-O393</f>
        <v>-62.318354047397953</v>
      </c>
      <c r="U398">
        <f>O$28-O394</f>
        <v>-57.404751641737242</v>
      </c>
      <c r="Y398" t="str">
        <f t="shared" ref="Y398:Y403" si="193">Y388</f>
        <v>Anglosphere (other)</v>
      </c>
      <c r="AA398">
        <f>Z$28-Z389</f>
        <v>-51.209707039999998</v>
      </c>
      <c r="AB398">
        <f>Z$28-Z390</f>
        <v>-65.049385450000003</v>
      </c>
      <c r="AC398">
        <f>Z$28-Z391</f>
        <v>-64.244515249999992</v>
      </c>
      <c r="AD398">
        <f>Z$28-Z392</f>
        <v>-75.077060649999993</v>
      </c>
      <c r="AE398">
        <f>Z$28-Z393</f>
        <v>-71.156666549999997</v>
      </c>
      <c r="AF398">
        <f>Z$28-Z394</f>
        <v>-33.329897899999992</v>
      </c>
    </row>
    <row r="399" spans="14:32" x14ac:dyDescent="0.35">
      <c r="N399" t="str">
        <f t="shared" si="192"/>
        <v>Europe</v>
      </c>
      <c r="Q399">
        <f>O$29-O390</f>
        <v>-62.84563402319317</v>
      </c>
      <c r="R399">
        <f>O$29-O391</f>
        <v>-46.758405476772268</v>
      </c>
      <c r="S399">
        <f>O$29-O392</f>
        <v>-73.836688570535173</v>
      </c>
      <c r="T399">
        <f>O$29-O393</f>
        <v>-67.823768207529127</v>
      </c>
      <c r="U399">
        <f>O$29-O394</f>
        <v>-62.910165801868416</v>
      </c>
      <c r="Y399" t="str">
        <f t="shared" si="193"/>
        <v>Arabsphere</v>
      </c>
      <c r="AB399">
        <f>Z$29-Z390</f>
        <v>-58.925333660000007</v>
      </c>
      <c r="AC399">
        <f>Z$29-Z391</f>
        <v>-58.120463459999996</v>
      </c>
      <c r="AD399">
        <f>Z$29-Z392</f>
        <v>-68.953008859999997</v>
      </c>
      <c r="AE399">
        <f>Z$29-Z393</f>
        <v>-65.032614760000001</v>
      </c>
      <c r="AF399">
        <f>Z$29-Z394</f>
        <v>-27.205846109999996</v>
      </c>
    </row>
    <row r="400" spans="14:32" x14ac:dyDescent="0.35">
      <c r="N400" t="str">
        <f t="shared" si="192"/>
        <v>Latin America and the Caribbean</v>
      </c>
      <c r="R400">
        <f>O$30-O391</f>
        <v>-53.913817893254198</v>
      </c>
      <c r="S400">
        <f>O$30-O392</f>
        <v>-80.992100987017096</v>
      </c>
      <c r="T400">
        <f>O$30-O393</f>
        <v>-74.979180624011065</v>
      </c>
      <c r="U400">
        <f>O$30-O394</f>
        <v>-70.065578218350339</v>
      </c>
      <c r="Y400" t="str">
        <f t="shared" si="193"/>
        <v>Francosphere</v>
      </c>
      <c r="AC400">
        <f>Z$30-Z391</f>
        <v>-45.318485239999987</v>
      </c>
      <c r="AD400">
        <f>Z$30-Z392</f>
        <v>-56.151030639999988</v>
      </c>
      <c r="AE400">
        <f>Z$30-Z393</f>
        <v>-52.230636539999992</v>
      </c>
      <c r="AF400">
        <f>Z$30-Z394</f>
        <v>-14.403867889999987</v>
      </c>
    </row>
    <row r="401" spans="14:32" x14ac:dyDescent="0.35">
      <c r="N401" t="str">
        <f t="shared" si="192"/>
        <v>Northern Africa and Western Asia</v>
      </c>
      <c r="S401">
        <f>O$31-O392</f>
        <v>-76.752684900643899</v>
      </c>
      <c r="T401">
        <f>O$31-O393</f>
        <v>-70.739764537637853</v>
      </c>
      <c r="U401">
        <f>O$31-O394</f>
        <v>-65.826162131977142</v>
      </c>
      <c r="Y401" t="str">
        <f t="shared" si="193"/>
        <v>Germanosphere</v>
      </c>
      <c r="AD401">
        <f>Z$31-Z392</f>
        <v>-61.000496039999994</v>
      </c>
      <c r="AE401">
        <f>Z$31-Z393</f>
        <v>-57.080101939999999</v>
      </c>
      <c r="AF401">
        <f>Z$31-Z394</f>
        <v>-19.253333289999993</v>
      </c>
    </row>
    <row r="402" spans="14:32" x14ac:dyDescent="0.35">
      <c r="N402" t="str">
        <f t="shared" si="192"/>
        <v>Northern America</v>
      </c>
      <c r="T402">
        <f>O$32-O393</f>
        <v>-62.455953634274081</v>
      </c>
      <c r="U402">
        <f>O$32-O394</f>
        <v>-57.54235122861337</v>
      </c>
      <c r="Y402" t="str">
        <f t="shared" si="193"/>
        <v>Hispanosphere</v>
      </c>
      <c r="AE402">
        <f>Z$32-Z393</f>
        <v>-63.284998359999996</v>
      </c>
      <c r="AF402">
        <f>Z$32-Z394</f>
        <v>-25.458229709999991</v>
      </c>
    </row>
    <row r="403" spans="14:32" x14ac:dyDescent="0.35">
      <c r="N403" t="str">
        <f t="shared" si="192"/>
        <v>Oceania</v>
      </c>
      <c r="U403">
        <f>O393-O394</f>
        <v>4.9136024056607113</v>
      </c>
      <c r="Y403" t="str">
        <f t="shared" si="193"/>
        <v>Lusosphone (Portuguese)</v>
      </c>
      <c r="AF403">
        <f>Z393-Z394</f>
        <v>37.826768650000005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194">P396</f>
        <v>Europe</v>
      </c>
      <c r="Q405" t="str">
        <f t="shared" si="194"/>
        <v>Latin America and the Caribbean</v>
      </c>
      <c r="R405" t="str">
        <f t="shared" si="194"/>
        <v>Northern Africa and Western Asia</v>
      </c>
      <c r="S405" t="str">
        <f t="shared" si="194"/>
        <v>Northern America</v>
      </c>
      <c r="T405" t="str">
        <f t="shared" si="194"/>
        <v>Oceania</v>
      </c>
      <c r="U405" t="str">
        <f t="shared" si="194"/>
        <v>Sub-Saharan Africa</v>
      </c>
      <c r="Z405" t="str">
        <f>Z396</f>
        <v>Anglosphere (other)</v>
      </c>
      <c r="AA405" t="str">
        <f t="shared" ref="AA405:AF405" si="195">AA396</f>
        <v>Arabsphere</v>
      </c>
      <c r="AB405" t="str">
        <f t="shared" si="195"/>
        <v>Francosphere</v>
      </c>
      <c r="AC405" t="str">
        <f t="shared" si="195"/>
        <v>Germanosphere</v>
      </c>
      <c r="AD405" t="str">
        <f t="shared" si="195"/>
        <v>Hispanosphere</v>
      </c>
      <c r="AE405" t="str">
        <f t="shared" si="195"/>
        <v>Lusosphone (Portuguese)</v>
      </c>
      <c r="AF405" t="str">
        <f t="shared" si="195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1.6284233571617504</v>
      </c>
      <c r="P406">
        <f>SQRT((Q$27*P$27^2+Q389*P389^2)/(Q$27+Q389-2))</f>
        <v>1.6763025707179109</v>
      </c>
      <c r="Q406">
        <f>SQRT((Q$27*P$27^2+Q390*P390^2)/(Q$27+Q390-2))</f>
        <v>1.4578368996601052</v>
      </c>
      <c r="R406">
        <f>SQRT((Q$27*P$27^2+Q391*P391^2)/(Q$27+Q391-2))</f>
        <v>1.7989168910469688</v>
      </c>
      <c r="S406">
        <f>SQRT((Q$27*P$27^2+Q392*P392^2)/(Q$27+Q392-2))</f>
        <v>1.2359041224429952</v>
      </c>
      <c r="T406">
        <f>SQRT((Q$27*P$27^2+Q393*P393^2)/(Q$27+Q393-2))</f>
        <v>1.5577568228031744</v>
      </c>
      <c r="U406">
        <f>SQRT((Q$27*P$27^2+Q394*P394^2)/(Q$27+Q394-2))</f>
        <v>1.6420738202726695</v>
      </c>
      <c r="Y406" t="str">
        <f>Y397</f>
        <v>Anglosphere (core)</v>
      </c>
      <c r="Z406">
        <f>SQRT((AB$27*AA$27^2+AB388*AA388^2)/(AB$27+AB388-2))</f>
        <v>2.4955253478272845</v>
      </c>
      <c r="AA406">
        <f>SQRT((AB$27*AA$27^2+AB389*AA389^2)/(AB$27+AB389-2))</f>
        <v>2.7701848908870281</v>
      </c>
      <c r="AB406">
        <f>SQRT((AB$27*AA$27^2+AB390*AA390^2)/(AB$27+AB390-2))</f>
        <v>2.5167995587084446</v>
      </c>
      <c r="AC406">
        <f>SQRT((AB$27*AA$27^2+AB391*AA391^2)/(AB$27+AB391-2))</f>
        <v>2.5870907226571567</v>
      </c>
      <c r="AD406">
        <f>SQRT((AB$27*AA$27^2+AB392*AA392^2)/(AB$27+AB392-2))</f>
        <v>2.3938110277536095</v>
      </c>
      <c r="AE406">
        <f>SQRT((AB$27*AA$27^2+AB393*AA393^2)/(AB$27+AB393-2))</f>
        <v>2.5551829062253919</v>
      </c>
      <c r="AF406">
        <f>SQRT((AB$27*AA$27^2+AB394*AA394^2)/(AB$27+AB394-2))</f>
        <v>2.61896162221234</v>
      </c>
    </row>
    <row r="407" spans="14:32" x14ac:dyDescent="0.35">
      <c r="N407" t="str">
        <f t="shared" ref="N407:N412" si="196">N398</f>
        <v>Eastern and South-Eastern Asia</v>
      </c>
      <c r="P407">
        <f>SQRT((Q$28*P$28^2+Q389*P389^2)/(Q$28+Q389-2))</f>
        <v>1.9040335033574287</v>
      </c>
      <c r="Q407">
        <f>SQRT((Q$28*P$28^2+Q390*P390^2)/(Q$28+Q390-2))</f>
        <v>1.2162487262552013</v>
      </c>
      <c r="R407">
        <f>SQRT((Q$28*P$28^2+Q391*P391^2)/(Q$28+Q391-2))</f>
        <v>2.8375173265214664</v>
      </c>
      <c r="S407">
        <f>SQRT((Q$28*P$28^2+Q392*P392^2)/(Q$28+Q392-2))</f>
        <v>0.4096036395724999</v>
      </c>
      <c r="T407">
        <f>SQRT((Q$28*P$28^2+Q393*P393^2)/(Q$28+Q393-2))</f>
        <v>1.5703505140349165</v>
      </c>
      <c r="U407">
        <f>SQRT((Q$28*P$28^2+Q394*P394^2)/(Q$28+Q394-2))</f>
        <v>2.1727195668723729</v>
      </c>
      <c r="Y407" t="str">
        <f t="shared" ref="Y407:Y412" si="197">Y398</f>
        <v>Anglosphere (other)</v>
      </c>
      <c r="AA407">
        <f>SQRT((AB$28*AA$28^2+AB389*AA389^2)/(AB$28+AB389-2))</f>
        <v>2.586718522105707</v>
      </c>
      <c r="AB407">
        <f>SQRT((AB$28*AA$28^2+AB390*AA390^2)/(AB$28+AB390-2))</f>
        <v>2.431933610720673</v>
      </c>
      <c r="AC407">
        <f>SQRT((AB$28*AA$28^2+AB391*AA391^2)/(AB$28+AB391-2))</f>
        <v>2.4638573065939777</v>
      </c>
      <c r="AD407">
        <f>SQRT((AB$28*AA$28^2+AB392*AA392^2)/(AB$28+AB392-2))</f>
        <v>2.3468515379069088</v>
      </c>
      <c r="AE407">
        <f>SQRT((AB$28*AA$28^2+AB393*AA393^2)/(AB$28+AB393-2))</f>
        <v>2.4443218059237615</v>
      </c>
      <c r="AF407">
        <f>SQRT((AB$28*AA$28^2+AB394*AA394^2)/(AB$28+AB394-2))</f>
        <v>2.4813463025410907</v>
      </c>
    </row>
    <row r="408" spans="14:32" x14ac:dyDescent="0.35">
      <c r="N408" t="str">
        <f t="shared" si="196"/>
        <v>Europe</v>
      </c>
      <c r="Q408">
        <f>SQRT((Q$29*P$29^2+Q390*P390^2)/(Q$29+Q390-2))</f>
        <v>2.3674090131123049</v>
      </c>
      <c r="R408">
        <f>SQRT((Q$29*P$29^2+Q391*P391^2)/(Q$29+Q391-2))</f>
        <v>3.0649579028279579</v>
      </c>
      <c r="S408">
        <f>SQRT((Q$29*P$29^2+Q392*P392^2)/(Q$29+Q392-2))</f>
        <v>2.0150083888586341</v>
      </c>
      <c r="T408">
        <f>SQRT((Q$29*P$29^2+Q393*P393^2)/(Q$29+Q393-2))</f>
        <v>2.7943926324959771</v>
      </c>
      <c r="U408">
        <f>SQRT((Q$29*P$29^2+Q394*P394^2)/(Q$29+Q394-2))</f>
        <v>2.9456257302140521</v>
      </c>
      <c r="Y408" t="str">
        <f t="shared" si="197"/>
        <v>Arabsphere</v>
      </c>
      <c r="AB408">
        <f>SQRT((AB$29*AA$29^2+AB390*AA390^2)/(AB$29+AB390-2))</f>
        <v>1.5645727876178606</v>
      </c>
      <c r="AC408">
        <f>SQRT((AB$29*AA$29^2+AB391*AA391^2)/(AB$29+AB391-2))</f>
        <v>1.442641171610948</v>
      </c>
      <c r="AD408">
        <f>SQRT((AB$29*AA$29^2+AB392*AA392^2)/(AB$29+AB392-2))</f>
        <v>1.488410768931739</v>
      </c>
      <c r="AE408">
        <f>SQRT((AB$29*AA$29^2+AB393*AA393^2)/(AB$29+AB393-2))</f>
        <v>1.4319130364425439</v>
      </c>
      <c r="AF408">
        <f>SQRT((AB$29*AA$29^2+AB394*AA394^2)/(AB$29+AB394-2))</f>
        <v>1.4356015484179157</v>
      </c>
    </row>
    <row r="409" spans="14:32" x14ac:dyDescent="0.35">
      <c r="N409" t="str">
        <f t="shared" si="196"/>
        <v>Latin America and the Caribbean</v>
      </c>
      <c r="R409">
        <f>SQRT((Q$30*P$30^2+Q391*P391^2)/(Q$30+Q391-2))</f>
        <v>1.6357760203727869</v>
      </c>
      <c r="S409">
        <f>SQRT((Q$30*P$30^2+Q392*P392^2)/(Q$30+Q392-2))</f>
        <v>1.3117742296700856</v>
      </c>
      <c r="T409">
        <f>SQRT((Q$30*P$30^2+Q393*P393^2)/(Q$30+Q393-2))</f>
        <v>1.4979555623178271</v>
      </c>
      <c r="U409">
        <f>SQRT((Q$30*P$30^2+Q394*P394^2)/(Q$30+Q394-2))</f>
        <v>1.5436878098656115</v>
      </c>
      <c r="Y409" t="str">
        <f t="shared" si="197"/>
        <v>Francosphere</v>
      </c>
      <c r="AC409">
        <f>SQRT((AB$30*AA$30^2+AB391*AA391^2)/(AB$30+AB391-2))</f>
        <v>5.3604647446373663</v>
      </c>
      <c r="AD409">
        <f>SQRT((AB$30*AA$30^2+AB392*AA392^2)/(AB$30+AB392-2))</f>
        <v>3.9506391069691853</v>
      </c>
      <c r="AE409">
        <f>SQRT((AB$30*AA$30^2+AB393*AA393^2)/(AB$30+AB393-2))</f>
        <v>5.1764226914904663</v>
      </c>
      <c r="AF409">
        <f>SQRT((AB$30*AA$30^2+AB394*AA394^2)/(AB$30+AB394-2))</f>
        <v>5.7011076219752779</v>
      </c>
    </row>
    <row r="410" spans="14:32" x14ac:dyDescent="0.35">
      <c r="N410" t="str">
        <f t="shared" si="196"/>
        <v>Northern Africa and Western Asia</v>
      </c>
      <c r="S410">
        <f>SQRT((Q$31*P$31^2+Q392*P392^2)/(Q$31+Q392-2))</f>
        <v>1.3082336362317666</v>
      </c>
      <c r="T410">
        <f>SQRT((Q$31*P$31^2+Q393*P393^2)/(Q$31+Q393-2))</f>
        <v>1.5332104853673438</v>
      </c>
      <c r="U410">
        <f>SQRT((Q$31*P$31^2+Q394*P394^2)/(Q$31+Q394-2))</f>
        <v>1.5887681907500291</v>
      </c>
      <c r="Y410" t="str">
        <f t="shared" si="197"/>
        <v>Germanosphere</v>
      </c>
      <c r="AD410">
        <f>SQRT((AB$31*AA$31^2+AB392*AA392^2)/(AB$31+AB392-2))</f>
        <v>1.9426638567766348</v>
      </c>
      <c r="AE410">
        <f>SQRT((AB$31*AA$31^2+AB393*AA393^2)/(AB$31+AB393-2))</f>
        <v>2.4085924306405793</v>
      </c>
      <c r="AF410">
        <f>SQRT((AB$31*AA$31^2+AB394*AA394^2)/(AB$31+AB394-2))</f>
        <v>3.9698719471685777</v>
      </c>
    </row>
    <row r="411" spans="14:32" x14ac:dyDescent="0.35">
      <c r="N411" t="str">
        <f t="shared" si="196"/>
        <v>Northern America</v>
      </c>
      <c r="T411">
        <f>SQRT((Q$32*P$32^2+Q393*P393^2)/(Q$32+Q393-2))</f>
        <v>2.5524413740965786</v>
      </c>
      <c r="U411">
        <f>SQRT((Q$32*P$32^2+Q394*P394^2)/(Q$32+Q394-2))</f>
        <v>2.7126518427565127</v>
      </c>
      <c r="Y411" t="str">
        <f t="shared" si="197"/>
        <v>Hispanosphere</v>
      </c>
      <c r="AE411">
        <f>SQRT((AB$32*AA$32^2+AB393*AA393^2)/(AB$32+AB393-2))</f>
        <v>2.0730662153554014</v>
      </c>
      <c r="AF411">
        <f>SQRT((AB$32*AA$32^2+AB394*AA394^2)/(AB$32+AB394-2))</f>
        <v>2.0926666947466495</v>
      </c>
    </row>
    <row r="412" spans="14:32" x14ac:dyDescent="0.35">
      <c r="N412" t="str">
        <f t="shared" si="196"/>
        <v>Oceania</v>
      </c>
      <c r="U412">
        <f>SQRT((Q393*P393^2+Q394*P394^2)/(Q393+Q394-2))</f>
        <v>2.4762337607618958</v>
      </c>
      <c r="Y412" t="str">
        <f t="shared" si="197"/>
        <v>Lusosphone (Portuguese)</v>
      </c>
      <c r="AF412">
        <f>SQRT((AB393*AA393^2+AB394*AA394^2)/(AB393+AB394-2))</f>
        <v>2.3686932125314253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198">P405</f>
        <v>Europe</v>
      </c>
      <c r="Q414" t="str">
        <f t="shared" si="198"/>
        <v>Latin America and the Caribbean</v>
      </c>
      <c r="R414" t="str">
        <f t="shared" si="198"/>
        <v>Northern Africa and Western Asia</v>
      </c>
      <c r="S414" t="str">
        <f t="shared" si="198"/>
        <v>Northern America</v>
      </c>
      <c r="T414" t="str">
        <f t="shared" si="198"/>
        <v>Oceania</v>
      </c>
      <c r="U414" t="str">
        <f t="shared" si="198"/>
        <v>Sub-Saharan Africa</v>
      </c>
      <c r="Y414" s="4" t="s">
        <v>39</v>
      </c>
      <c r="Z414" t="str">
        <f>Z405</f>
        <v>Anglosphere (other)</v>
      </c>
      <c r="AA414" t="str">
        <f t="shared" ref="AA414:AF414" si="199">AA405</f>
        <v>Arabsphere</v>
      </c>
      <c r="AB414" t="str">
        <f t="shared" si="199"/>
        <v>Francosphere</v>
      </c>
      <c r="AC414" t="str">
        <f t="shared" si="199"/>
        <v>Germanosphere</v>
      </c>
      <c r="AD414" t="str">
        <f t="shared" si="199"/>
        <v>Hispanosphere</v>
      </c>
      <c r="AE414" t="str">
        <f t="shared" si="199"/>
        <v>Lusosphone (Portuguese)</v>
      </c>
      <c r="AF414" t="str">
        <f t="shared" si="199"/>
        <v>Swahili</v>
      </c>
    </row>
    <row r="415" spans="14:32" x14ac:dyDescent="0.35">
      <c r="N415" t="str">
        <f>N406</f>
        <v>Central and Southern Asia</v>
      </c>
      <c r="O415">
        <f>O397/O406</f>
        <v>-43.429184321978532</v>
      </c>
      <c r="P415">
        <f t="shared" ref="P415:U421" si="200">P397/P406</f>
        <v>-42.398539092258524</v>
      </c>
      <c r="Q415">
        <f t="shared" si="200"/>
        <v>-51.791729345925148</v>
      </c>
      <c r="R415">
        <f t="shared" si="200"/>
        <v>-33.029133189525751</v>
      </c>
      <c r="S415">
        <f t="shared" si="200"/>
        <v>-69.985160753463134</v>
      </c>
      <c r="T415">
        <f t="shared" si="200"/>
        <v>-51.665335143394095</v>
      </c>
      <c r="U415">
        <f t="shared" si="200"/>
        <v>-46.020114920184142</v>
      </c>
      <c r="Y415" t="str">
        <f>Y406</f>
        <v>Anglosphere (core)</v>
      </c>
      <c r="Z415">
        <f>Z397/Z406</f>
        <v>-21.520351138391604</v>
      </c>
      <c r="AA415">
        <f t="shared" ref="AA415:AF421" si="201">AA397/AA406</f>
        <v>-14.507034632309994</v>
      </c>
      <c r="AB415">
        <f t="shared" si="201"/>
        <v>-21.466487616409612</v>
      </c>
      <c r="AC415">
        <f t="shared" si="201"/>
        <v>-20.57213374617826</v>
      </c>
      <c r="AD415">
        <f t="shared" si="201"/>
        <v>-26.75838694757363</v>
      </c>
      <c r="AE415">
        <f t="shared" si="201"/>
        <v>-23.534177343426382</v>
      </c>
      <c r="AF415">
        <f t="shared" si="201"/>
        <v>-8.5176349362294541</v>
      </c>
    </row>
    <row r="416" spans="14:32" x14ac:dyDescent="0.35">
      <c r="N416" t="str">
        <f t="shared" ref="N416:N421" si="202">N407</f>
        <v>Eastern and South-Eastern Asia</v>
      </c>
      <c r="P416">
        <f t="shared" si="200"/>
        <v>-27.787906939192016</v>
      </c>
      <c r="Q416">
        <f t="shared" si="200"/>
        <v>-47.145142786386351</v>
      </c>
      <c r="R416">
        <f t="shared" si="200"/>
        <v>-14.538410367070231</v>
      </c>
      <c r="S416">
        <f t="shared" si="200"/>
        <v>-166.82291808178468</v>
      </c>
      <c r="T416">
        <f t="shared" si="200"/>
        <v>-39.684359313689065</v>
      </c>
      <c r="U416">
        <f t="shared" si="200"/>
        <v>-26.420690694276441</v>
      </c>
      <c r="Y416" t="str">
        <f t="shared" ref="Y416:Y421" si="203">Y407</f>
        <v>Anglosphere (other)</v>
      </c>
      <c r="AA416">
        <f t="shared" si="201"/>
        <v>-19.797170276692093</v>
      </c>
      <c r="AB416">
        <f t="shared" si="201"/>
        <v>-26.748010374643176</v>
      </c>
      <c r="AC416">
        <f t="shared" si="201"/>
        <v>-26.074771082750424</v>
      </c>
      <c r="AD416">
        <f t="shared" si="201"/>
        <v>-31.990545391277337</v>
      </c>
      <c r="AE416">
        <f t="shared" si="201"/>
        <v>-29.111005914832223</v>
      </c>
      <c r="AF416">
        <f t="shared" si="201"/>
        <v>-13.432183111993515</v>
      </c>
    </row>
    <row r="417" spans="14:32" x14ac:dyDescent="0.35">
      <c r="N417" t="str">
        <f t="shared" si="202"/>
        <v>Europe</v>
      </c>
      <c r="Q417">
        <f t="shared" si="200"/>
        <v>-26.546166579206101</v>
      </c>
      <c r="R417">
        <f t="shared" si="200"/>
        <v>-15.25580675467989</v>
      </c>
      <c r="S417">
        <f t="shared" si="200"/>
        <v>-36.643365347158017</v>
      </c>
      <c r="T417">
        <f t="shared" si="200"/>
        <v>-24.27138098590974</v>
      </c>
      <c r="U417">
        <f t="shared" si="200"/>
        <v>-21.357148383306956</v>
      </c>
      <c r="Y417" t="str">
        <f t="shared" si="203"/>
        <v>Arabsphere</v>
      </c>
      <c r="AB417">
        <f t="shared" si="201"/>
        <v>-37.662251399448628</v>
      </c>
      <c r="AC417">
        <f t="shared" si="201"/>
        <v>-40.287539690205058</v>
      </c>
      <c r="AD417">
        <f t="shared" si="201"/>
        <v>-46.326599013717761</v>
      </c>
      <c r="AE417">
        <f t="shared" si="201"/>
        <v>-45.416595215563888</v>
      </c>
      <c r="AF417">
        <f t="shared" si="201"/>
        <v>-18.950833634849317</v>
      </c>
    </row>
    <row r="418" spans="14:32" x14ac:dyDescent="0.35">
      <c r="N418" t="str">
        <f t="shared" si="202"/>
        <v>Latin America and the Caribbean</v>
      </c>
      <c r="R418">
        <f t="shared" si="200"/>
        <v>-32.959168750357065</v>
      </c>
      <c r="S418">
        <f t="shared" si="200"/>
        <v>-61.742408987091324</v>
      </c>
      <c r="T418">
        <f t="shared" si="200"/>
        <v>-50.054342405187079</v>
      </c>
      <c r="U418">
        <f t="shared" si="200"/>
        <v>-45.388437850299553</v>
      </c>
      <c r="Y418" t="str">
        <f t="shared" si="203"/>
        <v>Francosphere</v>
      </c>
      <c r="AC418">
        <f t="shared" si="201"/>
        <v>-8.454208244786388</v>
      </c>
      <c r="AD418">
        <f t="shared" si="201"/>
        <v>-14.213151117991492</v>
      </c>
      <c r="AE418">
        <f t="shared" si="201"/>
        <v>-10.090102693093835</v>
      </c>
      <c r="AF418">
        <f t="shared" si="201"/>
        <v>-2.5265034174200416</v>
      </c>
    </row>
    <row r="419" spans="14:32" x14ac:dyDescent="0.35">
      <c r="N419" t="str">
        <f t="shared" si="202"/>
        <v>Northern Africa and Western Asia</v>
      </c>
      <c r="S419">
        <f t="shared" si="200"/>
        <v>-58.6689432032356</v>
      </c>
      <c r="T419">
        <f t="shared" si="200"/>
        <v>-46.138325567666087</v>
      </c>
      <c r="U419">
        <f t="shared" si="200"/>
        <v>-41.432200440079171</v>
      </c>
      <c r="Y419" t="str">
        <f t="shared" si="203"/>
        <v>Germanosphere</v>
      </c>
      <c r="AD419">
        <f t="shared" si="201"/>
        <v>-31.400438025966611</v>
      </c>
      <c r="AE419">
        <f t="shared" si="201"/>
        <v>-23.698530815701023</v>
      </c>
      <c r="AF419">
        <f t="shared" si="201"/>
        <v>-4.8498625512926186</v>
      </c>
    </row>
    <row r="420" spans="14:32" x14ac:dyDescent="0.35">
      <c r="N420" t="str">
        <f t="shared" si="202"/>
        <v>Northern America</v>
      </c>
      <c r="T420">
        <f t="shared" si="200"/>
        <v>-24.469104077416858</v>
      </c>
      <c r="U420">
        <f t="shared" si="200"/>
        <v>-21.212582581235569</v>
      </c>
      <c r="Y420" t="str">
        <f t="shared" si="203"/>
        <v>Hispanosphere</v>
      </c>
      <c r="AE420">
        <f t="shared" si="201"/>
        <v>-30.527244084748432</v>
      </c>
      <c r="AF420">
        <f t="shared" si="201"/>
        <v>-12.165448885820833</v>
      </c>
    </row>
    <row r="421" spans="14:32" x14ac:dyDescent="0.35">
      <c r="N421" t="str">
        <f t="shared" si="202"/>
        <v>Oceania</v>
      </c>
      <c r="U421">
        <f t="shared" si="200"/>
        <v>1.984304746797765</v>
      </c>
      <c r="Y421" t="str">
        <f t="shared" si="203"/>
        <v>Lusosphone (Portuguese)</v>
      </c>
      <c r="AF421">
        <f t="shared" si="201"/>
        <v>15.969467236145153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04">P414</f>
        <v>Europe</v>
      </c>
      <c r="Q424" t="str">
        <f t="shared" si="204"/>
        <v>Latin America and the Caribbean</v>
      </c>
      <c r="R424" t="str">
        <f t="shared" si="204"/>
        <v>Northern Africa and Western Asia</v>
      </c>
      <c r="S424" t="str">
        <f t="shared" si="204"/>
        <v>Northern America</v>
      </c>
      <c r="T424" t="str">
        <f t="shared" si="204"/>
        <v>Oceania</v>
      </c>
      <c r="U424" t="str">
        <f t="shared" si="204"/>
        <v>Sub-Saharan Africa</v>
      </c>
      <c r="Z424" t="str">
        <f>Z414</f>
        <v>Anglosphere (other)</v>
      </c>
      <c r="AA424" t="str">
        <f t="shared" ref="AA424:AF424" si="205">AA414</f>
        <v>Arabsphere</v>
      </c>
      <c r="AB424" t="str">
        <f t="shared" si="205"/>
        <v>Francosphere</v>
      </c>
      <c r="AC424" t="str">
        <f t="shared" si="205"/>
        <v>Germanosphere</v>
      </c>
      <c r="AD424" t="str">
        <f t="shared" si="205"/>
        <v>Hispanosphere</v>
      </c>
      <c r="AE424" t="str">
        <f t="shared" si="205"/>
        <v>Lusosphone (Portuguese)</v>
      </c>
      <c r="AF424" t="str">
        <f t="shared" si="205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06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07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06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07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06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07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06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07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06"/>
        <v>Northern America</v>
      </c>
      <c r="T430">
        <f>Q$32+Q393-2</f>
        <v>5380</v>
      </c>
      <c r="U430">
        <f>Q$32+Q394-2</f>
        <v>5046</v>
      </c>
      <c r="Y430" t="str">
        <f t="shared" si="207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06"/>
        <v>Oceania</v>
      </c>
      <c r="U431">
        <f>Q393+Q394-2</f>
        <v>1310</v>
      </c>
      <c r="Y431" t="str">
        <f t="shared" si="207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D946A-64C4-467E-AD05-9C06615B51DA}">
  <dimension ref="A1:AZ431"/>
  <sheetViews>
    <sheetView topLeftCell="C6" workbookViewId="0">
      <selection activeCell="J6" sqref="J1:AY1048576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5" si="2">IF(_xlfn.T.DIST.2T(ABS(O55),O65)&lt;0.001,"&lt;0.001",FIXED(_xlfn.T.DIST.2T(ABS(O55),O65),3))</f>
        <v>&lt;0.001</v>
      </c>
      <c r="C4" s="6" t="str">
        <f t="shared" si="2"/>
        <v>0.058</v>
      </c>
      <c r="D4" s="6" t="str">
        <f t="shared" si="2"/>
        <v>&lt;0.001</v>
      </c>
      <c r="E4" s="6" t="str">
        <f t="shared" si="2"/>
        <v>&lt;0.001</v>
      </c>
      <c r="F4" s="6" t="str">
        <f t="shared" si="2"/>
        <v>&lt;0.001</v>
      </c>
      <c r="G4" s="6" t="str">
        <f t="shared" si="2"/>
        <v>0.847</v>
      </c>
      <c r="H4" s="6" t="str">
        <f t="shared" si="2"/>
        <v>0.001</v>
      </c>
      <c r="M4" s="3"/>
      <c r="N4" t="s">
        <v>16</v>
      </c>
      <c r="O4">
        <v>48.998296075553014</v>
      </c>
      <c r="P4">
        <v>59.647968825135528</v>
      </c>
      <c r="Q4">
        <v>83.91696696649359</v>
      </c>
      <c r="R4">
        <v>104.13252982194602</v>
      </c>
      <c r="S4">
        <v>116.55178287725859</v>
      </c>
      <c r="T4">
        <v>121.58189974564645</v>
      </c>
      <c r="U4">
        <v>122.36556809905703</v>
      </c>
      <c r="W4" t="s">
        <v>16</v>
      </c>
      <c r="X4">
        <v>3.8382186950638379</v>
      </c>
      <c r="Y4">
        <v>4.6612569993261639</v>
      </c>
      <c r="Z4">
        <v>3.1030743406825048</v>
      </c>
      <c r="AA4">
        <v>1.3016177995315714</v>
      </c>
      <c r="AB4">
        <v>1.9463366930932893</v>
      </c>
      <c r="AC4">
        <v>2.3462489154406043</v>
      </c>
      <c r="AD4">
        <v>3.5989086471611631</v>
      </c>
      <c r="AF4" t="s">
        <v>16</v>
      </c>
      <c r="AG4">
        <v>1.7165035829346555</v>
      </c>
      <c r="AH4">
        <v>2.0845775022179986</v>
      </c>
      <c r="AI4">
        <v>1.3877370330002843</v>
      </c>
      <c r="AJ4">
        <v>0.58210117609525747</v>
      </c>
      <c r="AK4">
        <v>0.87042823057174801</v>
      </c>
      <c r="AL4">
        <v>1.0492744134120693</v>
      </c>
      <c r="AM4">
        <v>1.6094808759728332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si="2"/>
        <v>&lt;0.001</v>
      </c>
      <c r="D5" s="6" t="str">
        <f t="shared" si="2"/>
        <v>&lt;0.001</v>
      </c>
      <c r="E5" s="6" t="str">
        <f t="shared" si="2"/>
        <v>&lt;0.001</v>
      </c>
      <c r="F5" s="6" t="str">
        <f t="shared" si="2"/>
        <v>0.001</v>
      </c>
      <c r="G5" s="6" t="str">
        <f t="shared" si="2"/>
        <v>&lt;0.001</v>
      </c>
      <c r="H5" s="6" t="str">
        <f t="shared" si="2"/>
        <v>0.267</v>
      </c>
      <c r="M5" s="3"/>
      <c r="N5" t="s">
        <v>17</v>
      </c>
      <c r="O5">
        <v>68.840425683726281</v>
      </c>
      <c r="P5">
        <v>74.818568662449451</v>
      </c>
      <c r="Q5">
        <v>102.13760377064666</v>
      </c>
      <c r="R5">
        <v>120.71107039831531</v>
      </c>
      <c r="S5">
        <v>128.27241373623662</v>
      </c>
      <c r="T5">
        <v>132.26568704494196</v>
      </c>
      <c r="U5">
        <v>125.27399486699848</v>
      </c>
      <c r="W5" t="s">
        <v>17</v>
      </c>
      <c r="X5">
        <v>6.1690899223142894</v>
      </c>
      <c r="Y5">
        <v>7.0871553470757629</v>
      </c>
      <c r="Z5">
        <v>11.734587103184024</v>
      </c>
      <c r="AA5">
        <v>9.9272793246860633</v>
      </c>
      <c r="AB5">
        <v>6.3665519831218251</v>
      </c>
      <c r="AC5">
        <v>3.1760301067593084</v>
      </c>
      <c r="AD5">
        <v>8.701689451077538</v>
      </c>
      <c r="AF5" t="s">
        <v>17</v>
      </c>
      <c r="AG5">
        <v>3.5617257273031626</v>
      </c>
      <c r="AH5">
        <v>4.0917710474228874</v>
      </c>
      <c r="AI5">
        <v>6.7749670228524073</v>
      </c>
      <c r="AJ5">
        <v>5.7315173904281052</v>
      </c>
      <c r="AK5">
        <v>3.6757305012651318</v>
      </c>
      <c r="AL5">
        <v>1.8336818370918426</v>
      </c>
      <c r="AM5">
        <v>5.0239227469841437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0.079</v>
      </c>
      <c r="E6" s="6" t="str">
        <f>IF(_xlfn.T.DIST.2T(ABS(R57),R67)&lt;0.001,"&lt;0.001",FIXED(_xlfn.T.DIST.2T(ABS(R57),R67),3))</f>
        <v>0.218</v>
      </c>
      <c r="F6" s="6" t="str">
        <f>IF(_xlfn.T.DIST.2T(ABS(S57),S67)&lt;0.001,"&lt;0.001",FIXED(_xlfn.T.DIST.2T(ABS(S57),S67),3))</f>
        <v>0.055</v>
      </c>
      <c r="G6" s="6" t="str">
        <f>IF(_xlfn.T.DIST.2T(ABS(T57),T67)&lt;0.001,"&lt;0.001",FIXED(_xlfn.T.DIST.2T(ABS(T57),T67),3))</f>
        <v>0.271</v>
      </c>
      <c r="H6" s="6" t="str">
        <f>IF(_xlfn.T.DIST.2T(ABS(U57),U67)&lt;0.001,"&lt;0.001",FIXED(_xlfn.T.DIST.2T(ABS(U57),U67),3))</f>
        <v>0.095</v>
      </c>
      <c r="M6" s="3"/>
      <c r="N6" t="s">
        <v>18</v>
      </c>
      <c r="O6">
        <v>53.414195358180976</v>
      </c>
      <c r="P6">
        <v>56.124184554219553</v>
      </c>
      <c r="Q6">
        <v>65.176505621007379</v>
      </c>
      <c r="R6">
        <v>76.16156646689673</v>
      </c>
      <c r="S6">
        <v>91.823370770731316</v>
      </c>
      <c r="T6">
        <v>114.5094137227907</v>
      </c>
      <c r="U6">
        <v>122.04688316176646</v>
      </c>
      <c r="W6" t="s">
        <v>18</v>
      </c>
      <c r="X6">
        <v>9.7529729495405313</v>
      </c>
      <c r="Y6">
        <v>12.30868828118999</v>
      </c>
      <c r="Z6">
        <v>17.090787421089882</v>
      </c>
      <c r="AA6">
        <v>14.955834142826964</v>
      </c>
      <c r="AB6">
        <v>15.35014392153373</v>
      </c>
      <c r="AC6">
        <v>7.0528674384201837</v>
      </c>
      <c r="AD6">
        <v>5.7058100461427852</v>
      </c>
      <c r="AF6" t="s">
        <v>18</v>
      </c>
      <c r="AG6">
        <v>3.2509909831801771</v>
      </c>
      <c r="AH6">
        <v>4.1028960937299965</v>
      </c>
      <c r="AI6">
        <v>5.6969291403632942</v>
      </c>
      <c r="AJ6">
        <v>4.985278047608988</v>
      </c>
      <c r="AK6">
        <v>5.1167146405112431</v>
      </c>
      <c r="AL6">
        <v>2.3509558128067281</v>
      </c>
      <c r="AM6">
        <v>1.9019366820475951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0.613</v>
      </c>
      <c r="F7" s="6" t="str">
        <f>IF(_xlfn.T.DIST.2T(ABS(S58),S68)&lt;0.001,"&lt;0.001",FIXED(_xlfn.T.DIST.2T(ABS(S58),S68),3))</f>
        <v>0.154</v>
      </c>
      <c r="G7" s="6" t="str">
        <f>IF(_xlfn.T.DIST.2T(ABS(T58),T68)&lt;0.001,"&lt;0.001",FIXED(_xlfn.T.DIST.2T(ABS(T58),T68),3))</f>
        <v>&lt;0.001</v>
      </c>
      <c r="H7" s="6" t="str">
        <f>IF(_xlfn.T.DIST.2T(ABS(U58),U68)&lt;0.001,"&lt;0.001",FIXED(_xlfn.T.DIST.2T(ABS(U58),U68),3))</f>
        <v>0.107</v>
      </c>
      <c r="M7" s="3"/>
      <c r="N7" t="s">
        <v>19</v>
      </c>
      <c r="O7">
        <v>56.783953767019021</v>
      </c>
      <c r="P7">
        <v>69.811399247154455</v>
      </c>
      <c r="Q7">
        <v>91.227234695662915</v>
      </c>
      <c r="R7">
        <v>109.85399954921505</v>
      </c>
      <c r="S7">
        <v>124.55376471049327</v>
      </c>
      <c r="T7">
        <v>130.61373797754925</v>
      </c>
      <c r="U7">
        <v>131.00658084378415</v>
      </c>
      <c r="W7" t="s">
        <v>19</v>
      </c>
      <c r="X7">
        <v>6.4284782799565212</v>
      </c>
      <c r="Y7">
        <v>9.2163872239871374</v>
      </c>
      <c r="Z7">
        <v>9.5801568278691533</v>
      </c>
      <c r="AA7">
        <v>12.087303453464669</v>
      </c>
      <c r="AB7">
        <v>9.5729235131538815</v>
      </c>
      <c r="AC7">
        <v>7.4223540699859312</v>
      </c>
      <c r="AD7">
        <v>4.7831216884393797</v>
      </c>
      <c r="AF7" t="s">
        <v>19</v>
      </c>
      <c r="AG7">
        <v>1.4028089676800133</v>
      </c>
      <c r="AH7">
        <v>2.0111805756164278</v>
      </c>
      <c r="AI7">
        <v>2.0905616111075438</v>
      </c>
      <c r="AJ7">
        <v>2.6376658582572849</v>
      </c>
      <c r="AK7">
        <v>2.0889831724309644</v>
      </c>
      <c r="AL7">
        <v>1.6196904457368613</v>
      </c>
      <c r="AM7">
        <v>1.0437627235932592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0.095</v>
      </c>
      <c r="G8" s="6" t="str">
        <f>IF(_xlfn.T.DIST.2T(ABS(T59),T69)&lt;0.001,"&lt;0.001",FIXED(_xlfn.T.DIST.2T(ABS(T59),T69),3))</f>
        <v>0.001</v>
      </c>
      <c r="H8" s="6" t="str">
        <f>IF(_xlfn.T.DIST.2T(ABS(U59),U69)&lt;0.001,"&lt;0.001",FIXED(_xlfn.T.DIST.2T(ABS(U59),U69),3))</f>
        <v>0.091</v>
      </c>
      <c r="M8" s="3"/>
      <c r="N8" t="s">
        <v>20</v>
      </c>
      <c r="O8">
        <v>56.023896395384568</v>
      </c>
      <c r="P8">
        <v>74.87553860656692</v>
      </c>
      <c r="Q8">
        <v>91.480242825165675</v>
      </c>
      <c r="R8">
        <v>105.44068730430251</v>
      </c>
      <c r="S8">
        <v>113.09130824171791</v>
      </c>
      <c r="T8">
        <v>116.01429005022632</v>
      </c>
      <c r="U8">
        <v>111.68907459190042</v>
      </c>
      <c r="W8" t="s">
        <v>20</v>
      </c>
      <c r="X8">
        <v>5.3687019766989339</v>
      </c>
      <c r="Y8">
        <v>7.1400109821577606</v>
      </c>
      <c r="Z8">
        <v>5.1389181636337842</v>
      </c>
      <c r="AA8">
        <v>6.9337743251689998</v>
      </c>
      <c r="AB8">
        <v>5.2720831383696281</v>
      </c>
      <c r="AC8">
        <v>9.5238053148933624</v>
      </c>
      <c r="AD8">
        <v>13.621292893314623</v>
      </c>
      <c r="AF8" t="s">
        <v>20</v>
      </c>
      <c r="AG8">
        <v>1.618724551631793</v>
      </c>
      <c r="AH8">
        <v>2.1527943115303851</v>
      </c>
      <c r="AI8">
        <v>1.5494421251923143</v>
      </c>
      <c r="AJ8">
        <v>2.0906116197804807</v>
      </c>
      <c r="AK8">
        <v>1.5895928757755824</v>
      </c>
      <c r="AL8">
        <v>2.871535345990349</v>
      </c>
      <c r="AM8">
        <v>4.1069743351508281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0.003</v>
      </c>
      <c r="H9" s="6" t="str">
        <f>IF(_xlfn.T.DIST.2T(ABS(U60),U70)&lt;0.001,"&lt;0.001",FIXED(_xlfn.T.DIST.2T(ABS(U60),U70),3))</f>
        <v>0.593</v>
      </c>
      <c r="M9" s="3"/>
      <c r="N9" t="s">
        <v>21</v>
      </c>
      <c r="O9">
        <v>59.312088207313082</v>
      </c>
      <c r="P9">
        <v>58.615917712139449</v>
      </c>
      <c r="Q9">
        <v>64.047267121621914</v>
      </c>
      <c r="R9">
        <v>75.698330027284769</v>
      </c>
      <c r="S9">
        <v>88.46266267779383</v>
      </c>
      <c r="T9">
        <v>110.65230451775518</v>
      </c>
      <c r="U9">
        <v>129.56499607891357</v>
      </c>
      <c r="W9" t="s">
        <v>21</v>
      </c>
      <c r="X9">
        <v>4.0641888850260237</v>
      </c>
      <c r="Y9">
        <v>4.7610245387504602</v>
      </c>
      <c r="Z9">
        <v>3.7396878603608084</v>
      </c>
      <c r="AA9">
        <v>1.9538183603631016</v>
      </c>
      <c r="AB9">
        <v>0.3754995833361221</v>
      </c>
      <c r="AC9">
        <v>1.1043333879362605</v>
      </c>
      <c r="AD9">
        <v>0.49690049469793673</v>
      </c>
      <c r="AF9" t="s">
        <v>21</v>
      </c>
      <c r="AG9">
        <v>2.8738155206248948</v>
      </c>
      <c r="AH9">
        <v>3.3665527367460046</v>
      </c>
      <c r="AI9">
        <v>2.644358645582138</v>
      </c>
      <c r="AJ9">
        <v>1.3815582118195306</v>
      </c>
      <c r="AK9">
        <v>0.26551830170969504</v>
      </c>
      <c r="AL9">
        <v>0.78088162730044397</v>
      </c>
      <c r="AM9">
        <v>0.35136170937586114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0.037</v>
      </c>
      <c r="M10" s="3"/>
      <c r="N10" t="s">
        <v>22</v>
      </c>
      <c r="O10">
        <v>49.440597445418909</v>
      </c>
      <c r="P10">
        <v>41.613406431117113</v>
      </c>
      <c r="Q10">
        <v>54.188097527260823</v>
      </c>
      <c r="R10">
        <v>62.144134715914248</v>
      </c>
      <c r="S10">
        <v>72.326191907203295</v>
      </c>
      <c r="T10">
        <v>102.50323698025528</v>
      </c>
      <c r="U10">
        <v>124.90639496600217</v>
      </c>
      <c r="W10" t="s">
        <v>22</v>
      </c>
      <c r="X10">
        <v>6.5044109008918474</v>
      </c>
      <c r="Y10">
        <v>1.0926021233567424</v>
      </c>
      <c r="Z10">
        <v>5.1882081290657993</v>
      </c>
      <c r="AA10">
        <v>2.175876900870342</v>
      </c>
      <c r="AB10">
        <v>4.5119551874941024</v>
      </c>
      <c r="AC10">
        <v>2.1708301796432621</v>
      </c>
      <c r="AD10">
        <v>2.7500013601484148</v>
      </c>
      <c r="AF10" t="s">
        <v>22</v>
      </c>
      <c r="AG10">
        <v>4.599313055644326</v>
      </c>
      <c r="AH10">
        <v>0.77258637056437318</v>
      </c>
      <c r="AI10">
        <v>3.668617150269597</v>
      </c>
      <c r="AJ10">
        <v>1.538577311632588</v>
      </c>
      <c r="AK10">
        <v>3.1904341094869002</v>
      </c>
      <c r="AL10">
        <v>1.5350087408301616</v>
      </c>
      <c r="AM10">
        <v>1.9445446100331731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62.057210291302468</v>
      </c>
      <c r="P11">
        <v>83.775427597451383</v>
      </c>
      <c r="Q11">
        <v>97.460354902435995</v>
      </c>
      <c r="R11">
        <v>108.58794914510901</v>
      </c>
      <c r="S11">
        <v>118.57601121389976</v>
      </c>
      <c r="T11">
        <v>121.61999479864696</v>
      </c>
      <c r="U11">
        <v>123.18606658126627</v>
      </c>
      <c r="W11" t="s">
        <v>23</v>
      </c>
      <c r="X11">
        <v>21.145043307311411</v>
      </c>
      <c r="Y11">
        <v>15.517034191368829</v>
      </c>
      <c r="Z11">
        <v>18.015859407527088</v>
      </c>
      <c r="AA11">
        <v>17.627373382104032</v>
      </c>
      <c r="AB11">
        <v>10.971987511126235</v>
      </c>
      <c r="AC11">
        <v>4.7819384943662842</v>
      </c>
      <c r="AD11">
        <v>12.008850699153166</v>
      </c>
      <c r="AF11" t="s">
        <v>23</v>
      </c>
      <c r="AG11">
        <v>6.3754704387425054</v>
      </c>
      <c r="AH11">
        <v>4.6785618428987465</v>
      </c>
      <c r="AI11">
        <v>5.4319859936874444</v>
      </c>
      <c r="AJ11">
        <v>5.3148530498124673</v>
      </c>
      <c r="AK11">
        <v>3.3081787071701014</v>
      </c>
      <c r="AL11">
        <v>1.441808705124545</v>
      </c>
      <c r="AM11">
        <v>3.6208047211352881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3">Z64</f>
        <v>Anglosphere (other)</v>
      </c>
      <c r="C13" s="6" t="str">
        <f t="shared" si="3"/>
        <v>Arabsphere</v>
      </c>
      <c r="D13" s="6" t="str">
        <f t="shared" si="3"/>
        <v>Francosphere</v>
      </c>
      <c r="E13" s="6" t="str">
        <f t="shared" si="3"/>
        <v>Germanosphere</v>
      </c>
      <c r="F13" s="6" t="str">
        <f t="shared" si="3"/>
        <v>Hispanosphere</v>
      </c>
      <c r="G13" s="6" t="str">
        <f t="shared" si="3"/>
        <v>Lusosphone (Portuguese)</v>
      </c>
      <c r="H13" s="6" t="str">
        <f t="shared" si="3"/>
        <v>Swahili</v>
      </c>
    </row>
    <row r="14" spans="1:50" x14ac:dyDescent="0.35">
      <c r="A14" t="str">
        <f t="shared" ref="A14:A20" si="4">Y65</f>
        <v>Anglosphere (core)</v>
      </c>
      <c r="B14" s="6" t="str">
        <f t="shared" ref="B14:H15" si="5">IF(_xlfn.T.DIST.2T(ABS(Z55),Z65)&lt;0.001,"&lt;0.001",FIXED(_xlfn.T.DIST.2T(ABS(Z55),Z65),3))</f>
        <v>0.099</v>
      </c>
      <c r="C14" s="6" t="str">
        <f t="shared" si="5"/>
        <v>0.920</v>
      </c>
      <c r="D14" s="6" t="str">
        <f t="shared" si="5"/>
        <v>&lt;0.001</v>
      </c>
      <c r="E14" s="6" t="str">
        <f t="shared" si="5"/>
        <v>0.030</v>
      </c>
      <c r="F14" s="6" t="str">
        <f t="shared" si="5"/>
        <v>0.011</v>
      </c>
      <c r="G14" s="6" t="str">
        <f t="shared" si="5"/>
        <v>0.664</v>
      </c>
      <c r="H14" s="6" t="str">
        <f t="shared" si="5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4"/>
        <v>Anglosphere (other)</v>
      </c>
      <c r="C15" s="6" t="str">
        <f t="shared" si="5"/>
        <v>0.052</v>
      </c>
      <c r="D15" s="6" t="str">
        <f t="shared" si="5"/>
        <v>&lt;0.001</v>
      </c>
      <c r="E15" s="6" t="str">
        <f t="shared" si="5"/>
        <v>0.583</v>
      </c>
      <c r="F15" s="6" t="str">
        <f t="shared" si="5"/>
        <v>&lt;0.001</v>
      </c>
      <c r="G15" s="6" t="str">
        <f t="shared" si="5"/>
        <v>0.348</v>
      </c>
      <c r="H15" s="6" t="str">
        <f t="shared" si="5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4"/>
        <v>Arabsphere</v>
      </c>
      <c r="D16" s="6" t="str">
        <f>IF(_xlfn.T.DIST.2T(ABS(AB57),AB67)&lt;0.001,"&lt;0.001",FIXED(_xlfn.T.DIST.2T(ABS(AB57),AB67),3))</f>
        <v>&lt;0.001</v>
      </c>
      <c r="E16" s="6" t="str">
        <f>IF(_xlfn.T.DIST.2T(ABS(AC57),AC67)&lt;0.001,"&lt;0.001",FIXED(_xlfn.T.DIST.2T(ABS(AC57),AC67),3))</f>
        <v>&lt;0.001</v>
      </c>
      <c r="F16" s="6" t="str">
        <f>IF(_xlfn.T.DIST.2T(ABS(AD57),AD67)&lt;0.001,"&lt;0.001",FIXED(_xlfn.T.DIST.2T(ABS(AD57),AD67),3))</f>
        <v>&lt;0.001</v>
      </c>
      <c r="G16" s="6" t="str">
        <f>IF(_xlfn.T.DIST.2T(ABS(AE57),AE67)&lt;0.001,"&lt;0.001",FIXED(_xlfn.T.DIST.2T(ABS(AE57),AE67),3))</f>
        <v>0.620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55.850317740000001</v>
      </c>
      <c r="P16">
        <v>52.800052630000003</v>
      </c>
      <c r="Q16">
        <v>55.670099059999998</v>
      </c>
      <c r="R16">
        <v>66.216131300000001</v>
      </c>
      <c r="S16">
        <v>80.695078850000002</v>
      </c>
      <c r="T16">
        <v>108.34066300000001</v>
      </c>
      <c r="U16">
        <v>127.9575536</v>
      </c>
      <c r="W16" t="s">
        <v>26</v>
      </c>
      <c r="X16">
        <v>7.375477997</v>
      </c>
      <c r="Y16">
        <v>10.603535490000001</v>
      </c>
      <c r="Z16">
        <v>8.2306152220000008</v>
      </c>
      <c r="AA16">
        <v>8.4383450450000002</v>
      </c>
      <c r="AB16">
        <v>7.6306348870000003</v>
      </c>
      <c r="AC16">
        <v>2.3634273619999999</v>
      </c>
      <c r="AD16">
        <v>2.1164571150000002</v>
      </c>
      <c r="AF16" t="s">
        <v>26</v>
      </c>
      <c r="AG16">
        <v>2.6076252530000001</v>
      </c>
      <c r="AH16">
        <v>3.7489159249999999</v>
      </c>
      <c r="AI16">
        <v>2.909961918</v>
      </c>
      <c r="AJ16">
        <v>2.9834055020000001</v>
      </c>
      <c r="AK16">
        <v>2.6978368370000001</v>
      </c>
      <c r="AL16">
        <v>0.83559775700000005</v>
      </c>
      <c r="AM16">
        <v>0.74828058900000005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4"/>
        <v>Francosphere</v>
      </c>
      <c r="E17" s="6" t="str">
        <f>IF(_xlfn.T.DIST.2T(ABS(AC58),AC68)&lt;0.001,"&lt;0.001",FIXED(_xlfn.T.DIST.2T(ABS(AC58),AC68),3))</f>
        <v>0.002</v>
      </c>
      <c r="F17" s="6" t="str">
        <f>IF(_xlfn.T.DIST.2T(ABS(AD58),AD68)&lt;0.001,"&lt;0.001",FIXED(_xlfn.T.DIST.2T(ABS(AD58),AD68),3))</f>
        <v>0.003</v>
      </c>
      <c r="G17" s="6" t="str">
        <f>IF(_xlfn.T.DIST.2T(ABS(AE58),AE68)&lt;0.001,"&lt;0.001",FIXED(_xlfn.T.DIST.2T(ABS(AE58),AE68),3))</f>
        <v>0.005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51.517902370000002</v>
      </c>
      <c r="P17">
        <v>63.926173310000003</v>
      </c>
      <c r="Q17">
        <v>86.982147800000007</v>
      </c>
      <c r="R17">
        <v>105.91201940000001</v>
      </c>
      <c r="S17">
        <v>117.8070367</v>
      </c>
      <c r="T17">
        <v>122.71937320000001</v>
      </c>
      <c r="U17">
        <v>123.17443950000001</v>
      </c>
      <c r="W17" t="s">
        <v>27</v>
      </c>
      <c r="X17">
        <v>10.19312504</v>
      </c>
      <c r="Y17">
        <v>10.73505767</v>
      </c>
      <c r="Z17">
        <v>10.155754829999999</v>
      </c>
      <c r="AA17">
        <v>8.6879494350000002</v>
      </c>
      <c r="AB17">
        <v>5.7558549120000002</v>
      </c>
      <c r="AC17">
        <v>4.0919980560000004</v>
      </c>
      <c r="AD17">
        <v>5.312640611</v>
      </c>
      <c r="AF17" t="s">
        <v>27</v>
      </c>
      <c r="AG17">
        <v>2.6318535669999998</v>
      </c>
      <c r="AH17">
        <v>2.771779971</v>
      </c>
      <c r="AI17">
        <v>2.622204623</v>
      </c>
      <c r="AJ17">
        <v>2.2432188979999999</v>
      </c>
      <c r="AK17">
        <v>1.486155348</v>
      </c>
      <c r="AL17">
        <v>1.056549355</v>
      </c>
      <c r="AM17">
        <v>1.3717179070000001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4"/>
        <v>Germanosphere</v>
      </c>
      <c r="F18" s="6" t="str">
        <f>IF(_xlfn.T.DIST.2T(ABS(AD59),AD69)&lt;0.001,"&lt;0.001",FIXED(_xlfn.T.DIST.2T(ABS(AD59),AD69),3))</f>
        <v>&lt;0.001</v>
      </c>
      <c r="G18" s="6" t="str">
        <f>IF(_xlfn.T.DIST.2T(ABS(AE59),AE69)&lt;0.001,"&lt;0.001",FIXED(_xlfn.T.DIST.2T(ABS(AE59),AE69),3))</f>
        <v>0.285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55.649148599999997</v>
      </c>
      <c r="P18">
        <v>75.034174149999998</v>
      </c>
      <c r="Q18">
        <v>91.65305635</v>
      </c>
      <c r="R18">
        <v>105.8759771</v>
      </c>
      <c r="S18">
        <v>112.6579864</v>
      </c>
      <c r="T18">
        <v>114.9474355</v>
      </c>
      <c r="U18">
        <v>105.570905</v>
      </c>
      <c r="W18" t="s">
        <v>28</v>
      </c>
      <c r="X18">
        <v>5.2228212779999996</v>
      </c>
      <c r="Y18">
        <v>7.3097039060000002</v>
      </c>
      <c r="Z18">
        <v>5.1735871429999998</v>
      </c>
      <c r="AA18">
        <v>7.0880129050000003</v>
      </c>
      <c r="AB18">
        <v>6.547734706</v>
      </c>
      <c r="AC18">
        <v>11.554559510000001</v>
      </c>
      <c r="AD18">
        <v>17.326405869999999</v>
      </c>
      <c r="AF18" t="s">
        <v>28</v>
      </c>
      <c r="AG18">
        <v>1.574739866</v>
      </c>
      <c r="AH18">
        <v>2.2039586529999999</v>
      </c>
      <c r="AI18">
        <v>1.5598952159999999</v>
      </c>
      <c r="AJ18">
        <v>2.1371163009999998</v>
      </c>
      <c r="AK18">
        <v>1.974216295</v>
      </c>
      <c r="AL18">
        <v>3.4838307749999999</v>
      </c>
      <c r="AM18">
        <v>5.2241079299999997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4"/>
        <v>Hispanosphere</v>
      </c>
      <c r="G19" s="6" t="str">
        <f>IF(_xlfn.T.DIST.2T(ABS(AE60),AE70)&lt;0.001,"&lt;0.001",FIXED(_xlfn.T.DIST.2T(ABS(AE60),AE70),3))</f>
        <v>0.007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67.718301249999996</v>
      </c>
      <c r="P19">
        <v>80.63442277</v>
      </c>
      <c r="Q19">
        <v>89.818316809999999</v>
      </c>
      <c r="R19">
        <v>95.653173190000004</v>
      </c>
      <c r="S19">
        <v>109.9085285</v>
      </c>
      <c r="T19">
        <v>117.81487610000001</v>
      </c>
      <c r="U19">
        <v>122.8271299</v>
      </c>
      <c r="W19" t="s">
        <v>29</v>
      </c>
      <c r="X19">
        <v>17.16998547</v>
      </c>
      <c r="Y19">
        <v>15.431970010000001</v>
      </c>
      <c r="Z19">
        <v>9.0452668969999994</v>
      </c>
      <c r="AA19">
        <v>8.9376429369999997</v>
      </c>
      <c r="AB19">
        <v>4.4430587079999997</v>
      </c>
      <c r="AC19">
        <v>2.5792429659999998</v>
      </c>
      <c r="AD19">
        <v>4.3467035230000004</v>
      </c>
      <c r="AF19" t="s">
        <v>29</v>
      </c>
      <c r="AG19">
        <v>5.723328489</v>
      </c>
      <c r="AH19">
        <v>5.1439900019999998</v>
      </c>
      <c r="AI19">
        <v>3.015088966</v>
      </c>
      <c r="AJ19">
        <v>2.9792143119999999</v>
      </c>
      <c r="AK19">
        <v>1.4810195690000001</v>
      </c>
      <c r="AL19">
        <v>0.85974765500000006</v>
      </c>
      <c r="AM19">
        <v>1.448901174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4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50.046614210000001</v>
      </c>
      <c r="P20">
        <v>58.084755510000001</v>
      </c>
      <c r="Q20">
        <v>65.32811169</v>
      </c>
      <c r="R20">
        <v>72.236123090000007</v>
      </c>
      <c r="S20">
        <v>86.913071380000005</v>
      </c>
      <c r="T20">
        <v>111.0756099</v>
      </c>
      <c r="U20">
        <v>116.20462929999999</v>
      </c>
      <c r="W20" t="s">
        <v>30</v>
      </c>
      <c r="X20">
        <v>7.943181622</v>
      </c>
      <c r="Y20">
        <v>8.6659183889999998</v>
      </c>
      <c r="Z20">
        <v>7.760293559</v>
      </c>
      <c r="AA20">
        <v>2.250266887</v>
      </c>
      <c r="AB20">
        <v>4.6212117790000002</v>
      </c>
      <c r="AC20">
        <v>3.986392409</v>
      </c>
      <c r="AD20">
        <v>3.4300795989999999</v>
      </c>
      <c r="AF20" t="s">
        <v>30</v>
      </c>
      <c r="AG20">
        <v>4.5859980480000004</v>
      </c>
      <c r="AH20">
        <v>5.003270315</v>
      </c>
      <c r="AI20">
        <v>4.4804075760000002</v>
      </c>
      <c r="AJ20">
        <v>1.2991921930000001</v>
      </c>
      <c r="AK20">
        <v>2.6680578650000002</v>
      </c>
      <c r="AL20">
        <v>2.3015447309999999</v>
      </c>
      <c r="AM20">
        <v>1.9803573800000001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60.57456526</v>
      </c>
      <c r="P21">
        <v>71.060607719999993</v>
      </c>
      <c r="Q21">
        <v>93.498556809999997</v>
      </c>
      <c r="R21">
        <v>113.86103</v>
      </c>
      <c r="S21">
        <v>127.70284839999999</v>
      </c>
      <c r="T21">
        <v>135.46285370000001</v>
      </c>
      <c r="U21">
        <v>133.06408619999999</v>
      </c>
      <c r="W21" t="s">
        <v>31</v>
      </c>
      <c r="X21">
        <v>6.2111486100000004</v>
      </c>
      <c r="Y21">
        <v>8.8580251870000009</v>
      </c>
      <c r="Z21">
        <v>13.742667539999999</v>
      </c>
      <c r="AA21">
        <v>13.724200010000001</v>
      </c>
      <c r="AB21">
        <v>10.990631090000001</v>
      </c>
      <c r="AC21">
        <v>8.0860094510000007</v>
      </c>
      <c r="AD21">
        <v>6.2420854370000001</v>
      </c>
      <c r="AF21" t="s">
        <v>31</v>
      </c>
      <c r="AG21">
        <v>1.388855051</v>
      </c>
      <c r="AH21">
        <v>1.9807146470000001</v>
      </c>
      <c r="AI21">
        <v>3.0729538810000001</v>
      </c>
      <c r="AJ21">
        <v>3.0688244149999999</v>
      </c>
      <c r="AK21">
        <v>2.4575798230000001</v>
      </c>
      <c r="AL21">
        <v>1.8080866799999999</v>
      </c>
      <c r="AM21">
        <v>1.3957727360000001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54.435228160000001</v>
      </c>
      <c r="P22">
        <v>66.320387629999999</v>
      </c>
      <c r="Q22">
        <v>83.514052609999993</v>
      </c>
      <c r="R22">
        <v>98.409378380000007</v>
      </c>
      <c r="S22">
        <v>114.8410638</v>
      </c>
      <c r="T22">
        <v>123.47705310000001</v>
      </c>
      <c r="U22">
        <v>128.75511090000001</v>
      </c>
      <c r="W22" t="s">
        <v>32</v>
      </c>
      <c r="X22">
        <v>8.1597622730000001</v>
      </c>
      <c r="Y22">
        <v>6.3851922060000001</v>
      </c>
      <c r="Z22">
        <v>5.859229762</v>
      </c>
      <c r="AA22">
        <v>4.8820223279999997</v>
      </c>
      <c r="AB22">
        <v>0.91209498499999997</v>
      </c>
      <c r="AC22">
        <v>3.3555764880000001</v>
      </c>
      <c r="AD22">
        <v>4.0334847649999999</v>
      </c>
      <c r="AF22" t="s">
        <v>32</v>
      </c>
      <c r="AG22">
        <v>4.0798811370000001</v>
      </c>
      <c r="AH22">
        <v>3.1925961030000001</v>
      </c>
      <c r="AI22">
        <v>2.929614881</v>
      </c>
      <c r="AJ22">
        <v>2.4410111639999998</v>
      </c>
      <c r="AK22">
        <v>0.45604749300000003</v>
      </c>
      <c r="AL22">
        <v>1.677788244</v>
      </c>
      <c r="AM22">
        <v>2.0167423819999999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98.762605260000001</v>
      </c>
      <c r="P23">
        <v>101.6752676</v>
      </c>
      <c r="Q23">
        <v>116.3483782</v>
      </c>
      <c r="R23">
        <v>126.66156599999999</v>
      </c>
      <c r="S23">
        <v>122.1100739</v>
      </c>
      <c r="T23">
        <v>132.59332130000001</v>
      </c>
      <c r="U23">
        <v>91.752569249999993</v>
      </c>
      <c r="W23" t="s">
        <v>33</v>
      </c>
      <c r="X23">
        <v>2.8665132940000002</v>
      </c>
      <c r="Y23">
        <v>12.3264481</v>
      </c>
      <c r="Z23">
        <v>11.87710296</v>
      </c>
      <c r="AA23">
        <v>5.4326732919999996</v>
      </c>
      <c r="AB23">
        <v>23.02788559</v>
      </c>
      <c r="AC23">
        <v>9.3929997350000001</v>
      </c>
      <c r="AD23">
        <v>38.386623589999999</v>
      </c>
      <c r="AF23" t="s">
        <v>33</v>
      </c>
      <c r="AG23">
        <v>2.0269309880000002</v>
      </c>
      <c r="AH23">
        <v>8.7161150410000001</v>
      </c>
      <c r="AI23">
        <v>8.3983800449999997</v>
      </c>
      <c r="AJ23">
        <v>3.8414801249999999</v>
      </c>
      <c r="AK23">
        <v>16.28317406</v>
      </c>
      <c r="AL23">
        <v>6.6418538079999996</v>
      </c>
      <c r="AM23">
        <v>27.143441849999999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6">O123</f>
        <v>Eastern and South-Eastern Asia</v>
      </c>
      <c r="C24" s="6" t="str">
        <f t="shared" si="6"/>
        <v>Europe</v>
      </c>
      <c r="D24" s="6" t="str">
        <f t="shared" si="6"/>
        <v>Latin America and the Caribbean</v>
      </c>
      <c r="E24" s="6" t="str">
        <f t="shared" si="6"/>
        <v>Northern Africa and Western Asia</v>
      </c>
      <c r="F24" s="6" t="str">
        <f t="shared" si="6"/>
        <v>Northern America</v>
      </c>
      <c r="G24" s="6" t="str">
        <f t="shared" si="6"/>
        <v>Oceania</v>
      </c>
      <c r="H24" s="6" t="str">
        <f t="shared" si="6"/>
        <v>Sub-Saharan Africa</v>
      </c>
      <c r="I24"/>
      <c r="J24"/>
      <c r="K24"/>
      <c r="L24"/>
      <c r="M24"/>
    </row>
    <row r="25" spans="1:50" x14ac:dyDescent="0.35">
      <c r="A25" t="str">
        <f t="shared" ref="A25:A31" si="7">N124</f>
        <v>Central and Southern Asia</v>
      </c>
      <c r="B25" s="6" t="str">
        <f t="shared" ref="B25:H26" si="8">IF(_xlfn.T.DIST.2T(ABS(O114),O124)&lt;0.001,"&lt;0.001",FIXED(_xlfn.T.DIST.2T(ABS(O114),O124),3))</f>
        <v>&lt;0.001</v>
      </c>
      <c r="C25" s="6" t="str">
        <f t="shared" si="8"/>
        <v>0.003</v>
      </c>
      <c r="D25" s="6" t="str">
        <f t="shared" si="8"/>
        <v>&lt;0.001</v>
      </c>
      <c r="E25" s="6" t="str">
        <f t="shared" si="8"/>
        <v>&lt;0.001</v>
      </c>
      <c r="F25" s="6" t="str">
        <f t="shared" si="8"/>
        <v>&lt;0.001</v>
      </c>
      <c r="G25" s="6" t="str">
        <f t="shared" si="8"/>
        <v>&lt;0.001</v>
      </c>
      <c r="H25" s="6" t="str">
        <f t="shared" si="8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7"/>
        <v>Eastern and South-Eastern Asia</v>
      </c>
      <c r="C26" s="6" t="str">
        <f t="shared" si="8"/>
        <v>0.001</v>
      </c>
      <c r="D26" s="6" t="str">
        <f t="shared" si="8"/>
        <v>0.647</v>
      </c>
      <c r="E26" s="6" t="str">
        <f t="shared" si="8"/>
        <v>0.007</v>
      </c>
      <c r="F26" s="6" t="str">
        <f t="shared" si="8"/>
        <v>0.003</v>
      </c>
      <c r="G26" s="6" t="str">
        <f t="shared" si="8"/>
        <v>&lt;0.001</v>
      </c>
      <c r="H26" s="6" t="str">
        <f t="shared" si="8"/>
        <v>0.001</v>
      </c>
      <c r="N26" t="str">
        <f>N3</f>
        <v>Geographic_Grouping_A</v>
      </c>
      <c r="O26" t="str">
        <f>O3</f>
        <v>reg.18-24</v>
      </c>
      <c r="P26" t="str">
        <f t="shared" ref="P26:P34" si="9">AG3</f>
        <v>18-24</v>
      </c>
      <c r="Q26" t="str">
        <f t="shared" ref="Q26:Q34" si="10">AR3</f>
        <v>18-24</v>
      </c>
      <c r="Y26" t="str">
        <f t="shared" ref="Y26:Z34" si="11">N15</f>
        <v>Language_Grouping</v>
      </c>
      <c r="Z26" t="str">
        <f t="shared" si="11"/>
        <v>reg.18-24</v>
      </c>
      <c r="AA26" t="str">
        <f t="shared" ref="AA26:AA34" si="12">AG15</f>
        <v>18-24</v>
      </c>
      <c r="AB26" t="str">
        <f t="shared" ref="AB26:AB34" si="13">AR15</f>
        <v>18-24</v>
      </c>
    </row>
    <row r="27" spans="1:50" x14ac:dyDescent="0.35">
      <c r="A27" t="str">
        <f t="shared" si="7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&lt;0.001</v>
      </c>
      <c r="F27" s="6" t="str">
        <f>IF(_xlfn.T.DIST.2T(ABS(S116),S126)&lt;0.001,"&lt;0.001",FIXED(_xlfn.T.DIST.2T(ABS(S116),S126),3))</f>
        <v>0.114</v>
      </c>
      <c r="G27" s="6" t="str">
        <f>IF(_xlfn.T.DIST.2T(ABS(T116),T126)&lt;0.001,"&lt;0.001",FIXED(_xlfn.T.DIST.2T(ABS(T116),T126),3))</f>
        <v>&lt;0.001</v>
      </c>
      <c r="H27" s="6" t="str">
        <f>IF(_xlfn.T.DIST.2T(ABS(U116),U126)&lt;0.001,"&lt;0.001",FIXED(_xlfn.T.DIST.2T(ABS(U116),U126),3))</f>
        <v>&lt;0.001</v>
      </c>
      <c r="N27" t="str">
        <f t="shared" ref="N27:O34" si="14">N4</f>
        <v>Central and Southern Asia</v>
      </c>
      <c r="O27">
        <f t="shared" si="14"/>
        <v>48.998296075553014</v>
      </c>
      <c r="P27">
        <f t="shared" si="9"/>
        <v>1.7165035829346555</v>
      </c>
      <c r="Q27">
        <f t="shared" si="10"/>
        <v>10228</v>
      </c>
      <c r="Y27" t="str">
        <f t="shared" si="11"/>
        <v>Anglosphere (core)</v>
      </c>
      <c r="Z27">
        <f t="shared" si="11"/>
        <v>55.850317740000001</v>
      </c>
      <c r="AA27">
        <f t="shared" si="12"/>
        <v>2.6076252530000001</v>
      </c>
      <c r="AB27">
        <f t="shared" si="13"/>
        <v>8297</v>
      </c>
    </row>
    <row r="28" spans="1:50" x14ac:dyDescent="0.35">
      <c r="A28" t="str">
        <f t="shared" si="7"/>
        <v>Latin America and the Caribbean</v>
      </c>
      <c r="E28" s="6" t="str">
        <f>IF(_xlfn.T.DIST.2T(ABS(R117),R127)&lt;0.001,"&lt;0.001",FIXED(_xlfn.T.DIST.2T(ABS(R117),R127),3))</f>
        <v>&lt;0.001</v>
      </c>
      <c r="F28" s="6" t="str">
        <f>IF(_xlfn.T.DIST.2T(ABS(S117),S127)&lt;0.001,"&lt;0.001",FIXED(_xlfn.T.DIST.2T(ABS(S117),S127),3))</f>
        <v>0.291</v>
      </c>
      <c r="G28" s="6" t="str">
        <f>IF(_xlfn.T.DIST.2T(ABS(T117),T127)&lt;0.001,"&lt;0.001",FIXED(_xlfn.T.DIST.2T(ABS(T117),T127),3))</f>
        <v>&lt;0.001</v>
      </c>
      <c r="H28" s="6" t="str">
        <f>IF(_xlfn.T.DIST.2T(ABS(U117),U127)&lt;0.001,"&lt;0.001",FIXED(_xlfn.T.DIST.2T(ABS(U117),U127),3))</f>
        <v>&lt;0.001</v>
      </c>
      <c r="N28" t="str">
        <f t="shared" si="14"/>
        <v>Eastern and South-Eastern Asia</v>
      </c>
      <c r="O28">
        <f t="shared" si="14"/>
        <v>68.840425683726281</v>
      </c>
      <c r="P28">
        <f t="shared" si="9"/>
        <v>3.5617257273031626</v>
      </c>
      <c r="Q28">
        <f t="shared" si="10"/>
        <v>801</v>
      </c>
      <c r="Y28" t="str">
        <f t="shared" si="11"/>
        <v>Anglosphere (other)</v>
      </c>
      <c r="Z28">
        <f t="shared" si="11"/>
        <v>51.517902370000002</v>
      </c>
      <c r="AA28">
        <f t="shared" si="12"/>
        <v>2.6318535669999998</v>
      </c>
      <c r="AB28">
        <f t="shared" si="13"/>
        <v>13269</v>
      </c>
    </row>
    <row r="29" spans="1:50" x14ac:dyDescent="0.35">
      <c r="A29" t="str">
        <f t="shared" si="7"/>
        <v>Northern Africa and Western Asia</v>
      </c>
      <c r="F29" s="6" t="str">
        <f>IF(_xlfn.T.DIST.2T(ABS(S118),S128)&lt;0.001,"&lt;0.001",FIXED(_xlfn.T.DIST.2T(ABS(S118),S128),3))</f>
        <v>0.183</v>
      </c>
      <c r="G29" s="6" t="str">
        <f>IF(_xlfn.T.DIST.2T(ABS(T118),T128)&lt;0.001,"&lt;0.001",FIXED(_xlfn.T.DIST.2T(ABS(T118),T128),3))</f>
        <v>&lt;0.001</v>
      </c>
      <c r="H29" s="6" t="str">
        <f>IF(_xlfn.T.DIST.2T(ABS(U118),U128)&lt;0.001,"&lt;0.001",FIXED(_xlfn.T.DIST.2T(ABS(U118),U128),3))</f>
        <v>&lt;0.001</v>
      </c>
      <c r="N29" t="str">
        <f t="shared" si="14"/>
        <v>Europe</v>
      </c>
      <c r="O29">
        <f t="shared" si="14"/>
        <v>53.414195358180976</v>
      </c>
      <c r="P29">
        <f t="shared" si="9"/>
        <v>3.2509909831801771</v>
      </c>
      <c r="Q29">
        <f t="shared" si="10"/>
        <v>4914</v>
      </c>
      <c r="Y29" t="str">
        <f t="shared" si="11"/>
        <v>Arabsphere</v>
      </c>
      <c r="Z29">
        <f t="shared" si="11"/>
        <v>55.649148599999997</v>
      </c>
      <c r="AA29">
        <f t="shared" si="12"/>
        <v>1.574739866</v>
      </c>
      <c r="AB29">
        <f t="shared" si="13"/>
        <v>15818</v>
      </c>
    </row>
    <row r="30" spans="1:50" x14ac:dyDescent="0.35">
      <c r="A30" t="str">
        <f t="shared" si="7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4"/>
        <v>Latin America and the Caribbean</v>
      </c>
      <c r="O30">
        <f t="shared" si="14"/>
        <v>56.783953767019021</v>
      </c>
      <c r="P30">
        <f t="shared" si="9"/>
        <v>1.4028089676800133</v>
      </c>
      <c r="Q30">
        <f t="shared" si="10"/>
        <v>19857</v>
      </c>
      <c r="Y30" t="str">
        <f t="shared" si="11"/>
        <v>Francosphere</v>
      </c>
      <c r="Z30">
        <f t="shared" si="11"/>
        <v>67.718301249999996</v>
      </c>
      <c r="AA30">
        <f t="shared" si="12"/>
        <v>5.723328489</v>
      </c>
      <c r="AB30">
        <f t="shared" si="13"/>
        <v>2518</v>
      </c>
    </row>
    <row r="31" spans="1:50" x14ac:dyDescent="0.35">
      <c r="A31" t="str">
        <f t="shared" si="7"/>
        <v>Oceania</v>
      </c>
      <c r="H31" s="6" t="str">
        <f>IF(_xlfn.T.DIST.2T(ABS(U120),U130)&lt;0.001,"&lt;0.001",FIXED(_xlfn.T.DIST.2T(ABS(U120),U130),3))</f>
        <v>&lt;0.001</v>
      </c>
      <c r="N31" t="str">
        <f t="shared" si="14"/>
        <v>Northern Africa and Western Asia</v>
      </c>
      <c r="O31">
        <f t="shared" si="14"/>
        <v>56.023896395384568</v>
      </c>
      <c r="P31">
        <f t="shared" si="9"/>
        <v>1.618724551631793</v>
      </c>
      <c r="Q31">
        <f t="shared" si="10"/>
        <v>16034</v>
      </c>
      <c r="Y31" t="str">
        <f t="shared" si="11"/>
        <v>Germanosphere</v>
      </c>
      <c r="Z31">
        <f t="shared" si="11"/>
        <v>50.046614210000001</v>
      </c>
      <c r="AA31">
        <f t="shared" si="12"/>
        <v>4.5859980480000004</v>
      </c>
      <c r="AB31">
        <f t="shared" si="13"/>
        <v>233</v>
      </c>
    </row>
    <row r="32" spans="1:50" x14ac:dyDescent="0.35">
      <c r="N32" t="str">
        <f t="shared" si="14"/>
        <v>Northern America</v>
      </c>
      <c r="O32">
        <f t="shared" si="14"/>
        <v>59.312088207313082</v>
      </c>
      <c r="P32">
        <f t="shared" si="9"/>
        <v>2.8738155206248948</v>
      </c>
      <c r="Q32">
        <f t="shared" si="10"/>
        <v>4559</v>
      </c>
      <c r="Y32" t="str">
        <f t="shared" si="11"/>
        <v>Hispanosphere</v>
      </c>
      <c r="Z32">
        <f t="shared" si="11"/>
        <v>60.57456526</v>
      </c>
      <c r="AA32">
        <f t="shared" si="12"/>
        <v>1.388855051</v>
      </c>
      <c r="AB32">
        <f t="shared" si="13"/>
        <v>17847</v>
      </c>
    </row>
    <row r="33" spans="1:32" x14ac:dyDescent="0.35">
      <c r="A33" t="s">
        <v>40</v>
      </c>
      <c r="N33" t="str">
        <f t="shared" si="14"/>
        <v>Oceania</v>
      </c>
      <c r="O33">
        <f t="shared" si="14"/>
        <v>49.440597445418909</v>
      </c>
      <c r="P33">
        <f t="shared" si="9"/>
        <v>4.599313055644326</v>
      </c>
      <c r="Q33">
        <f t="shared" si="10"/>
        <v>1477</v>
      </c>
      <c r="Y33" t="str">
        <f t="shared" si="11"/>
        <v>Lusosphone (Portuguese)</v>
      </c>
      <c r="Z33">
        <f t="shared" si="11"/>
        <v>54.435228160000001</v>
      </c>
      <c r="AA33">
        <f t="shared" si="12"/>
        <v>4.0798811370000001</v>
      </c>
      <c r="AB33">
        <f t="shared" si="13"/>
        <v>5231</v>
      </c>
    </row>
    <row r="34" spans="1:32" ht="29" x14ac:dyDescent="0.35">
      <c r="B34" s="6" t="str">
        <f t="shared" ref="B34:H34" si="15">Z123</f>
        <v>Anglosphere (other)</v>
      </c>
      <c r="C34" s="6" t="str">
        <f t="shared" si="15"/>
        <v>Arabsphere</v>
      </c>
      <c r="D34" s="6" t="str">
        <f t="shared" si="15"/>
        <v>Francosphere</v>
      </c>
      <c r="E34" s="6" t="str">
        <f t="shared" si="15"/>
        <v>Germanosphere</v>
      </c>
      <c r="F34" s="6" t="str">
        <f t="shared" si="15"/>
        <v>Hispanosphere</v>
      </c>
      <c r="G34" s="6" t="str">
        <f t="shared" si="15"/>
        <v>Lusosphone (Portuguese)</v>
      </c>
      <c r="H34" s="6" t="str">
        <f t="shared" si="15"/>
        <v>Swahili</v>
      </c>
      <c r="N34" t="str">
        <f t="shared" si="14"/>
        <v>Sub-Saharan Africa</v>
      </c>
      <c r="O34">
        <f t="shared" si="14"/>
        <v>62.057210291302468</v>
      </c>
      <c r="P34">
        <f t="shared" si="9"/>
        <v>6.3754704387425054</v>
      </c>
      <c r="Q34">
        <f t="shared" si="10"/>
        <v>5805</v>
      </c>
      <c r="Y34" t="str">
        <f t="shared" si="11"/>
        <v>Swahili</v>
      </c>
      <c r="Z34">
        <f t="shared" si="11"/>
        <v>98.762605260000001</v>
      </c>
      <c r="AA34">
        <f t="shared" si="12"/>
        <v>2.0269309880000002</v>
      </c>
      <c r="AB34">
        <f t="shared" si="13"/>
        <v>371</v>
      </c>
    </row>
    <row r="35" spans="1:32" x14ac:dyDescent="0.35">
      <c r="A35" t="str">
        <f t="shared" ref="A35:A41" si="16">Y124</f>
        <v>Anglosphere (core)</v>
      </c>
      <c r="B35" s="6" t="str">
        <f t="shared" ref="B35:H36" si="17">IF(_xlfn.T.DIST.2T(ABS(Z114),Z124)&lt;0.001,"&lt;0.001",FIXED(_xlfn.T.DIST.2T(ABS(Z114),Z124),3))</f>
        <v>0.003</v>
      </c>
      <c r="C35" s="6" t="str">
        <f t="shared" si="17"/>
        <v>&lt;0.001</v>
      </c>
      <c r="D35" s="6" t="str">
        <f t="shared" si="17"/>
        <v>&lt;0.001</v>
      </c>
      <c r="E35" s="6" t="str">
        <f t="shared" si="17"/>
        <v>0.412</v>
      </c>
      <c r="F35" s="6" t="str">
        <f t="shared" si="17"/>
        <v>&lt;0.001</v>
      </c>
      <c r="G35" s="6" t="str">
        <f t="shared" si="17"/>
        <v>&lt;0.001</v>
      </c>
      <c r="H35" s="6" t="str">
        <f t="shared" si="17"/>
        <v>&lt;0.001</v>
      </c>
      <c r="N35" s="4" t="s">
        <v>37</v>
      </c>
      <c r="Y35" s="4" t="s">
        <v>37</v>
      </c>
    </row>
    <row r="36" spans="1:32" x14ac:dyDescent="0.35">
      <c r="A36" t="str">
        <f t="shared" si="16"/>
        <v>Anglosphere (other)</v>
      </c>
      <c r="C36" s="6" t="str">
        <f t="shared" si="17"/>
        <v>&lt;0.001</v>
      </c>
      <c r="D36" s="6" t="str">
        <f t="shared" si="17"/>
        <v>&lt;0.001</v>
      </c>
      <c r="E36" s="6" t="str">
        <f t="shared" si="17"/>
        <v>0.015</v>
      </c>
      <c r="F36" s="6" t="str">
        <f t="shared" si="17"/>
        <v>&lt;0.001</v>
      </c>
      <c r="G36" s="6" t="str">
        <f t="shared" si="17"/>
        <v>&lt;0.001</v>
      </c>
      <c r="H36" s="6" t="str">
        <f t="shared" si="17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16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0.152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&lt;0.001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-19.842129608173266</v>
      </c>
      <c r="P37">
        <f>O$27-O29</f>
        <v>-4.4158992826279615</v>
      </c>
      <c r="Q37">
        <f>O$27-O30</f>
        <v>-7.7856576914660067</v>
      </c>
      <c r="R37">
        <f>O$27-O31</f>
        <v>-7.025600319831554</v>
      </c>
      <c r="S37">
        <f>O$27-O32</f>
        <v>-10.313792131760067</v>
      </c>
      <c r="T37">
        <f>O$27-O33</f>
        <v>-0.44230136986589486</v>
      </c>
      <c r="U37">
        <f>O$27-O34</f>
        <v>-13.058914215749454</v>
      </c>
      <c r="Y37" t="str">
        <f>Y27</f>
        <v>Anglosphere (core)</v>
      </c>
      <c r="Z37">
        <f>Z$27-Z28</f>
        <v>4.3324153699999997</v>
      </c>
      <c r="AA37">
        <f>Z$27-Z29</f>
        <v>0.20116914000000463</v>
      </c>
      <c r="AB37">
        <f>Z$27-Z30</f>
        <v>-11.867983509999995</v>
      </c>
      <c r="AC37">
        <f>Z$27-Z31</f>
        <v>5.8037035299999999</v>
      </c>
      <c r="AD37">
        <f>Z$27-Z32</f>
        <v>-4.7242475199999987</v>
      </c>
      <c r="AE37">
        <f>Z$27-Z33</f>
        <v>1.4150895800000001</v>
      </c>
      <c r="AF37">
        <f>Z$27-Z34</f>
        <v>-42.91228752</v>
      </c>
    </row>
    <row r="38" spans="1:32" x14ac:dyDescent="0.35">
      <c r="A38" t="str">
        <f t="shared" si="16"/>
        <v>Francosphere</v>
      </c>
      <c r="E38" s="6" t="str">
        <f>IF(_xlfn.T.DIST.2T(ABS(AC117),AC127)&lt;0.001,"&lt;0.001",FIXED(_xlfn.T.DIST.2T(ABS(AC117),AC127),3))</f>
        <v>0.089</v>
      </c>
      <c r="F38" s="6" t="str">
        <f>IF(_xlfn.T.DIST.2T(ABS(AD117),AD127)&lt;0.001,"&lt;0.001",FIXED(_xlfn.T.DIST.2T(ABS(AD117),AD127),3))</f>
        <v>0.256</v>
      </c>
      <c r="G38" s="6" t="str">
        <f>IF(_xlfn.T.DIST.2T(ABS(AE117),AE127)&lt;0.001,"&lt;0.001",FIXED(_xlfn.T.DIST.2T(ABS(AE117),AE127),3))</f>
        <v>0.746</v>
      </c>
      <c r="H38" s="6" t="str">
        <f>IF(_xlfn.T.DIST.2T(ABS(AF117),AF127)&lt;0.001,"&lt;0.001",FIXED(_xlfn.T.DIST.2T(ABS(AF117),AF127),3))</f>
        <v>&lt;0.001</v>
      </c>
      <c r="N38" t="str">
        <f t="shared" ref="N38:N43" si="18">N28</f>
        <v>Eastern and South-Eastern Asia</v>
      </c>
      <c r="P38">
        <f>O$28-O29</f>
        <v>15.426230325545305</v>
      </c>
      <c r="Q38">
        <f>O$28-O30</f>
        <v>12.05647191670726</v>
      </c>
      <c r="R38">
        <f>O$28-O31</f>
        <v>12.816529288341712</v>
      </c>
      <c r="S38">
        <f>O$28-O32</f>
        <v>9.5283374764131992</v>
      </c>
      <c r="T38">
        <f>O$28-O33</f>
        <v>19.399828238307371</v>
      </c>
      <c r="U38">
        <f>O$28-O34</f>
        <v>6.7832153924238128</v>
      </c>
      <c r="Y38" t="str">
        <f t="shared" ref="Y38:Y43" si="19">Y28</f>
        <v>Anglosphere (other)</v>
      </c>
      <c r="AA38">
        <f>Z$28-Z29</f>
        <v>-4.131246229999995</v>
      </c>
      <c r="AB38">
        <f>Z$28-Z30</f>
        <v>-16.200398879999995</v>
      </c>
      <c r="AC38">
        <f>Z$28-Z31</f>
        <v>1.4712881600000003</v>
      </c>
      <c r="AD38">
        <f>Z$28-Z32</f>
        <v>-9.0566628899999984</v>
      </c>
      <c r="AE38">
        <f>Z$28-Z33</f>
        <v>-2.9173257899999996</v>
      </c>
      <c r="AF38">
        <f>Z$28-Z34</f>
        <v>-47.244702889999999</v>
      </c>
    </row>
    <row r="39" spans="1:32" x14ac:dyDescent="0.35">
      <c r="A39" t="str">
        <f t="shared" si="16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&lt;0.001</v>
      </c>
      <c r="H39" s="6" t="str">
        <f>IF(_xlfn.T.DIST.2T(ABS(AF118),AF128)&lt;0.001,"&lt;0.001",FIXED(_xlfn.T.DIST.2T(ABS(AF118),AF128),3))</f>
        <v>&lt;0.001</v>
      </c>
      <c r="N39" t="str">
        <f t="shared" si="18"/>
        <v>Europe</v>
      </c>
      <c r="Q39">
        <f>O$29-O30</f>
        <v>-3.3697584088380452</v>
      </c>
      <c r="R39">
        <f>O$29-O31</f>
        <v>-2.6097010372035925</v>
      </c>
      <c r="S39">
        <f>O$29-O32</f>
        <v>-5.8978928491321057</v>
      </c>
      <c r="T39">
        <f>O$29-O33</f>
        <v>3.9735979127620666</v>
      </c>
      <c r="U39">
        <f>O$29-O34</f>
        <v>-8.643014933121492</v>
      </c>
      <c r="Y39" t="str">
        <f t="shared" si="19"/>
        <v>Arabsphere</v>
      </c>
      <c r="AB39">
        <f>Z$29-Z30</f>
        <v>-12.069152649999999</v>
      </c>
      <c r="AC39">
        <f>Z$29-Z31</f>
        <v>5.6025343899999953</v>
      </c>
      <c r="AD39">
        <f>Z$29-Z32</f>
        <v>-4.9254166600000033</v>
      </c>
      <c r="AE39">
        <f>Z$29-Z33</f>
        <v>1.2139204399999954</v>
      </c>
      <c r="AF39">
        <f>Z$29-Z34</f>
        <v>-43.113456660000004</v>
      </c>
    </row>
    <row r="40" spans="1:32" x14ac:dyDescent="0.35">
      <c r="A40" t="str">
        <f t="shared" si="16"/>
        <v>Hispanosphere</v>
      </c>
      <c r="G40" s="6" t="str">
        <f>IF(_xlfn.T.DIST.2T(ABS(AE119),AE129)&lt;0.001,"&lt;0.001",FIXED(_xlfn.T.DIST.2T(ABS(AE119),AE129),3))</f>
        <v>0.002</v>
      </c>
      <c r="H40" s="6" t="str">
        <f>IF(_xlfn.T.DIST.2T(ABS(AF119),AF129)&lt;0.001,"&lt;0.001",FIXED(_xlfn.T.DIST.2T(ABS(AF119),AF129),3))</f>
        <v>&lt;0.001</v>
      </c>
      <c r="N40" t="str">
        <f t="shared" si="18"/>
        <v>Latin America and the Caribbean</v>
      </c>
      <c r="R40">
        <f>O$30-O31</f>
        <v>0.76005737163445275</v>
      </c>
      <c r="S40">
        <f>O$30-O32</f>
        <v>-2.5281344402940604</v>
      </c>
      <c r="T40">
        <f>O$30-O33</f>
        <v>7.3433563216001119</v>
      </c>
      <c r="U40">
        <f>O$30-O34</f>
        <v>-5.2732565242834468</v>
      </c>
      <c r="Y40" t="str">
        <f t="shared" si="19"/>
        <v>Francosphere</v>
      </c>
      <c r="AC40">
        <f>Z$30-Z31</f>
        <v>17.671687039999995</v>
      </c>
      <c r="AD40">
        <f>Z$30-Z32</f>
        <v>7.1437359899999961</v>
      </c>
      <c r="AE40">
        <f>Z$30-Z33</f>
        <v>13.283073089999995</v>
      </c>
      <c r="AF40">
        <f>Z$30-Z34</f>
        <v>-31.044304010000005</v>
      </c>
    </row>
    <row r="41" spans="1:32" x14ac:dyDescent="0.35">
      <c r="A41" t="str">
        <f t="shared" si="16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18"/>
        <v>Northern Africa and Western Asia</v>
      </c>
      <c r="S41">
        <f>O$31-O32</f>
        <v>-3.2881918119285132</v>
      </c>
      <c r="T41">
        <f>O$31-O33</f>
        <v>6.5832989499656591</v>
      </c>
      <c r="U41">
        <f>O$31-O34</f>
        <v>-6.0333138959178996</v>
      </c>
      <c r="Y41" t="str">
        <f t="shared" si="19"/>
        <v>Germanosphere</v>
      </c>
      <c r="AD41">
        <f>Z$31-Z32</f>
        <v>-10.527951049999999</v>
      </c>
      <c r="AE41">
        <f>Z$31-Z33</f>
        <v>-4.3886139499999999</v>
      </c>
      <c r="AF41">
        <f>Z$31-Z34</f>
        <v>-48.71599105</v>
      </c>
    </row>
    <row r="42" spans="1:32" x14ac:dyDescent="0.35">
      <c r="N42" t="str">
        <f t="shared" si="18"/>
        <v>Northern America</v>
      </c>
      <c r="T42">
        <f>O$32-O33</f>
        <v>9.8714907618941723</v>
      </c>
      <c r="U42">
        <f>O$32-O34</f>
        <v>-2.7451220839893864</v>
      </c>
      <c r="Y42" t="str">
        <f t="shared" si="19"/>
        <v>Hispanosphere</v>
      </c>
      <c r="AE42">
        <f>Z$32-Z33</f>
        <v>6.1393370999999988</v>
      </c>
      <c r="AF42">
        <f>Z$32-Z34</f>
        <v>-38.188040000000001</v>
      </c>
    </row>
    <row r="43" spans="1:32" ht="18.5" x14ac:dyDescent="0.45">
      <c r="A43" s="8" t="s">
        <v>10</v>
      </c>
      <c r="N43" t="str">
        <f t="shared" si="18"/>
        <v>Oceania</v>
      </c>
      <c r="U43">
        <f>O33-O34</f>
        <v>-12.616612845883559</v>
      </c>
      <c r="Y43" t="str">
        <f t="shared" si="19"/>
        <v>Lusosphone (Portuguese)</v>
      </c>
      <c r="AF43">
        <f>Z33-Z34</f>
        <v>-44.3273771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0">O182</f>
        <v>Eastern and South-Eastern Asia</v>
      </c>
      <c r="C45" s="6" t="str">
        <f t="shared" si="20"/>
        <v>Europe</v>
      </c>
      <c r="D45" s="6" t="str">
        <f t="shared" si="20"/>
        <v>Latin America and the Caribbean</v>
      </c>
      <c r="E45" s="6" t="str">
        <f t="shared" si="20"/>
        <v>Northern Africa and Western Asia</v>
      </c>
      <c r="F45" s="6" t="str">
        <f t="shared" si="20"/>
        <v>Northern America</v>
      </c>
      <c r="G45" s="6" t="str">
        <f t="shared" si="20"/>
        <v>Oceania</v>
      </c>
      <c r="H45" s="6" t="str">
        <f t="shared" si="20"/>
        <v>Sub-Saharan Africa</v>
      </c>
      <c r="O45" t="str">
        <f>O36</f>
        <v>Eastern and South-Eastern Asia</v>
      </c>
      <c r="P45" t="str">
        <f t="shared" ref="P45:U45" si="21">P36</f>
        <v>Europe</v>
      </c>
      <c r="Q45" t="str">
        <f t="shared" si="21"/>
        <v>Latin America and the Caribbean</v>
      </c>
      <c r="R45" t="str">
        <f t="shared" si="21"/>
        <v>Northern Africa and Western Asia</v>
      </c>
      <c r="S45" t="str">
        <f t="shared" si="21"/>
        <v>Northern America</v>
      </c>
      <c r="T45" t="str">
        <f t="shared" si="21"/>
        <v>Oceania</v>
      </c>
      <c r="U45" t="str">
        <f t="shared" si="21"/>
        <v>Sub-Saharan Africa</v>
      </c>
      <c r="Z45" t="str">
        <f>Z36</f>
        <v>Anglosphere (other)</v>
      </c>
      <c r="AA45" t="str">
        <f t="shared" ref="AA45:AF45" si="22">AA36</f>
        <v>Arabsphere</v>
      </c>
      <c r="AB45" t="str">
        <f t="shared" si="22"/>
        <v>Francosphere</v>
      </c>
      <c r="AC45" t="str">
        <f t="shared" si="22"/>
        <v>Germanosphere</v>
      </c>
      <c r="AD45" t="str">
        <f t="shared" si="22"/>
        <v>Hispanosphere</v>
      </c>
      <c r="AE45" t="str">
        <f t="shared" si="22"/>
        <v>Lusosphone (Portuguese)</v>
      </c>
      <c r="AF45" t="str">
        <f t="shared" si="22"/>
        <v>Swahili</v>
      </c>
    </row>
    <row r="46" spans="1:32" x14ac:dyDescent="0.35">
      <c r="A46" t="str">
        <f t="shared" ref="A46:A52" si="23">N183</f>
        <v>Central and Southern Asia</v>
      </c>
      <c r="B46" s="6" t="str">
        <f t="shared" ref="B46:H47" si="24">IF(_xlfn.T.DIST.2T(ABS(O173),O183)&lt;0.001,"&lt;0.001",FIXED(_xlfn.T.DIST.2T(ABS(O173),O183),3))</f>
        <v>&lt;0.001</v>
      </c>
      <c r="C46" s="6" t="str">
        <f t="shared" si="24"/>
        <v>&lt;0.001</v>
      </c>
      <c r="D46" s="6" t="str">
        <f t="shared" si="24"/>
        <v>&lt;0.001</v>
      </c>
      <c r="E46" s="6" t="str">
        <f t="shared" si="24"/>
        <v>&lt;0.001</v>
      </c>
      <c r="F46" s="6" t="str">
        <f t="shared" si="24"/>
        <v>&lt;0.001</v>
      </c>
      <c r="G46" s="6" t="str">
        <f t="shared" si="24"/>
        <v>0.005</v>
      </c>
      <c r="H46" s="6" t="str">
        <f t="shared" si="24"/>
        <v>&lt;0.001</v>
      </c>
      <c r="N46" t="str">
        <f>N37</f>
        <v>Central and Southern Asia</v>
      </c>
      <c r="O46">
        <f>SQRT((Q$27*P$27^2+Q28*P28^2)/(Q$27+Q28-2))</f>
        <v>1.9116473266547656</v>
      </c>
      <c r="P46">
        <f>SQRT((Q$27*P$27^2+Q29*P29^2)/(Q$27+Q29-2))</f>
        <v>2.3282681324643626</v>
      </c>
      <c r="Q46">
        <f>SQRT((Q$27*P$27^2+Q30*P30^2)/(Q$27+Q30-2))</f>
        <v>1.5168027559857324</v>
      </c>
      <c r="R46">
        <f>SQRT((Q$27*P$27^2+Q31*P31^2)/(Q$27+Q31-2))</f>
        <v>1.6575546215899535</v>
      </c>
      <c r="S46">
        <f>SQRT((Q$27*P$27^2+Q32*P32^2)/(Q$27+Q32-2))</f>
        <v>2.141235041206663</v>
      </c>
      <c r="T46">
        <f>SQRT((Q$27*P$27^2+Q33*P33^2)/(Q$27+Q33-2))</f>
        <v>2.2901474792132945</v>
      </c>
      <c r="U46">
        <f>SQRT((Q$27*P$27^2+Q34*P34^2)/(Q$27+Q34-2))</f>
        <v>4.0741158435590039</v>
      </c>
      <c r="Y46" t="str">
        <f>Y37</f>
        <v>Anglosphere (core)</v>
      </c>
      <c r="Z46">
        <f>SQRT((AB$27*AA$27^2+AB28*AA28^2)/(AB$27+AB28-2))</f>
        <v>2.6226804122521479</v>
      </c>
      <c r="AA46">
        <f>SQRT((AB$27*AA$27^2+AB29*AA29^2)/(AB$27+AB29-2))</f>
        <v>1.9915921962832408</v>
      </c>
      <c r="AB46">
        <f>SQRT((AB$27*AA$27^2+AB30*AA30^2)/(AB$27+AB30-2))</f>
        <v>3.5840572603479641</v>
      </c>
      <c r="AC46">
        <f>SQRT((AB$27*AA$27^2+AB31*AA31^2)/(AB$27+AB31-2))</f>
        <v>2.6814433473048283</v>
      </c>
      <c r="AD46">
        <f>SQRT((AB$27*AA$27^2+AB32*AA32^2)/(AB$27+AB32-2))</f>
        <v>1.864126418147644</v>
      </c>
      <c r="AE46">
        <f>SQRT((AB$27*AA$27^2+AB33*AA33^2)/(AB$27+AB33-2))</f>
        <v>3.2570563327324225</v>
      </c>
      <c r="AF46">
        <f>SQRT((AB$27*AA$27^2+AB34*AA34^2)/(AB$27+AB34-2))</f>
        <v>2.5857422999873103</v>
      </c>
    </row>
    <row r="47" spans="1:32" x14ac:dyDescent="0.35">
      <c r="A47" t="str">
        <f t="shared" si="23"/>
        <v>Eastern and South-Eastern Asia</v>
      </c>
      <c r="C47" s="6" t="str">
        <f t="shared" si="24"/>
        <v>0.495</v>
      </c>
      <c r="D47" s="6" t="str">
        <f t="shared" si="24"/>
        <v>&lt;0.001</v>
      </c>
      <c r="E47" s="6" t="str">
        <f t="shared" si="24"/>
        <v>&lt;0.001</v>
      </c>
      <c r="F47" s="6" t="str">
        <f t="shared" si="24"/>
        <v>0.103</v>
      </c>
      <c r="G47" s="6" t="str">
        <f t="shared" si="24"/>
        <v>&lt;0.001</v>
      </c>
      <c r="H47" s="6" t="str">
        <f t="shared" si="24"/>
        <v>&lt;0.001</v>
      </c>
      <c r="N47" t="str">
        <f t="shared" ref="N47:N52" si="25">N38</f>
        <v>Eastern and South-Eastern Asia</v>
      </c>
      <c r="P47">
        <f>SQRT((Q$28*P$28^2+Q29*P29^2)/(Q$28+Q29-2))</f>
        <v>3.296885238050149</v>
      </c>
      <c r="Q47">
        <f>SQRT((Q$28*P$28^2+Q30*P30^2)/(Q$28+Q30-2))</f>
        <v>1.5439195748439725</v>
      </c>
      <c r="R47">
        <f>SQRT((Q$28*P$28^2+Q31*P31^2)/(Q$28+Q31-2))</f>
        <v>1.7605550509256271</v>
      </c>
      <c r="S47">
        <f>SQRT((Q$28*P$28^2+Q32*P32^2)/(Q$28+Q32-2))</f>
        <v>2.9872610753653692</v>
      </c>
      <c r="T47">
        <f>SQRT((Q$28*P$28^2+Q33*P33^2)/(Q$28+Q33-2))</f>
        <v>4.2652282865536399</v>
      </c>
      <c r="U47">
        <f>SQRT((Q$28*P$28^2+Q34*P34^2)/(Q$28+Q34-2))</f>
        <v>6.104717203288712</v>
      </c>
      <c r="Y47" t="str">
        <f t="shared" ref="Y47:Y52" si="26">Y38</f>
        <v>Anglosphere (other)</v>
      </c>
      <c r="AA47">
        <f>SQRT((AB$28*AA$28^2+AB29*AA29^2)/(AB$28+AB29-2))</f>
        <v>2.1233682425341751</v>
      </c>
      <c r="AB47">
        <f>SQRT((AB$28*AA$28^2+AB30*AA30^2)/(AB$28+AB30-2))</f>
        <v>3.3238333690883346</v>
      </c>
      <c r="AC47">
        <f>SQRT((AB$28*AA$28^2+AB31*AA31^2)/(AB$28+AB31-2))</f>
        <v>2.6778940368827389</v>
      </c>
      <c r="AD47">
        <f>SQRT((AB$28*AA$28^2+AB32*AA32^2)/(AB$28+AB32-2))</f>
        <v>2.0150424790247659</v>
      </c>
      <c r="AE47">
        <f>SQRT((AB$28*AA$28^2+AB33*AA33^2)/(AB$28+AB33-2))</f>
        <v>3.1105866101464925</v>
      </c>
      <c r="AF47">
        <f>SQRT((AB$28*AA$28^2+AB34*AA34^2)/(AB$28+AB34-2))</f>
        <v>2.6174423105741478</v>
      </c>
    </row>
    <row r="48" spans="1:32" x14ac:dyDescent="0.35">
      <c r="A48" t="str">
        <f t="shared" si="23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&lt;0.001</v>
      </c>
      <c r="G48" s="6" t="str">
        <f>IF(_xlfn.T.DIST.2T(ABS(T175),T185)&lt;0.001,"&lt;0.001",FIXED(_xlfn.T.DIST.2T(ABS(T175),T185),3))</f>
        <v>0.814</v>
      </c>
      <c r="H48" s="6" t="str">
        <f>IF(_xlfn.T.DIST.2T(ABS(U175),U185)&lt;0.001,"&lt;0.001",FIXED(_xlfn.T.DIST.2T(ABS(U175),U185),3))</f>
        <v>&lt;0.001</v>
      </c>
      <c r="N48" t="str">
        <f t="shared" si="25"/>
        <v>Europe</v>
      </c>
      <c r="Q48">
        <f>SQRT((Q$29*P$29^2+Q30*P30^2)/(Q$29+Q30-2))</f>
        <v>1.9168790174693504</v>
      </c>
      <c r="R48">
        <f>SQRT((Q$29*P$29^2+Q31*P31^2)/(Q$29+Q31-2))</f>
        <v>2.117853643661423</v>
      </c>
      <c r="S48">
        <f>SQRT((Q$29*P$29^2+Q32*P32^2)/(Q$29+Q32-2))</f>
        <v>3.0755750690420438</v>
      </c>
      <c r="T48">
        <f>SQRT((Q$29*P$29^2+Q33*P33^2)/(Q$29+Q33-2))</f>
        <v>3.6082150282036571</v>
      </c>
      <c r="U48">
        <f>SQRT((Q$29*P$29^2+Q34*P34^2)/(Q$29+Q34-2))</f>
        <v>5.1829407656638837</v>
      </c>
      <c r="Y48" t="str">
        <f t="shared" si="26"/>
        <v>Arabsphere</v>
      </c>
      <c r="AB48">
        <f>SQRT((AB$29*AA$29^2+AB30*AA30^2)/(AB$29+AB30-2))</f>
        <v>2.5764878786243517</v>
      </c>
      <c r="AC48">
        <f>SQRT((AB$29*AA$29^2+AB31*AA31^2)/(AB$29+AB31-2))</f>
        <v>1.6581456866267841</v>
      </c>
      <c r="AD48">
        <f>SQRT((AB$29*AA$29^2+AB32*AA32^2)/(AB$29+AB32-2))</f>
        <v>1.4791520899518493</v>
      </c>
      <c r="AE48">
        <f>SQRT((AB$29*AA$29^2+AB33*AA33^2)/(AB$29+AB33-2))</f>
        <v>2.4496430761071308</v>
      </c>
      <c r="AF48">
        <f>SQRT((AB$29*AA$29^2+AB34*AA34^2)/(AB$29+AB34-2))</f>
        <v>1.5866442397508542</v>
      </c>
    </row>
    <row r="49" spans="1:32" x14ac:dyDescent="0.35">
      <c r="A49" t="str">
        <f t="shared" si="23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&lt;0.001</v>
      </c>
      <c r="G49" s="6" t="str">
        <f>IF(_xlfn.T.DIST.2T(ABS(T176),T186)&lt;0.001,"&lt;0.001",FIXED(_xlfn.T.DIST.2T(ABS(T176),T186),3))</f>
        <v>0.083</v>
      </c>
      <c r="H49" s="6" t="str">
        <f>IF(_xlfn.T.DIST.2T(ABS(U176),U186)&lt;0.001,"&lt;0.001",FIXED(_xlfn.T.DIST.2T(ABS(U176),U186),3))</f>
        <v>&lt;0.001</v>
      </c>
      <c r="N49" t="str">
        <f t="shared" si="25"/>
        <v>Latin America and the Caribbean</v>
      </c>
      <c r="R49">
        <f>SQRT((Q$30*P$30^2+Q31*P31^2)/(Q$30+Q31-2))</f>
        <v>1.5031471539886505</v>
      </c>
      <c r="S49">
        <f>SQRT((Q$30*P$30^2+Q32*P32^2)/(Q$30+Q32-2))</f>
        <v>1.7727906554444903</v>
      </c>
      <c r="T49">
        <f>SQRT((Q$30*P$30^2+Q33*P33^2)/(Q$30+Q33-2))</f>
        <v>1.815615025660579</v>
      </c>
      <c r="U49">
        <f>SQRT((Q$30*P$30^2+Q34*P34^2)/(Q$30+Q34-2))</f>
        <v>3.2738703257270823</v>
      </c>
      <c r="Y49" t="str">
        <f t="shared" si="26"/>
        <v>Francosphere</v>
      </c>
      <c r="AC49">
        <f>SQRT((AB$30*AA$30^2+AB31*AA31^2)/(AB$30+AB31-2))</f>
        <v>5.6379537520535479</v>
      </c>
      <c r="AD49">
        <f>SQRT((AB$30*AA$30^2+AB32*AA32^2)/(AB$30+AB32-2))</f>
        <v>2.3960615789159467</v>
      </c>
      <c r="AE49">
        <f>SQRT((AB$30*AA$30^2+AB33*AA33^2)/(AB$30+AB33-2))</f>
        <v>4.678278466992456</v>
      </c>
      <c r="AF49">
        <f>SQRT((AB$30*AA$30^2+AB34*AA34^2)/(AB$30+AB34-2))</f>
        <v>5.3942288481495249</v>
      </c>
    </row>
    <row r="50" spans="1:32" x14ac:dyDescent="0.35">
      <c r="A50" t="str">
        <f t="shared" si="23"/>
        <v>Northern Africa and Western Asia</v>
      </c>
      <c r="F50" s="6" t="str">
        <f>IF(_xlfn.T.DIST.2T(ABS(S177),S187)&lt;0.001,"&lt;0.001",FIXED(_xlfn.T.DIST.2T(ABS(S177),S187),3))</f>
        <v>&lt;0.001</v>
      </c>
      <c r="G50" s="6" t="str">
        <f>IF(_xlfn.T.DIST.2T(ABS(T177),T187)&lt;0.001,"&lt;0.001",FIXED(_xlfn.T.DIST.2T(ABS(T177),T187),3))</f>
        <v>0.285</v>
      </c>
      <c r="H50" s="6" t="str">
        <f>IF(_xlfn.T.DIST.2T(ABS(U177),U187)&lt;0.001,"&lt;0.001",FIXED(_xlfn.T.DIST.2T(ABS(U177),U187),3))</f>
        <v>&lt;0.001</v>
      </c>
      <c r="N50" t="str">
        <f t="shared" si="25"/>
        <v>Northern Africa and Western Asia</v>
      </c>
      <c r="S50">
        <f>SQRT((Q$31*P$31^2+Q32*P32^2)/(Q$31+Q32-2))</f>
        <v>1.966962037413529</v>
      </c>
      <c r="T50">
        <f>SQRT((Q$31*P$31^2+Q33*P33^2)/(Q$31+Q33-2))</f>
        <v>2.0454790050236489</v>
      </c>
      <c r="U50">
        <f>SQRT((Q$31*P$31^2+Q34*P34^2)/(Q$31+Q34-2))</f>
        <v>3.5677972589335569</v>
      </c>
      <c r="Y50" t="str">
        <f t="shared" si="26"/>
        <v>Germanosphere</v>
      </c>
      <c r="AD50">
        <f>SQRT((AB$31*AA$31^2+AB32*AA32^2)/(AB$31+AB32-2))</f>
        <v>1.4749018942934515</v>
      </c>
      <c r="AE50">
        <f>SQRT((AB$31*AA$31^2+AB33*AA33^2)/(AB$31+AB33-2))</f>
        <v>4.1034890600257894</v>
      </c>
      <c r="AF50">
        <f>SQRT((AB$31*AA$31^2+AB34*AA34^2)/(AB$31+AB34-2))</f>
        <v>3.2668031659282333</v>
      </c>
    </row>
    <row r="51" spans="1:32" x14ac:dyDescent="0.35">
      <c r="A51" t="str">
        <f t="shared" si="23"/>
        <v>Northern America</v>
      </c>
      <c r="G51" s="6" t="str">
        <f>IF(_xlfn.T.DIST.2T(ABS(T178),T188)&lt;0.001,"&lt;0.001",FIXED(_xlfn.T.DIST.2T(ABS(T178),T188),3))</f>
        <v>0.084</v>
      </c>
      <c r="H51" s="6" t="str">
        <f>IF(_xlfn.T.DIST.2T(ABS(U178),U188)&lt;0.001,"&lt;0.001",FIXED(_xlfn.T.DIST.2T(ABS(U178),U188),3))</f>
        <v>&lt;0.001</v>
      </c>
      <c r="N51" t="str">
        <f t="shared" si="25"/>
        <v>Northern America</v>
      </c>
      <c r="T51">
        <f>SQRT((Q$32*P$32^2+Q33*P33^2)/(Q$32+Q33-2))</f>
        <v>3.3790461268026881</v>
      </c>
      <c r="U51">
        <f>SQRT((Q$32*P$32^2+Q34*P34^2)/(Q$32+Q34-2))</f>
        <v>5.138551200697564</v>
      </c>
      <c r="Y51" t="str">
        <f t="shared" si="26"/>
        <v>Hispanosphere</v>
      </c>
      <c r="AE51">
        <f>SQRT((AB$32*AA$32^2+AB33*AA33^2)/(AB$32+AB33-2))</f>
        <v>2.294582489096658</v>
      </c>
      <c r="AF51">
        <f>SQRT((AB$32*AA$32^2+AB34*AA34^2)/(AB$32+AB34-2))</f>
        <v>1.4048202768129725</v>
      </c>
    </row>
    <row r="52" spans="1:32" x14ac:dyDescent="0.35">
      <c r="A52" t="str">
        <f t="shared" si="23"/>
        <v>Oceania</v>
      </c>
      <c r="H52" s="6" t="str">
        <f>IF(_xlfn.T.DIST.2T(ABS(U179),U189)&lt;0.001,"&lt;0.001",FIXED(_xlfn.T.DIST.2T(ABS(U179),U189),3))</f>
        <v>&lt;0.001</v>
      </c>
      <c r="N52" t="str">
        <f t="shared" si="25"/>
        <v>Oceania</v>
      </c>
      <c r="U52">
        <f>SQRT((Q33*P33^2+Q34*P34^2)/(Q33+Q34-2))</f>
        <v>6.0582977626764158</v>
      </c>
      <c r="Y52" t="str">
        <f t="shared" si="26"/>
        <v>Lusosphone (Portuguese)</v>
      </c>
      <c r="AF52">
        <f>SQRT((AB33*AA33^2+AB34*AA34^2)/(AB33+AB34-2))</f>
        <v>3.9775369145247099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27">P45</f>
        <v>Europe</v>
      </c>
      <c r="Q54" t="str">
        <f t="shared" si="27"/>
        <v>Latin America and the Caribbean</v>
      </c>
      <c r="R54" t="str">
        <f t="shared" si="27"/>
        <v>Northern Africa and Western Asia</v>
      </c>
      <c r="S54" t="str">
        <f t="shared" si="27"/>
        <v>Northern America</v>
      </c>
      <c r="T54" t="str">
        <f t="shared" si="27"/>
        <v>Oceania</v>
      </c>
      <c r="U54" t="str">
        <f t="shared" si="27"/>
        <v>Sub-Saharan Africa</v>
      </c>
      <c r="Y54" s="4" t="s">
        <v>39</v>
      </c>
      <c r="Z54" t="str">
        <f>Z45</f>
        <v>Anglosphere (other)</v>
      </c>
      <c r="AA54" t="str">
        <f t="shared" ref="AA54:AF54" si="28">AA45</f>
        <v>Arabsphere</v>
      </c>
      <c r="AB54" t="str">
        <f t="shared" si="28"/>
        <v>Francosphere</v>
      </c>
      <c r="AC54" t="str">
        <f t="shared" si="28"/>
        <v>Germanosphere</v>
      </c>
      <c r="AD54" t="str">
        <f t="shared" si="28"/>
        <v>Hispanosphere</v>
      </c>
      <c r="AE54" t="str">
        <f t="shared" si="28"/>
        <v>Lusosphone (Portuguese)</v>
      </c>
      <c r="AF54" t="str">
        <f t="shared" si="28"/>
        <v>Swahili</v>
      </c>
    </row>
    <row r="55" spans="1:32" ht="29" x14ac:dyDescent="0.35">
      <c r="B55" s="6" t="str">
        <f t="shared" ref="B55:H55" si="29">Z182</f>
        <v>Anglosphere (other)</v>
      </c>
      <c r="C55" s="6" t="str">
        <f t="shared" si="29"/>
        <v>Arabsphere</v>
      </c>
      <c r="D55" s="6" t="str">
        <f t="shared" si="29"/>
        <v>Francosphere</v>
      </c>
      <c r="E55" s="6" t="str">
        <f t="shared" si="29"/>
        <v>Germanosphere</v>
      </c>
      <c r="F55" s="6" t="str">
        <f t="shared" si="29"/>
        <v>Hispanosphere</v>
      </c>
      <c r="G55" s="6" t="str">
        <f t="shared" si="29"/>
        <v>Lusosphone (Portuguese)</v>
      </c>
      <c r="H55" s="6" t="str">
        <f t="shared" si="29"/>
        <v>Swahili</v>
      </c>
      <c r="N55" t="str">
        <f>N46</f>
        <v>Central and Southern Asia</v>
      </c>
      <c r="O55">
        <f>O37/O46</f>
        <v>-10.379597393048147</v>
      </c>
      <c r="P55">
        <f t="shared" ref="P55:U61" si="30">P37/P46</f>
        <v>-1.8966455027471167</v>
      </c>
      <c r="Q55">
        <f t="shared" si="30"/>
        <v>-5.1329401009733138</v>
      </c>
      <c r="R55">
        <f t="shared" si="30"/>
        <v>-4.2385332153292685</v>
      </c>
      <c r="S55">
        <f t="shared" si="30"/>
        <v>-4.816749181326621</v>
      </c>
      <c r="T55">
        <f t="shared" si="30"/>
        <v>-0.19313226500934039</v>
      </c>
      <c r="U55">
        <f t="shared" si="30"/>
        <v>-3.2053369902073396</v>
      </c>
      <c r="Y55" t="str">
        <f>Y46</f>
        <v>Anglosphere (core)</v>
      </c>
      <c r="Z55">
        <f>Z37/Z46</f>
        <v>1.6519036592337486</v>
      </c>
      <c r="AA55">
        <f t="shared" ref="AA55:AF61" si="31">AA37/AA46</f>
        <v>0.10100920277526268</v>
      </c>
      <c r="AB55">
        <f t="shared" si="31"/>
        <v>-3.3113264236319071</v>
      </c>
      <c r="AC55">
        <f t="shared" si="31"/>
        <v>2.1643953566400786</v>
      </c>
      <c r="AD55">
        <f t="shared" si="31"/>
        <v>-2.5342956754480293</v>
      </c>
      <c r="AE55">
        <f t="shared" si="31"/>
        <v>0.43446886864644663</v>
      </c>
      <c r="AF55">
        <f t="shared" si="31"/>
        <v>-16.595732498250346</v>
      </c>
    </row>
    <row r="56" spans="1:32" x14ac:dyDescent="0.35">
      <c r="A56" t="str">
        <f t="shared" ref="A56:A62" si="32">Y183</f>
        <v>Anglosphere (core)</v>
      </c>
      <c r="B56" s="6" t="str">
        <f t="shared" ref="B56:H57" si="33">IF(_xlfn.T.DIST.2T(ABS(Z173),Z183)&lt;0.001,"&lt;0.001",FIXED(_xlfn.T.DIST.2T(ABS(Z173),Z183),3))</f>
        <v>&lt;0.001</v>
      </c>
      <c r="C56" s="6" t="str">
        <f t="shared" si="33"/>
        <v>&lt;0.001</v>
      </c>
      <c r="D56" s="6" t="str">
        <f t="shared" si="33"/>
        <v>&lt;0.001</v>
      </c>
      <c r="E56" s="6" t="str">
        <f t="shared" si="33"/>
        <v>&lt;0.001</v>
      </c>
      <c r="F56" s="6" t="str">
        <f t="shared" si="33"/>
        <v>&lt;0.001</v>
      </c>
      <c r="G56" s="6" t="str">
        <f t="shared" si="33"/>
        <v>&lt;0.001</v>
      </c>
      <c r="H56" s="6" t="str">
        <f t="shared" si="33"/>
        <v>&lt;0.001</v>
      </c>
      <c r="N56" t="str">
        <f t="shared" ref="N56:N61" si="34">N47</f>
        <v>Eastern and South-Eastern Asia</v>
      </c>
      <c r="P56">
        <f t="shared" si="30"/>
        <v>4.6790316349223975</v>
      </c>
      <c r="Q56">
        <f t="shared" si="30"/>
        <v>7.8090025627958495</v>
      </c>
      <c r="R56">
        <f t="shared" si="30"/>
        <v>7.2798230771615522</v>
      </c>
      <c r="S56">
        <f t="shared" si="30"/>
        <v>3.1896567578204715</v>
      </c>
      <c r="T56">
        <f t="shared" si="30"/>
        <v>4.548368090745897</v>
      </c>
      <c r="U56">
        <f t="shared" si="30"/>
        <v>1.1111432629130769</v>
      </c>
      <c r="Y56" t="str">
        <f t="shared" ref="Y56:Y61" si="35">Y47</f>
        <v>Anglosphere (other)</v>
      </c>
      <c r="AA56">
        <f t="shared" si="31"/>
        <v>-1.9456098792687408</v>
      </c>
      <c r="AB56">
        <f t="shared" si="31"/>
        <v>-4.8740105417629467</v>
      </c>
      <c r="AC56">
        <f t="shared" si="31"/>
        <v>0.54941985744614652</v>
      </c>
      <c r="AD56">
        <f t="shared" si="31"/>
        <v>-4.4945270307071716</v>
      </c>
      <c r="AE56">
        <f t="shared" si="31"/>
        <v>-0.93786997619159962</v>
      </c>
      <c r="AF56">
        <f t="shared" si="31"/>
        <v>-18.04995002149127</v>
      </c>
    </row>
    <row r="57" spans="1:32" x14ac:dyDescent="0.35">
      <c r="A57" t="str">
        <f t="shared" si="32"/>
        <v>Anglosphere (other)</v>
      </c>
      <c r="C57" s="6" t="str">
        <f t="shared" si="33"/>
        <v>&lt;0.001</v>
      </c>
      <c r="D57" s="6" t="str">
        <f t="shared" si="33"/>
        <v>&lt;0.001</v>
      </c>
      <c r="E57" s="6" t="str">
        <f t="shared" si="33"/>
        <v>&lt;0.001</v>
      </c>
      <c r="F57" s="6" t="str">
        <f t="shared" si="33"/>
        <v>&lt;0.001</v>
      </c>
      <c r="G57" s="6" t="str">
        <f t="shared" si="33"/>
        <v>&lt;0.001</v>
      </c>
      <c r="H57" s="6" t="str">
        <f t="shared" si="33"/>
        <v>&lt;0.001</v>
      </c>
      <c r="N57" t="str">
        <f t="shared" si="34"/>
        <v>Europe</v>
      </c>
      <c r="Q57">
        <f t="shared" si="30"/>
        <v>-1.7579400567943904</v>
      </c>
      <c r="R57">
        <f t="shared" si="30"/>
        <v>-1.2322386133783285</v>
      </c>
      <c r="S57">
        <f t="shared" si="30"/>
        <v>-1.917655305669107</v>
      </c>
      <c r="T57">
        <f t="shared" si="30"/>
        <v>1.1012641657169513</v>
      </c>
      <c r="U57">
        <f t="shared" si="30"/>
        <v>-1.6675889854616941</v>
      </c>
      <c r="Y57" t="str">
        <f t="shared" si="35"/>
        <v>Arabsphere</v>
      </c>
      <c r="AB57">
        <f t="shared" si="31"/>
        <v>-4.6843428801396136</v>
      </c>
      <c r="AC57">
        <f t="shared" si="31"/>
        <v>3.3787950209594673</v>
      </c>
      <c r="AD57">
        <f t="shared" si="31"/>
        <v>-3.3298919654437564</v>
      </c>
      <c r="AE57">
        <f t="shared" si="31"/>
        <v>0.49554992392161329</v>
      </c>
      <c r="AF57">
        <f t="shared" si="31"/>
        <v>-27.172730710426915</v>
      </c>
    </row>
    <row r="58" spans="1:32" x14ac:dyDescent="0.35">
      <c r="A58" t="str">
        <f t="shared" si="32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&lt;0.001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34"/>
        <v>Latin America and the Caribbean</v>
      </c>
      <c r="R58">
        <f t="shared" si="30"/>
        <v>0.50564402135720077</v>
      </c>
      <c r="S58">
        <f t="shared" si="30"/>
        <v>-1.4260761317360302</v>
      </c>
      <c r="T58">
        <f t="shared" si="30"/>
        <v>4.0445558214789301</v>
      </c>
      <c r="U58">
        <f t="shared" si="30"/>
        <v>-1.6107102602215402</v>
      </c>
      <c r="Y58" t="str">
        <f t="shared" si="35"/>
        <v>Francosphere</v>
      </c>
      <c r="AC58">
        <f t="shared" si="31"/>
        <v>3.1344150408405396</v>
      </c>
      <c r="AD58">
        <f t="shared" si="31"/>
        <v>2.9814492469062692</v>
      </c>
      <c r="AE58">
        <f t="shared" si="31"/>
        <v>2.8393079171576843</v>
      </c>
      <c r="AF58">
        <f t="shared" si="31"/>
        <v>-5.7550958411135387</v>
      </c>
    </row>
    <row r="59" spans="1:32" x14ac:dyDescent="0.35">
      <c r="A59" t="str">
        <f t="shared" si="32"/>
        <v>Francosphere</v>
      </c>
      <c r="E59" s="6" t="str">
        <f>IF(_xlfn.T.DIST.2T(ABS(AC176),AC186)&lt;0.001,"&lt;0.001",FIXED(_xlfn.T.DIST.2T(ABS(AC176),AC186),3))</f>
        <v>0.662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&lt;0.001</v>
      </c>
      <c r="H59" s="6" t="str">
        <f>IF(_xlfn.T.DIST.2T(ABS(AF176),AF186)&lt;0.001,"&lt;0.001",FIXED(_xlfn.T.DIST.2T(ABS(AF176),AF186),3))</f>
        <v>&lt;0.001</v>
      </c>
      <c r="N59" t="str">
        <f t="shared" si="34"/>
        <v>Northern Africa and Western Asia</v>
      </c>
      <c r="S59">
        <f t="shared" si="30"/>
        <v>-1.6717108664955957</v>
      </c>
      <c r="T59">
        <f t="shared" si="30"/>
        <v>3.2184632224516752</v>
      </c>
      <c r="U59">
        <f t="shared" si="30"/>
        <v>-1.6910472927829159</v>
      </c>
      <c r="Y59" t="str">
        <f t="shared" si="35"/>
        <v>Germanosphere</v>
      </c>
      <c r="AD59">
        <f t="shared" si="31"/>
        <v>-7.1380687018802629</v>
      </c>
      <c r="AE59">
        <f t="shared" si="31"/>
        <v>-1.0694835262878508</v>
      </c>
      <c r="AF59">
        <f t="shared" si="31"/>
        <v>-14.912435361301537</v>
      </c>
    </row>
    <row r="60" spans="1:32" x14ac:dyDescent="0.35">
      <c r="A60" t="str">
        <f t="shared" si="32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34"/>
        <v>Northern America</v>
      </c>
      <c r="T60">
        <f t="shared" si="30"/>
        <v>2.921383843680982</v>
      </c>
      <c r="U60">
        <f t="shared" si="30"/>
        <v>-0.53422102393700643</v>
      </c>
      <c r="Y60" t="str">
        <f t="shared" si="35"/>
        <v>Hispanosphere</v>
      </c>
      <c r="AE60">
        <f t="shared" si="31"/>
        <v>2.6755791649124641</v>
      </c>
      <c r="AF60">
        <f t="shared" si="31"/>
        <v>-27.183576881901796</v>
      </c>
    </row>
    <row r="61" spans="1:32" x14ac:dyDescent="0.35">
      <c r="A61" t="str">
        <f t="shared" si="32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34"/>
        <v>Oceania</v>
      </c>
      <c r="U61">
        <f t="shared" si="30"/>
        <v>-2.0825342926541515</v>
      </c>
      <c r="Y61" t="str">
        <f t="shared" si="35"/>
        <v>Lusosphone (Portuguese)</v>
      </c>
      <c r="AF61">
        <f t="shared" si="31"/>
        <v>-11.144428839398172</v>
      </c>
    </row>
    <row r="62" spans="1:32" x14ac:dyDescent="0.35">
      <c r="A62" t="str">
        <f t="shared" si="32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36">P54</f>
        <v>Europe</v>
      </c>
      <c r="Q64" t="str">
        <f t="shared" si="36"/>
        <v>Latin America and the Caribbean</v>
      </c>
      <c r="R64" t="str">
        <f t="shared" si="36"/>
        <v>Northern Africa and Western Asia</v>
      </c>
      <c r="S64" t="str">
        <f t="shared" si="36"/>
        <v>Northern America</v>
      </c>
      <c r="T64" t="str">
        <f t="shared" si="36"/>
        <v>Oceania</v>
      </c>
      <c r="U64" t="str">
        <f t="shared" si="36"/>
        <v>Sub-Saharan Africa</v>
      </c>
      <c r="Z64" t="str">
        <f>Z54</f>
        <v>Anglosphere (other)</v>
      </c>
      <c r="AA64" t="str">
        <f t="shared" ref="AA64:AF64" si="37">AA54</f>
        <v>Arabsphere</v>
      </c>
      <c r="AB64" t="str">
        <f t="shared" si="37"/>
        <v>Francosphere</v>
      </c>
      <c r="AC64" t="str">
        <f t="shared" si="37"/>
        <v>Germanosphere</v>
      </c>
      <c r="AD64" t="str">
        <f t="shared" si="37"/>
        <v>Hispanosphere</v>
      </c>
      <c r="AE64" t="str">
        <f t="shared" si="37"/>
        <v>Lusosphone (Portuguese)</v>
      </c>
      <c r="AF64" t="str">
        <f t="shared" si="37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38">O240</f>
        <v>Eastern and South-Eastern Asia</v>
      </c>
      <c r="C66" s="6" t="str">
        <f t="shared" si="38"/>
        <v>Europe</v>
      </c>
      <c r="D66" s="6" t="str">
        <f t="shared" si="38"/>
        <v>Latin America and the Caribbean</v>
      </c>
      <c r="E66" s="6" t="str">
        <f t="shared" si="38"/>
        <v>Northern Africa and Western Asia</v>
      </c>
      <c r="F66" s="6" t="str">
        <f t="shared" si="38"/>
        <v>Northern America</v>
      </c>
      <c r="G66" s="6" t="str">
        <f t="shared" si="38"/>
        <v>Oceania</v>
      </c>
      <c r="H66" s="6" t="str">
        <f t="shared" si="38"/>
        <v>Sub-Saharan Africa</v>
      </c>
      <c r="N66" t="str">
        <f t="shared" ref="N66:N71" si="39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40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41">N241</f>
        <v>Central and Southern Asia</v>
      </c>
      <c r="B67" s="6" t="str">
        <f t="shared" ref="B67:H68" si="42">IF(_xlfn.T.DIST.2T(ABS(O231),O241)&lt;0.001,"&lt;0.001",FIXED(_xlfn.T.DIST.2T(ABS(O231),O241),3))</f>
        <v>&lt;0.001</v>
      </c>
      <c r="C67" s="6" t="str">
        <f t="shared" si="42"/>
        <v>&lt;0.001</v>
      </c>
      <c r="D67" s="6" t="str">
        <f t="shared" si="42"/>
        <v>&lt;0.001</v>
      </c>
      <c r="E67" s="6" t="str">
        <f t="shared" si="42"/>
        <v>&lt;0.001</v>
      </c>
      <c r="F67" s="6" t="str">
        <f t="shared" si="42"/>
        <v>&lt;0.001</v>
      </c>
      <c r="G67" s="6" t="str">
        <f t="shared" si="42"/>
        <v>&lt;0.001</v>
      </c>
      <c r="H67" s="6" t="str">
        <f t="shared" si="42"/>
        <v>&lt;0.001</v>
      </c>
      <c r="N67" t="str">
        <f t="shared" si="39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40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41"/>
        <v>Eastern and South-Eastern Asia</v>
      </c>
      <c r="C68" s="6" t="str">
        <f t="shared" si="42"/>
        <v>0.132</v>
      </c>
      <c r="D68" s="6" t="str">
        <f t="shared" si="42"/>
        <v>&lt;0.001</v>
      </c>
      <c r="E68" s="6" t="str">
        <f t="shared" si="42"/>
        <v>&lt;0.001</v>
      </c>
      <c r="F68" s="6" t="str">
        <f t="shared" si="42"/>
        <v>0.001</v>
      </c>
      <c r="G68" s="6" t="str">
        <f t="shared" si="42"/>
        <v>0.015</v>
      </c>
      <c r="H68" s="6" t="str">
        <f t="shared" si="42"/>
        <v>&lt;0.001</v>
      </c>
      <c r="N68" t="str">
        <f t="shared" si="39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40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41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&lt;0.001</v>
      </c>
      <c r="G69" s="6" t="str">
        <f>IF(_xlfn.T.DIST.2T(ABS(T233),T243)&lt;0.001,"&lt;0.001",FIXED(_xlfn.T.DIST.2T(ABS(T233),T243),3))</f>
        <v>0.004</v>
      </c>
      <c r="H69" s="6" t="str">
        <f>IF(_xlfn.T.DIST.2T(ABS(U233),U243)&lt;0.001,"&lt;0.001",FIXED(_xlfn.T.DIST.2T(ABS(U233),U243),3))</f>
        <v>&lt;0.001</v>
      </c>
      <c r="N69" t="str">
        <f t="shared" si="39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40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41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&lt;0.001</v>
      </c>
      <c r="H70" s="6" t="str">
        <f>IF(_xlfn.T.DIST.2T(ABS(U234),U244)&lt;0.001,"&lt;0.001",FIXED(_xlfn.T.DIST.2T(ABS(U234),U244),3))</f>
        <v>&lt;0.001</v>
      </c>
      <c r="N70" t="str">
        <f t="shared" si="39"/>
        <v>Northern America</v>
      </c>
      <c r="T70">
        <f>Q$32+Q33-2</f>
        <v>6034</v>
      </c>
      <c r="U70">
        <f>Q$32+Q34-2</f>
        <v>10362</v>
      </c>
      <c r="Y70" t="str">
        <f t="shared" si="40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41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&lt;0.001</v>
      </c>
      <c r="H71" s="6" t="str">
        <f>IF(_xlfn.T.DIST.2T(ABS(U235),U245)&lt;0.001,"&lt;0.001",FIXED(_xlfn.T.DIST.2T(ABS(U235),U245),3))</f>
        <v>&lt;0.001</v>
      </c>
      <c r="N71" t="str">
        <f t="shared" si="39"/>
        <v>Oceania</v>
      </c>
      <c r="U71">
        <f>Q33+Q34-2</f>
        <v>7280</v>
      </c>
      <c r="Y71" t="str">
        <f t="shared" si="40"/>
        <v>Lusosphone (Portuguese)</v>
      </c>
      <c r="AF71">
        <f>AB33+AB34-2</f>
        <v>5600</v>
      </c>
    </row>
    <row r="72" spans="1:32" x14ac:dyDescent="0.35">
      <c r="A72" t="str">
        <f t="shared" si="41"/>
        <v>Northern America</v>
      </c>
      <c r="G72" s="6" t="str">
        <f>IF(_xlfn.T.DIST.2T(ABS(T236),T246)&lt;0.001,"&lt;0.001",FIXED(_xlfn.T.DIST.2T(ABS(T236),T246),3))</f>
        <v>0.297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41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43">Z240</f>
        <v>Anglosphere (other)</v>
      </c>
      <c r="C76" s="6" t="str">
        <f t="shared" si="43"/>
        <v>Arabsphere</v>
      </c>
      <c r="D76" s="6" t="str">
        <f t="shared" si="43"/>
        <v>Francosphere</v>
      </c>
      <c r="E76" s="6" t="str">
        <f t="shared" si="43"/>
        <v>Germanosphere</v>
      </c>
      <c r="F76" s="6" t="str">
        <f t="shared" si="43"/>
        <v>Hispanosphere</v>
      </c>
      <c r="G76" s="6" t="str">
        <f t="shared" si="43"/>
        <v>Lusosphone (Portuguese)</v>
      </c>
      <c r="H76" s="6" t="str">
        <f t="shared" si="43"/>
        <v>Swahili</v>
      </c>
    </row>
    <row r="77" spans="1:32" x14ac:dyDescent="0.35">
      <c r="A77" t="str">
        <f t="shared" ref="A77:A83" si="44">Y241</f>
        <v>Anglosphere (core)</v>
      </c>
      <c r="B77" s="6" t="str">
        <f t="shared" ref="B77:H78" si="45">IF(_xlfn.T.DIST.2T(ABS(Z231),Z241)&lt;0.001,"&lt;0.001",FIXED(_xlfn.T.DIST.2T(ABS(Z231),Z241),3))</f>
        <v>&lt;0.001</v>
      </c>
      <c r="C77" s="6" t="str">
        <f t="shared" si="45"/>
        <v>&lt;0.001</v>
      </c>
      <c r="D77" s="6" t="str">
        <f t="shared" si="45"/>
        <v>&lt;0.001</v>
      </c>
      <c r="E77" s="6" t="str">
        <f t="shared" si="45"/>
        <v>&lt;0.001</v>
      </c>
      <c r="F77" s="6" t="str">
        <f t="shared" si="45"/>
        <v>&lt;0.001</v>
      </c>
      <c r="G77" s="6" t="str">
        <f t="shared" si="45"/>
        <v>&lt;0.001</v>
      </c>
      <c r="H77" s="6" t="str">
        <f t="shared" si="45"/>
        <v>&lt;0.001</v>
      </c>
    </row>
    <row r="78" spans="1:32" x14ac:dyDescent="0.35">
      <c r="A78" t="str">
        <f t="shared" si="44"/>
        <v>Anglosphere (other)</v>
      </c>
      <c r="C78" s="6" t="str">
        <f t="shared" si="45"/>
        <v>&lt;0.001</v>
      </c>
      <c r="D78" s="6" t="str">
        <f t="shared" si="45"/>
        <v>&lt;0.001</v>
      </c>
      <c r="E78" s="6" t="str">
        <f t="shared" si="45"/>
        <v>&lt;0.001</v>
      </c>
      <c r="F78" s="6" t="str">
        <f t="shared" si="45"/>
        <v>&lt;0.001</v>
      </c>
      <c r="G78" s="6" t="str">
        <f t="shared" si="45"/>
        <v>&lt;0.001</v>
      </c>
      <c r="H78" s="6" t="str">
        <f t="shared" si="45"/>
        <v>&lt;0.001</v>
      </c>
    </row>
    <row r="79" spans="1:32" x14ac:dyDescent="0.35">
      <c r="A79" t="str">
        <f t="shared" si="44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&lt;0.001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44"/>
        <v>Francosphere</v>
      </c>
      <c r="E80" s="6" t="str">
        <f>IF(_xlfn.T.DIST.2T(ABS(AC234),AC244)&lt;0.001,"&lt;0.001",FIXED(_xlfn.T.DIST.2T(ABS(AC234),AC244),3))</f>
        <v>0.320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44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44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44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46">N25</f>
        <v>0</v>
      </c>
      <c r="O84" t="s">
        <v>34</v>
      </c>
      <c r="P84" t="s">
        <v>35</v>
      </c>
      <c r="Q84" t="s">
        <v>36</v>
      </c>
      <c r="Y84">
        <f t="shared" ref="Y84:Y93" si="47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46"/>
        <v>Geographic_Grouping_A</v>
      </c>
      <c r="O85" t="str">
        <f t="shared" ref="O85:O93" si="48">P3</f>
        <v>reg.25-34</v>
      </c>
      <c r="P85" t="str">
        <f t="shared" ref="P85:P93" si="49">AH3</f>
        <v>25-34</v>
      </c>
      <c r="Q85" t="str">
        <f t="shared" ref="Q85:Q93" si="50">AS3</f>
        <v>25-34</v>
      </c>
      <c r="Y85" t="str">
        <f t="shared" si="47"/>
        <v>Language_Grouping</v>
      </c>
      <c r="Z85" t="str">
        <f t="shared" ref="Z85:Z93" si="51">P15</f>
        <v>reg.25-34</v>
      </c>
      <c r="AA85" t="str">
        <f t="shared" ref="AA85:AA93" si="52">AH15</f>
        <v>25-34</v>
      </c>
      <c r="AB85" t="str">
        <f t="shared" ref="AB85:AB93" si="53">AS15</f>
        <v>25-34</v>
      </c>
    </row>
    <row r="86" spans="1:32" x14ac:dyDescent="0.35">
      <c r="A86" s="4" t="s">
        <v>40</v>
      </c>
      <c r="N86" t="str">
        <f t="shared" si="46"/>
        <v>Central and Southern Asia</v>
      </c>
      <c r="O86">
        <f t="shared" si="48"/>
        <v>59.647968825135528</v>
      </c>
      <c r="P86">
        <f t="shared" si="49"/>
        <v>2.0845775022179986</v>
      </c>
      <c r="Q86">
        <f t="shared" si="50"/>
        <v>7638</v>
      </c>
      <c r="Y86" t="str">
        <f t="shared" si="47"/>
        <v>Anglosphere (core)</v>
      </c>
      <c r="Z86">
        <f t="shared" si="51"/>
        <v>52.800052630000003</v>
      </c>
      <c r="AA86">
        <f t="shared" si="52"/>
        <v>3.7489159249999999</v>
      </c>
      <c r="AB86">
        <f t="shared" si="53"/>
        <v>4454</v>
      </c>
    </row>
    <row r="87" spans="1:32" ht="58" x14ac:dyDescent="0.35">
      <c r="B87" s="6" t="str">
        <f t="shared" ref="B87:H87" si="54">O302</f>
        <v>Eastern and South-Eastern Asia</v>
      </c>
      <c r="C87" s="6" t="str">
        <f t="shared" si="54"/>
        <v>Europe</v>
      </c>
      <c r="D87" s="6" t="str">
        <f t="shared" si="54"/>
        <v>Latin America and the Caribbean</v>
      </c>
      <c r="E87" s="6" t="str">
        <f t="shared" si="54"/>
        <v>Northern Africa and Western Asia</v>
      </c>
      <c r="F87" s="6" t="str">
        <f t="shared" si="54"/>
        <v>Northern America</v>
      </c>
      <c r="G87" s="6" t="str">
        <f t="shared" si="54"/>
        <v>Oceania</v>
      </c>
      <c r="H87" s="6" t="str">
        <f t="shared" si="54"/>
        <v>Sub-Saharan Africa</v>
      </c>
      <c r="N87" t="str">
        <f t="shared" si="46"/>
        <v>Eastern and South-Eastern Asia</v>
      </c>
      <c r="O87">
        <f t="shared" si="48"/>
        <v>74.818568662449451</v>
      </c>
      <c r="P87">
        <f t="shared" si="49"/>
        <v>4.0917710474228874</v>
      </c>
      <c r="Q87">
        <f t="shared" si="50"/>
        <v>888</v>
      </c>
      <c r="Y87" t="str">
        <f t="shared" si="47"/>
        <v>Anglosphere (other)</v>
      </c>
      <c r="Z87">
        <f t="shared" si="51"/>
        <v>63.926173310000003</v>
      </c>
      <c r="AA87">
        <f t="shared" si="52"/>
        <v>2.771779971</v>
      </c>
      <c r="AB87">
        <f t="shared" si="53"/>
        <v>12458</v>
      </c>
    </row>
    <row r="88" spans="1:32" x14ac:dyDescent="0.35">
      <c r="A88" t="str">
        <f t="shared" ref="A88:A94" si="55">N303</f>
        <v>Central and Southern Asia</v>
      </c>
      <c r="B88" s="6" t="str">
        <f t="shared" ref="B88:H89" si="56">IF(_xlfn.T.DIST.2T(ABS(O293),O303)&lt;0.001,"&lt;0.001",FIXED(_xlfn.T.DIST.2T(ABS(O293),O303),3))</f>
        <v>&lt;0.001</v>
      </c>
      <c r="C88" s="6" t="str">
        <f t="shared" si="56"/>
        <v>&lt;0.001</v>
      </c>
      <c r="D88" s="6" t="str">
        <f t="shared" si="56"/>
        <v>&lt;0.001</v>
      </c>
      <c r="E88" s="6" t="str">
        <f t="shared" si="56"/>
        <v>&lt;0.001</v>
      </c>
      <c r="F88" s="6" t="str">
        <f t="shared" si="56"/>
        <v>&lt;0.001</v>
      </c>
      <c r="G88" s="6" t="str">
        <f t="shared" si="56"/>
        <v>&lt;0.001</v>
      </c>
      <c r="H88" s="6" t="str">
        <f t="shared" si="56"/>
        <v>&lt;0.001</v>
      </c>
      <c r="N88" t="str">
        <f t="shared" si="46"/>
        <v>Europe</v>
      </c>
      <c r="O88">
        <f t="shared" si="48"/>
        <v>56.124184554219553</v>
      </c>
      <c r="P88">
        <f t="shared" si="49"/>
        <v>4.1028960937299965</v>
      </c>
      <c r="Q88">
        <f t="shared" si="50"/>
        <v>2446</v>
      </c>
      <c r="Y88" t="str">
        <f t="shared" si="47"/>
        <v>Arabsphere</v>
      </c>
      <c r="Z88">
        <f t="shared" si="51"/>
        <v>75.034174149999998</v>
      </c>
      <c r="AA88">
        <f t="shared" si="52"/>
        <v>2.2039586529999999</v>
      </c>
      <c r="AB88">
        <f t="shared" si="53"/>
        <v>19322</v>
      </c>
    </row>
    <row r="89" spans="1:32" x14ac:dyDescent="0.35">
      <c r="A89" t="str">
        <f t="shared" si="55"/>
        <v>Eastern and South-Eastern Asia</v>
      </c>
      <c r="C89" s="6" t="str">
        <f t="shared" si="56"/>
        <v>&lt;0.001</v>
      </c>
      <c r="D89" s="6" t="str">
        <f t="shared" si="56"/>
        <v>&lt;0.001</v>
      </c>
      <c r="E89" s="6" t="str">
        <f t="shared" si="56"/>
        <v>&lt;0.001</v>
      </c>
      <c r="F89" s="6" t="str">
        <f t="shared" si="56"/>
        <v>&lt;0.001</v>
      </c>
      <c r="G89" s="6" t="str">
        <f t="shared" si="56"/>
        <v>0.295</v>
      </c>
      <c r="H89" s="6" t="str">
        <f t="shared" si="56"/>
        <v>&lt;0.001</v>
      </c>
      <c r="N89" t="str">
        <f t="shared" si="46"/>
        <v>Latin America and the Caribbean</v>
      </c>
      <c r="O89">
        <f t="shared" si="48"/>
        <v>69.811399247154455</v>
      </c>
      <c r="P89">
        <f t="shared" si="49"/>
        <v>2.0111805756164278</v>
      </c>
      <c r="Q89">
        <f t="shared" si="50"/>
        <v>14368</v>
      </c>
      <c r="Y89" t="str">
        <f t="shared" si="47"/>
        <v>Francosphere</v>
      </c>
      <c r="Z89">
        <f t="shared" si="51"/>
        <v>80.63442277</v>
      </c>
      <c r="AA89">
        <f t="shared" si="52"/>
        <v>5.1439900019999998</v>
      </c>
      <c r="AB89">
        <f t="shared" si="53"/>
        <v>2034</v>
      </c>
    </row>
    <row r="90" spans="1:32" x14ac:dyDescent="0.35">
      <c r="A90" t="str">
        <f t="shared" si="55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&lt;0.001</v>
      </c>
      <c r="H90" s="6" t="str">
        <f>IF(_xlfn.T.DIST.2T(ABS(U295),U305)&lt;0.001,"&lt;0.001",FIXED(_xlfn.T.DIST.2T(ABS(U295),U305),3))</f>
        <v>&lt;0.001</v>
      </c>
      <c r="N90" t="str">
        <f t="shared" si="46"/>
        <v>Northern Africa and Western Asia</v>
      </c>
      <c r="O90">
        <f t="shared" si="48"/>
        <v>74.87553860656692</v>
      </c>
      <c r="P90">
        <f t="shared" si="49"/>
        <v>2.1527943115303851</v>
      </c>
      <c r="Q90">
        <f t="shared" si="50"/>
        <v>19657</v>
      </c>
      <c r="Y90" t="str">
        <f t="shared" si="47"/>
        <v>Germanosphere</v>
      </c>
      <c r="Z90">
        <f t="shared" si="51"/>
        <v>58.084755510000001</v>
      </c>
      <c r="AA90">
        <f t="shared" si="52"/>
        <v>5.003270315</v>
      </c>
      <c r="AB90">
        <f t="shared" si="53"/>
        <v>291</v>
      </c>
    </row>
    <row r="91" spans="1:32" x14ac:dyDescent="0.35">
      <c r="A91" t="str">
        <f t="shared" si="55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&lt;0.001</v>
      </c>
      <c r="H91" s="6" t="str">
        <f>IF(_xlfn.T.DIST.2T(ABS(U296),U306)&lt;0.001,"&lt;0.001",FIXED(_xlfn.T.DIST.2T(ABS(U296),U306),3))</f>
        <v>&lt;0.001</v>
      </c>
      <c r="N91" t="str">
        <f t="shared" si="46"/>
        <v>Northern America</v>
      </c>
      <c r="O91">
        <f t="shared" si="48"/>
        <v>58.615917712139449</v>
      </c>
      <c r="P91">
        <f t="shared" si="49"/>
        <v>3.3665527367460046</v>
      </c>
      <c r="Q91">
        <f t="shared" si="50"/>
        <v>2495</v>
      </c>
      <c r="Y91" t="str">
        <f t="shared" si="47"/>
        <v>Hispanosphere</v>
      </c>
      <c r="Z91">
        <f t="shared" si="51"/>
        <v>71.060607719999993</v>
      </c>
      <c r="AA91">
        <f t="shared" si="52"/>
        <v>1.9807146470000001</v>
      </c>
      <c r="AB91">
        <f t="shared" si="53"/>
        <v>12851</v>
      </c>
    </row>
    <row r="92" spans="1:32" x14ac:dyDescent="0.35">
      <c r="A92" t="str">
        <f t="shared" si="55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&lt;0.001</v>
      </c>
      <c r="H92" s="6" t="str">
        <f>IF(_xlfn.T.DIST.2T(ABS(U297),U307)&lt;0.001,"&lt;0.001",FIXED(_xlfn.T.DIST.2T(ABS(U297),U307),3))</f>
        <v>&lt;0.001</v>
      </c>
      <c r="N92" t="str">
        <f t="shared" si="46"/>
        <v>Oceania</v>
      </c>
      <c r="O92">
        <f t="shared" si="48"/>
        <v>41.613406431117113</v>
      </c>
      <c r="P92">
        <f t="shared" si="49"/>
        <v>0.77258637056437318</v>
      </c>
      <c r="Q92">
        <f t="shared" si="50"/>
        <v>629</v>
      </c>
      <c r="Y92" t="str">
        <f t="shared" si="47"/>
        <v>Lusosphone (Portuguese)</v>
      </c>
      <c r="Z92">
        <f t="shared" si="51"/>
        <v>66.320387629999999</v>
      </c>
      <c r="AA92">
        <f t="shared" si="52"/>
        <v>3.1925961030000001</v>
      </c>
      <c r="AB92">
        <f t="shared" si="53"/>
        <v>4206</v>
      </c>
    </row>
    <row r="93" spans="1:32" x14ac:dyDescent="0.35">
      <c r="A93" t="str">
        <f t="shared" si="55"/>
        <v>Northern America</v>
      </c>
      <c r="G93" s="6" t="str">
        <f>IF(_xlfn.T.DIST.2T(ABS(T298),T308)&lt;0.001,"&lt;0.001",FIXED(_xlfn.T.DIST.2T(ABS(T298),T308),3))</f>
        <v>&lt;0.001</v>
      </c>
      <c r="H93" s="6" t="str">
        <f>IF(_xlfn.T.DIST.2T(ABS(U298),U308)&lt;0.001,"&lt;0.001",FIXED(_xlfn.T.DIST.2T(ABS(U298),U308),3))</f>
        <v>&lt;0.001</v>
      </c>
      <c r="N93" t="str">
        <f t="shared" si="46"/>
        <v>Sub-Saharan Africa</v>
      </c>
      <c r="O93">
        <f t="shared" si="48"/>
        <v>83.775427597451383</v>
      </c>
      <c r="P93">
        <f t="shared" si="49"/>
        <v>4.6785618428987465</v>
      </c>
      <c r="Q93">
        <f t="shared" si="50"/>
        <v>8502</v>
      </c>
      <c r="Y93" t="str">
        <f t="shared" si="47"/>
        <v>Swahili</v>
      </c>
      <c r="Z93">
        <f t="shared" si="51"/>
        <v>101.6752676</v>
      </c>
      <c r="AA93">
        <f t="shared" si="52"/>
        <v>8.7161150410000001</v>
      </c>
      <c r="AB93">
        <f t="shared" si="53"/>
        <v>947</v>
      </c>
    </row>
    <row r="94" spans="1:32" x14ac:dyDescent="0.35">
      <c r="A94" t="str">
        <f t="shared" si="55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-25.820272586896436</v>
      </c>
      <c r="P96">
        <f>O$27-O88</f>
        <v>-7.1258884786665391</v>
      </c>
      <c r="Q96">
        <f>O$27-O89</f>
        <v>-20.813103171601441</v>
      </c>
      <c r="R96">
        <f>O$27-O90</f>
        <v>-25.877242531013906</v>
      </c>
      <c r="S96">
        <f>O$27-O91</f>
        <v>-9.6176216365864349</v>
      </c>
      <c r="T96">
        <f>O$27-O92</f>
        <v>7.3848896444359013</v>
      </c>
      <c r="U96">
        <f>O$27-O93</f>
        <v>-34.777131521898369</v>
      </c>
      <c r="Y96" t="str">
        <f>Y86</f>
        <v>Anglosphere (core)</v>
      </c>
      <c r="Z96">
        <f>Z$27-Z87</f>
        <v>-8.0758555700000016</v>
      </c>
      <c r="AA96">
        <f>Z$27-Z88</f>
        <v>-19.183856409999997</v>
      </c>
      <c r="AB96">
        <f>Z$27-Z89</f>
        <v>-24.784105029999999</v>
      </c>
      <c r="AC96">
        <f>Z$27-Z90</f>
        <v>-2.2344377699999995</v>
      </c>
      <c r="AD96">
        <f>Z$27-Z91</f>
        <v>-15.210289979999992</v>
      </c>
      <c r="AE96">
        <f>Z$27-Z92</f>
        <v>-10.470069889999998</v>
      </c>
      <c r="AF96">
        <f>Z$27-Z93</f>
        <v>-45.824949859999997</v>
      </c>
    </row>
    <row r="97" spans="1:32" ht="29" x14ac:dyDescent="0.35">
      <c r="B97" s="6" t="str">
        <f t="shared" ref="B97:H97" si="57">Z302</f>
        <v>Anglosphere (other)</v>
      </c>
      <c r="C97" s="6" t="str">
        <f t="shared" si="57"/>
        <v>Arabsphere</v>
      </c>
      <c r="D97" s="6" t="str">
        <f t="shared" si="57"/>
        <v>Francosphere</v>
      </c>
      <c r="E97" s="6" t="str">
        <f t="shared" si="57"/>
        <v>Germanosphere</v>
      </c>
      <c r="F97" s="6" t="str">
        <f t="shared" si="57"/>
        <v>Hispanosphere</v>
      </c>
      <c r="G97" s="6" t="str">
        <f t="shared" si="57"/>
        <v>Lusosphone (Portuguese)</v>
      </c>
      <c r="H97" s="6" t="str">
        <f t="shared" si="57"/>
        <v>Swahili</v>
      </c>
      <c r="N97" t="str">
        <f t="shared" ref="N97:N102" si="58">N87</f>
        <v>Eastern and South-Eastern Asia</v>
      </c>
      <c r="P97">
        <f>O$28-O88</f>
        <v>12.716241129506727</v>
      </c>
      <c r="Q97">
        <f>O$28-O89</f>
        <v>-0.9709735634281742</v>
      </c>
      <c r="R97">
        <f>O$28-O90</f>
        <v>-6.0351129228406393</v>
      </c>
      <c r="S97">
        <f>O$28-O91</f>
        <v>10.224507971586831</v>
      </c>
      <c r="T97">
        <f>O$28-O92</f>
        <v>27.227019252609168</v>
      </c>
      <c r="U97">
        <f>O$28-O93</f>
        <v>-14.935001913725102</v>
      </c>
      <c r="Y97" t="str">
        <f t="shared" ref="Y97:Y102" si="59">Y87</f>
        <v>Anglosphere (other)</v>
      </c>
      <c r="AA97">
        <f>Z$28-Z88</f>
        <v>-23.516271779999997</v>
      </c>
      <c r="AB97">
        <f>Z$28-Z89</f>
        <v>-29.116520399999999</v>
      </c>
      <c r="AC97">
        <f>Z$28-Z90</f>
        <v>-6.5668531399999992</v>
      </c>
      <c r="AD97">
        <f>Z$28-Z91</f>
        <v>-19.542705349999991</v>
      </c>
      <c r="AE97">
        <f>Z$28-Z92</f>
        <v>-14.802485259999997</v>
      </c>
      <c r="AF97">
        <f>Z$28-Z93</f>
        <v>-50.157365229999996</v>
      </c>
    </row>
    <row r="98" spans="1:32" x14ac:dyDescent="0.35">
      <c r="A98" t="str">
        <f t="shared" ref="A98:A104" si="60">Y303</f>
        <v>Anglosphere (core)</v>
      </c>
      <c r="B98" s="6" t="str">
        <f t="shared" ref="B98:H99" si="61">IF(_xlfn.T.DIST.2T(ABS(Z293),Z303)&lt;0.001,"&lt;0.001",FIXED(_xlfn.T.DIST.2T(ABS(Z293),Z303),3))</f>
        <v>&lt;0.001</v>
      </c>
      <c r="C98" s="6" t="str">
        <f t="shared" si="61"/>
        <v>&lt;0.001</v>
      </c>
      <c r="D98" s="6" t="str">
        <f t="shared" si="61"/>
        <v>&lt;0.001</v>
      </c>
      <c r="E98" s="6" t="str">
        <f t="shared" si="61"/>
        <v>&lt;0.001</v>
      </c>
      <c r="F98" s="6" t="str">
        <f t="shared" si="61"/>
        <v>&lt;0.001</v>
      </c>
      <c r="G98" s="6" t="str">
        <f t="shared" si="61"/>
        <v>&lt;0.001</v>
      </c>
      <c r="H98" s="6" t="str">
        <f t="shared" si="61"/>
        <v>&lt;0.001</v>
      </c>
      <c r="N98" t="str">
        <f t="shared" si="58"/>
        <v>Europe</v>
      </c>
      <c r="Q98">
        <f>O$29-O89</f>
        <v>-16.397203888973479</v>
      </c>
      <c r="R98">
        <f>O$29-O90</f>
        <v>-21.461343248385944</v>
      </c>
      <c r="S98">
        <f>O$29-O91</f>
        <v>-5.2017223539584734</v>
      </c>
      <c r="T98">
        <f>O$29-O92</f>
        <v>11.800788927063863</v>
      </c>
      <c r="U98">
        <f>O$29-O93</f>
        <v>-30.361232239270407</v>
      </c>
      <c r="Y98" t="str">
        <f t="shared" si="59"/>
        <v>Arabsphere</v>
      </c>
      <c r="AB98">
        <f>Z$29-Z89</f>
        <v>-24.985274170000004</v>
      </c>
      <c r="AC98">
        <f>Z$29-Z90</f>
        <v>-2.4356069100000042</v>
      </c>
      <c r="AD98">
        <f>Z$29-Z91</f>
        <v>-15.411459119999996</v>
      </c>
      <c r="AE98">
        <f>Z$29-Z92</f>
        <v>-10.671239030000002</v>
      </c>
      <c r="AF98">
        <f>Z$29-Z93</f>
        <v>-46.026119000000001</v>
      </c>
    </row>
    <row r="99" spans="1:32" x14ac:dyDescent="0.35">
      <c r="A99" t="str">
        <f t="shared" si="60"/>
        <v>Anglosphere (other)</v>
      </c>
      <c r="C99" s="6" t="str">
        <f t="shared" si="61"/>
        <v>&lt;0.001</v>
      </c>
      <c r="D99" s="6" t="str">
        <f t="shared" si="61"/>
        <v>&lt;0.001</v>
      </c>
      <c r="E99" s="6" t="str">
        <f t="shared" si="61"/>
        <v>&lt;0.001</v>
      </c>
      <c r="F99" s="6" t="str">
        <f t="shared" si="61"/>
        <v>&lt;0.001</v>
      </c>
      <c r="G99" s="6" t="str">
        <f t="shared" si="61"/>
        <v>&lt;0.001</v>
      </c>
      <c r="H99" s="6" t="str">
        <f t="shared" si="61"/>
        <v>&lt;0.001</v>
      </c>
      <c r="N99" t="str">
        <f t="shared" si="58"/>
        <v>Latin America and the Caribbean</v>
      </c>
      <c r="R99">
        <f>O$30-O90</f>
        <v>-18.091584839547899</v>
      </c>
      <c r="S99">
        <f>O$30-O91</f>
        <v>-1.8319639451204281</v>
      </c>
      <c r="T99">
        <f>O$30-O92</f>
        <v>15.170547335901908</v>
      </c>
      <c r="U99">
        <f>O$30-O93</f>
        <v>-26.991473830432362</v>
      </c>
      <c r="Y99" t="str">
        <f t="shared" si="59"/>
        <v>Francosphere</v>
      </c>
      <c r="AC99">
        <f>Z$30-Z90</f>
        <v>9.6335457399999953</v>
      </c>
      <c r="AD99">
        <f>Z$30-Z91</f>
        <v>-3.3423064699999969</v>
      </c>
      <c r="AE99">
        <f>Z$30-Z92</f>
        <v>1.3979136199999971</v>
      </c>
      <c r="AF99">
        <f>Z$30-Z93</f>
        <v>-33.956966350000002</v>
      </c>
    </row>
    <row r="100" spans="1:32" x14ac:dyDescent="0.35">
      <c r="A100" t="str">
        <f t="shared" si="60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58"/>
        <v>Northern Africa and Western Asia</v>
      </c>
      <c r="S100">
        <f>O$31-O91</f>
        <v>-2.5920213167548809</v>
      </c>
      <c r="T100">
        <f>O$31-O92</f>
        <v>14.410489964267455</v>
      </c>
      <c r="U100">
        <f>O$31-O93</f>
        <v>-27.751531202066815</v>
      </c>
      <c r="Y100" t="str">
        <f t="shared" si="59"/>
        <v>Germanosphere</v>
      </c>
      <c r="AD100">
        <f>Z$31-Z91</f>
        <v>-21.013993509999992</v>
      </c>
      <c r="AE100">
        <f>Z$31-Z92</f>
        <v>-16.273773419999998</v>
      </c>
      <c r="AF100">
        <f>Z$31-Z93</f>
        <v>-51.628653389999997</v>
      </c>
    </row>
    <row r="101" spans="1:32" x14ac:dyDescent="0.35">
      <c r="A101" t="str">
        <f t="shared" si="60"/>
        <v>Francosphere</v>
      </c>
      <c r="E101" s="6" t="str">
        <f>IF(_xlfn.T.DIST.2T(ABS(AC296),AC306)&lt;0.001,"&lt;0.001",FIXED(_xlfn.T.DIST.2T(ABS(AC296),AC306),3))</f>
        <v>&lt;0.001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58"/>
        <v>Northern America</v>
      </c>
      <c r="T101">
        <f>O$32-O92</f>
        <v>17.698681776195968</v>
      </c>
      <c r="U101">
        <f>O$32-O93</f>
        <v>-24.463339390138302</v>
      </c>
      <c r="Y101" t="str">
        <f t="shared" si="59"/>
        <v>Hispanosphere</v>
      </c>
      <c r="AE101">
        <f>Z$32-Z92</f>
        <v>-5.7458223699999991</v>
      </c>
      <c r="AF101">
        <f>Z$32-Z93</f>
        <v>-41.100702339999998</v>
      </c>
    </row>
    <row r="102" spans="1:32" x14ac:dyDescent="0.35">
      <c r="A102" t="str">
        <f t="shared" si="60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58"/>
        <v>Oceania</v>
      </c>
      <c r="U102">
        <f>O92-O93</f>
        <v>-42.16202116633427</v>
      </c>
      <c r="Y102" t="str">
        <f t="shared" si="59"/>
        <v>Lusosphone (Portuguese)</v>
      </c>
      <c r="AF102">
        <f>Z92-Z93</f>
        <v>-35.354879969999999</v>
      </c>
    </row>
    <row r="103" spans="1:32" x14ac:dyDescent="0.35">
      <c r="A103" t="str">
        <f t="shared" si="60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60"/>
        <v>Lusosphone (Portuguese)</v>
      </c>
      <c r="H104" s="6" t="str">
        <f>IF(_xlfn.T.DIST.2T(ABS(AF299),AF309)&lt;0.001,"&lt;0.001",FIXED(_xlfn.T.DIST.2T(ABS(AF299),AF309),3))</f>
        <v>&lt;0.001</v>
      </c>
      <c r="O104" t="str">
        <f>O95</f>
        <v>Eastern and South-Eastern Asia</v>
      </c>
      <c r="P104" t="str">
        <f t="shared" ref="P104:U104" si="62">P95</f>
        <v>Europe</v>
      </c>
      <c r="Q104" t="str">
        <f t="shared" si="62"/>
        <v>Latin America and the Caribbean</v>
      </c>
      <c r="R104" t="str">
        <f t="shared" si="62"/>
        <v>Northern Africa and Western Asia</v>
      </c>
      <c r="S104" t="str">
        <f t="shared" si="62"/>
        <v>Northern America</v>
      </c>
      <c r="T104" t="str">
        <f t="shared" si="62"/>
        <v>Oceania</v>
      </c>
      <c r="U104" t="str">
        <f t="shared" si="62"/>
        <v>Sub-Saharan Africa</v>
      </c>
      <c r="Z104" t="str">
        <f>Z95</f>
        <v>Anglosphere (other)</v>
      </c>
      <c r="AA104" t="str">
        <f t="shared" ref="AA104:AF104" si="63">AA95</f>
        <v>Arabsphere</v>
      </c>
      <c r="AB104" t="str">
        <f t="shared" si="63"/>
        <v>Francosphere</v>
      </c>
      <c r="AC104" t="str">
        <f t="shared" si="63"/>
        <v>Germanosphere</v>
      </c>
      <c r="AD104" t="str">
        <f t="shared" si="63"/>
        <v>Hispanosphere</v>
      </c>
      <c r="AE104" t="str">
        <f t="shared" si="63"/>
        <v>Lusosphone (Portuguese)</v>
      </c>
      <c r="AF104" t="str">
        <f t="shared" si="63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2.0122676079171464</v>
      </c>
      <c r="P105">
        <f>SQRT((Q$27*P$27^2+Q88*P88^2)/(Q$27+Q88-2))</f>
        <v>2.3722237432822242</v>
      </c>
      <c r="Q105">
        <f>SQRT((Q$27*P$27^2+Q89*P89^2)/(Q$27+Q89-2))</f>
        <v>1.8942952163822191</v>
      </c>
      <c r="R105">
        <f>SQRT((Q$27*P$27^2+Q90*P90^2)/(Q$27+Q90-2))</f>
        <v>2.0142088603599566</v>
      </c>
      <c r="S105">
        <f>SQRT((Q$27*P$27^2+Q91*P91^2)/(Q$27+Q91-2))</f>
        <v>2.1428643149749207</v>
      </c>
      <c r="T105">
        <f>SQRT((Q$27*P$27^2+Q92*P92^2)/(Q$27+Q92-2))</f>
        <v>1.6765394158225422</v>
      </c>
      <c r="U105">
        <f>SQRT((Q$27*P$27^2+Q93*P93^2)/(Q$27+Q93-2))</f>
        <v>3.3979555508606669</v>
      </c>
      <c r="Y105" t="str">
        <f>Y96</f>
        <v>Anglosphere (core)</v>
      </c>
      <c r="Z105">
        <f>SQRT((AB$27*AA$27^2+AB87*AA87^2)/(AB$27+AB87-2))</f>
        <v>2.707482487832066</v>
      </c>
      <c r="AA105">
        <f>SQRT((AB$27*AA$27^2+AB88*AA88^2)/(AB$27+AB88-2))</f>
        <v>2.3326605293485962</v>
      </c>
      <c r="AB105">
        <f>SQRT((AB$27*AA$27^2+AB89*AA89^2)/(AB$27+AB89-2))</f>
        <v>3.2669068750722956</v>
      </c>
      <c r="AC105">
        <f>SQRT((AB$27*AA$27^2+AB90*AA90^2)/(AB$27+AB90-2))</f>
        <v>2.7238306359315989</v>
      </c>
      <c r="AD105">
        <f>SQRT((AB$27*AA$27^2+AB91*AA91^2)/(AB$27+AB91-2))</f>
        <v>2.2477183983412736</v>
      </c>
      <c r="AE105">
        <f>SQRT((AB$27*AA$27^2+AB92*AA92^2)/(AB$27+AB92-2))</f>
        <v>2.8182209497935689</v>
      </c>
      <c r="AF105">
        <f>SQRT((AB$27*AA$27^2+AB93*AA93^2)/(AB$27+AB93-2))</f>
        <v>3.7267842396126802</v>
      </c>
    </row>
    <row r="106" spans="1:32" ht="18.5" x14ac:dyDescent="0.45">
      <c r="A106" s="8" t="s">
        <v>13</v>
      </c>
      <c r="N106" t="str">
        <f t="shared" ref="N106:N111" si="64">N97</f>
        <v>Eastern and South-Eastern Asia</v>
      </c>
      <c r="P106">
        <f>SQRT((Q$28*P$28^2+Q88*P88^2)/(Q$28+Q88-2))</f>
        <v>3.9774699107881051</v>
      </c>
      <c r="Q106">
        <f>SQRT((Q$28*P$28^2+Q89*P89^2)/(Q$28+Q89-2))</f>
        <v>2.1217284611879119</v>
      </c>
      <c r="R106">
        <f>SQRT((Q$28*P$28^2+Q90*P90^2)/(Q$28+Q90-2))</f>
        <v>2.2249147341021702</v>
      </c>
      <c r="S106">
        <f>SQRT((Q$28*P$28^2+Q91*P91^2)/(Q$28+Q91-2))</f>
        <v>3.4160467673448083</v>
      </c>
      <c r="T106">
        <f>SQRT((Q$28*P$28^2+Q92*P92^2)/(Q$28+Q92-2))</f>
        <v>2.7163837434955616</v>
      </c>
      <c r="U106">
        <f>SQRT((Q$28*P$28^2+Q93*P93^2)/(Q$28+Q93-2))</f>
        <v>4.5935915226492359</v>
      </c>
      <c r="Y106" t="str">
        <f t="shared" ref="Y106:Y111" si="65">Y97</f>
        <v>Anglosphere (other)</v>
      </c>
      <c r="AA106">
        <f>SQRT((AB$28*AA$28^2+AB88*AA88^2)/(AB$28+AB88-2))</f>
        <v>2.387517376814126</v>
      </c>
      <c r="AB106">
        <f>SQRT((AB$28*AA$28^2+AB89*AA89^2)/(AB$28+AB89-2))</f>
        <v>3.0861398444564805</v>
      </c>
      <c r="AC106">
        <f>SQRT((AB$28*AA$28^2+AB90*AA90^2)/(AB$28+AB90-2))</f>
        <v>2.7048644260433314</v>
      </c>
      <c r="AD106">
        <f>SQRT((AB$28*AA$28^2+AB91*AA91^2)/(AB$28+AB91-2))</f>
        <v>2.3343930891162281</v>
      </c>
      <c r="AE106">
        <f>SQRT((AB$28*AA$28^2+AB92*AA92^2)/(AB$28+AB92-2))</f>
        <v>2.7773409544607404</v>
      </c>
      <c r="AF106">
        <f>SQRT((AB$28*AA$28^2+AB93*AA93^2)/(AB$28+AB93-2))</f>
        <v>3.3952389052636622</v>
      </c>
    </row>
    <row r="107" spans="1:32" x14ac:dyDescent="0.35">
      <c r="A107" s="4" t="s">
        <v>40</v>
      </c>
      <c r="N107" t="str">
        <f t="shared" si="64"/>
        <v>Europe</v>
      </c>
      <c r="Q107">
        <f>SQRT((Q$29*P$29^2+Q89*P89^2)/(Q$29+Q89-2))</f>
        <v>2.3891628264437164</v>
      </c>
      <c r="R107">
        <f>SQRT((Q$29*P$29^2+Q90*P90^2)/(Q$29+Q90-2))</f>
        <v>2.4128474313283141</v>
      </c>
      <c r="S107">
        <f>SQRT((Q$29*P$29^2+Q91*P91^2)/(Q$29+Q91-2))</f>
        <v>3.2908041819053468</v>
      </c>
      <c r="T107">
        <f>SQRT((Q$29*P$29^2+Q92*P92^2)/(Q$29+Q92-2))</f>
        <v>3.0725812501642662</v>
      </c>
      <c r="U107">
        <f>SQRT((Q$29*P$29^2+Q93*P93^2)/(Q$29+Q93-2))</f>
        <v>4.2125179852050225</v>
      </c>
      <c r="Y107" t="str">
        <f t="shared" si="65"/>
        <v>Arabsphere</v>
      </c>
      <c r="AB107">
        <f>SQRT((AB$29*AA$29^2+AB89*AA89^2)/(AB$29+AB89-2))</f>
        <v>2.2831313391986825</v>
      </c>
      <c r="AC107">
        <f>SQRT((AB$29*AA$29^2+AB90*AA90^2)/(AB$29+AB90-2))</f>
        <v>1.6992850605253442</v>
      </c>
      <c r="AD107">
        <f>SQRT((AB$29*AA$29^2+AB91*AA91^2)/(AB$29+AB91-2))</f>
        <v>1.768345291512786</v>
      </c>
      <c r="AE107">
        <f>SQRT((AB$29*AA$29^2+AB92*AA92^2)/(AB$29+AB92-2))</f>
        <v>2.0249164044724401</v>
      </c>
      <c r="AF107">
        <f>SQRT((AB$29*AA$29^2+AB93*AA93^2)/(AB$29+AB93-2))</f>
        <v>2.575238785537787</v>
      </c>
    </row>
    <row r="108" spans="1:32" ht="58" x14ac:dyDescent="0.35">
      <c r="B108" s="6" t="str">
        <f t="shared" ref="B108:H108" si="66">O361</f>
        <v>Eastern and South-Eastern Asia</v>
      </c>
      <c r="C108" s="6" t="str">
        <f t="shared" si="66"/>
        <v>Europe</v>
      </c>
      <c r="D108" s="6" t="str">
        <f t="shared" si="66"/>
        <v>Latin America and the Caribbean</v>
      </c>
      <c r="E108" s="6" t="str">
        <f t="shared" si="66"/>
        <v>Northern Africa and Western Asia</v>
      </c>
      <c r="F108" s="6" t="str">
        <f t="shared" si="66"/>
        <v>Northern America</v>
      </c>
      <c r="G108" s="6" t="str">
        <f t="shared" si="66"/>
        <v>Oceania</v>
      </c>
      <c r="H108" s="6" t="str">
        <f t="shared" si="66"/>
        <v>Sub-Saharan Africa</v>
      </c>
      <c r="N108" t="str">
        <f t="shared" si="64"/>
        <v>Latin America and the Caribbean</v>
      </c>
      <c r="R108">
        <f>SQRT((Q$30*P$30^2+Q90*P90^2)/(Q$30+Q90-2))</f>
        <v>1.8151077954407717</v>
      </c>
      <c r="S108">
        <f>SQRT((Q$30*P$30^2+Q91*P91^2)/(Q$30+Q91-2))</f>
        <v>1.7359674412879051</v>
      </c>
      <c r="T108">
        <f>SQRT((Q$30*P$30^2+Q92*P92^2)/(Q$30+Q92-2))</f>
        <v>1.3877919511325512</v>
      </c>
      <c r="U108">
        <f>SQRT((Q$30*P$30^2+Q93*P93^2)/(Q$30+Q93-2))</f>
        <v>2.8179335280354931</v>
      </c>
      <c r="Y108" t="str">
        <f t="shared" si="65"/>
        <v>Francosphere</v>
      </c>
      <c r="AC108">
        <f>SQRT((AB$30*AA$30^2+AB90*AA90^2)/(AB$30+AB90-2))</f>
        <v>5.6550074286337981</v>
      </c>
      <c r="AD108">
        <f>SQRT((AB$30*AA$30^2+AB91*AA91^2)/(AB$30+AB91-2))</f>
        <v>2.9407975349434423</v>
      </c>
      <c r="AE108">
        <f>SQRT((AB$30*AA$30^2+AB92*AA92^2)/(AB$30+AB92-2))</f>
        <v>4.3183218635407341</v>
      </c>
      <c r="AF108">
        <f>SQRT((AB$30*AA$30^2+AB93*AA93^2)/(AB$30+AB93-2))</f>
        <v>6.6777881551899645</v>
      </c>
    </row>
    <row r="109" spans="1:32" x14ac:dyDescent="0.35">
      <c r="A109" t="str">
        <f t="shared" ref="A109:A115" si="67">N362</f>
        <v>Central and Southern Asia</v>
      </c>
      <c r="B109" s="6" t="str">
        <f t="shared" ref="B109:H110" si="68">IF(_xlfn.T.DIST.2T(ABS(O352),O362)&lt;0.001,"&lt;0.001",FIXED(_xlfn.T.DIST.2T(ABS(O352),O362),3))</f>
        <v>&lt;0.001</v>
      </c>
      <c r="C109" s="6" t="str">
        <f t="shared" si="68"/>
        <v>&lt;0.001</v>
      </c>
      <c r="D109" s="6" t="str">
        <f t="shared" si="68"/>
        <v>&lt;0.001</v>
      </c>
      <c r="E109" s="6" t="str">
        <f t="shared" si="68"/>
        <v>&lt;0.001</v>
      </c>
      <c r="F109" s="6" t="str">
        <f t="shared" si="68"/>
        <v>&lt;0.001</v>
      </c>
      <c r="G109" s="6" t="str">
        <f t="shared" si="68"/>
        <v>&lt;0.001</v>
      </c>
      <c r="H109" s="6" t="str">
        <f t="shared" si="68"/>
        <v>&lt;0.001</v>
      </c>
      <c r="N109" t="str">
        <f t="shared" si="64"/>
        <v>Northern Africa and Western Asia</v>
      </c>
      <c r="S109">
        <f>SQRT((Q$31*P$31^2+Q91*P91^2)/(Q$31+Q91-2))</f>
        <v>1.9478121285038745</v>
      </c>
      <c r="T109">
        <f>SQRT((Q$31*P$31^2+Q92*P92^2)/(Q$31+Q92-2))</f>
        <v>1.5950534160089085</v>
      </c>
      <c r="U109">
        <f>SQRT((Q$31*P$31^2+Q93*P93^2)/(Q$31+Q93-2))</f>
        <v>3.0492357363544893</v>
      </c>
      <c r="Y109" t="str">
        <f t="shared" si="65"/>
        <v>Germanosphere</v>
      </c>
      <c r="AD109">
        <f>SQRT((AB$31*AA$31^2+AB91*AA91^2)/(AB$31+AB91-2))</f>
        <v>2.0563411536744183</v>
      </c>
      <c r="AE109">
        <f>SQRT((AB$31*AA$31^2+AB92*AA92^2)/(AB$31+AB92-2))</f>
        <v>3.2812249109939415</v>
      </c>
      <c r="AF109">
        <f>SQRT((AB$31*AA$31^2+AB93*AA93^2)/(AB$31+AB93-2))</f>
        <v>8.0766976774734758</v>
      </c>
    </row>
    <row r="110" spans="1:32" x14ac:dyDescent="0.35">
      <c r="A110" t="str">
        <f t="shared" si="67"/>
        <v>Eastern and South-Eastern Asia</v>
      </c>
      <c r="C110" s="6" t="str">
        <f t="shared" si="68"/>
        <v>&lt;0.001</v>
      </c>
      <c r="D110" s="6" t="str">
        <f t="shared" si="68"/>
        <v>&lt;0.001</v>
      </c>
      <c r="E110" s="6" t="str">
        <f t="shared" si="68"/>
        <v>&lt;0.001</v>
      </c>
      <c r="F110" s="6" t="str">
        <f t="shared" si="68"/>
        <v>&lt;0.001</v>
      </c>
      <c r="G110" s="6" t="str">
        <f t="shared" si="68"/>
        <v>&lt;0.001</v>
      </c>
      <c r="H110" s="6" t="str">
        <f t="shared" si="68"/>
        <v>&lt;0.001</v>
      </c>
      <c r="N110" t="str">
        <f t="shared" si="64"/>
        <v>Northern America</v>
      </c>
      <c r="T110">
        <f>SQRT((Q$32*P$32^2+Q92*P92^2)/(Q$32+Q92-2))</f>
        <v>2.7078959316777036</v>
      </c>
      <c r="U110">
        <f>SQRT((Q$32*P$32^2+Q93*P93^2)/(Q$32+Q93-2))</f>
        <v>4.1393126110089051</v>
      </c>
      <c r="Y110" t="str">
        <f t="shared" si="65"/>
        <v>Hispanosphere</v>
      </c>
      <c r="AE110">
        <f>SQRT((AB$32*AA$32^2+AB92*AA92^2)/(AB$32+AB92-2))</f>
        <v>1.8722495475889955</v>
      </c>
      <c r="AF110">
        <f>SQRT((AB$32*AA$32^2+AB93*AA93^2)/(AB$32+AB93-2))</f>
        <v>2.3791526420683797</v>
      </c>
    </row>
    <row r="111" spans="1:32" x14ac:dyDescent="0.35">
      <c r="A111" t="str">
        <f t="shared" si="67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64"/>
        <v>Oceania</v>
      </c>
      <c r="U111">
        <f>SQRT((Q92*P92^2+Q93*P93^2)/(Q92+Q93-2))</f>
        <v>4.51958917467981</v>
      </c>
      <c r="Y111" t="str">
        <f t="shared" si="65"/>
        <v>Lusosphone (Portuguese)</v>
      </c>
      <c r="AF111">
        <f>SQRT((AB92*AA92^2+AB93*AA93^2)/(AB92+AB93-2))</f>
        <v>4.721203896352228</v>
      </c>
    </row>
    <row r="112" spans="1:32" x14ac:dyDescent="0.35">
      <c r="A112" t="str">
        <f t="shared" si="67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67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69">P104</f>
        <v>Europe</v>
      </c>
      <c r="Q113" t="str">
        <f t="shared" si="69"/>
        <v>Latin America and the Caribbean</v>
      </c>
      <c r="R113" t="str">
        <f t="shared" si="69"/>
        <v>Northern Africa and Western Asia</v>
      </c>
      <c r="S113" t="str">
        <f t="shared" si="69"/>
        <v>Northern America</v>
      </c>
      <c r="T113" t="str">
        <f t="shared" si="69"/>
        <v>Oceania</v>
      </c>
      <c r="U113" t="str">
        <f t="shared" si="69"/>
        <v>Sub-Saharan Africa</v>
      </c>
      <c r="Y113" s="4" t="s">
        <v>39</v>
      </c>
      <c r="Z113" t="str">
        <f>Z104</f>
        <v>Anglosphere (other)</v>
      </c>
      <c r="AA113" t="str">
        <f t="shared" ref="AA113:AF113" si="70">AA104</f>
        <v>Arabsphere</v>
      </c>
      <c r="AB113" t="str">
        <f t="shared" si="70"/>
        <v>Francosphere</v>
      </c>
      <c r="AC113" t="str">
        <f t="shared" si="70"/>
        <v>Germanosphere</v>
      </c>
      <c r="AD113" t="str">
        <f t="shared" si="70"/>
        <v>Hispanosphere</v>
      </c>
      <c r="AE113" t="str">
        <f t="shared" si="70"/>
        <v>Lusosphone (Portuguese)</v>
      </c>
      <c r="AF113" t="str">
        <f t="shared" si="70"/>
        <v>Swahili</v>
      </c>
    </row>
    <row r="114" spans="1:32" x14ac:dyDescent="0.35">
      <c r="A114" t="str">
        <f t="shared" si="67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-12.831430812337345</v>
      </c>
      <c r="P114">
        <f t="shared" ref="P114:U120" si="71">P96/P105</f>
        <v>-3.0038854888144377</v>
      </c>
      <c r="Q114">
        <f t="shared" si="71"/>
        <v>-10.98725425245539</v>
      </c>
      <c r="R114">
        <f t="shared" si="71"/>
        <v>-12.847348177382864</v>
      </c>
      <c r="S114">
        <f t="shared" si="71"/>
        <v>-4.4882084084259883</v>
      </c>
      <c r="T114">
        <f t="shared" si="71"/>
        <v>4.4048410521936541</v>
      </c>
      <c r="U114">
        <f t="shared" si="71"/>
        <v>-10.234722320923145</v>
      </c>
      <c r="Y114" t="str">
        <f>Y105</f>
        <v>Anglosphere (core)</v>
      </c>
      <c r="Z114">
        <f>Z96/Z105</f>
        <v>-2.9827914331096919</v>
      </c>
      <c r="AA114">
        <f t="shared" ref="AA114:AF120" si="72">AA96/AA105</f>
        <v>-8.2240240997935334</v>
      </c>
      <c r="AB114">
        <f t="shared" si="72"/>
        <v>-7.5864130744319223</v>
      </c>
      <c r="AC114">
        <f t="shared" si="72"/>
        <v>-0.82032918659635445</v>
      </c>
      <c r="AD114">
        <f t="shared" si="72"/>
        <v>-6.7669909145311875</v>
      </c>
      <c r="AE114">
        <f t="shared" si="72"/>
        <v>-3.7151345038319006</v>
      </c>
      <c r="AF114">
        <f t="shared" si="72"/>
        <v>-12.296110242422438</v>
      </c>
    </row>
    <row r="115" spans="1:32" x14ac:dyDescent="0.35">
      <c r="A115" t="str">
        <f t="shared" si="67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73">N106</f>
        <v>Eastern and South-Eastern Asia</v>
      </c>
      <c r="P115">
        <f t="shared" si="71"/>
        <v>3.1970678382799136</v>
      </c>
      <c r="Q115">
        <f t="shared" si="71"/>
        <v>-0.45763328398985897</v>
      </c>
      <c r="R115">
        <f t="shared" si="71"/>
        <v>-2.7125142506982476</v>
      </c>
      <c r="S115">
        <f t="shared" si="71"/>
        <v>2.9930819651904348</v>
      </c>
      <c r="T115">
        <f t="shared" si="71"/>
        <v>10.023259533121873</v>
      </c>
      <c r="U115">
        <f t="shared" si="71"/>
        <v>-3.2512690429887687</v>
      </c>
      <c r="Y115" t="str">
        <f t="shared" ref="Y115:Y120" si="74">Y106</f>
        <v>Anglosphere (other)</v>
      </c>
      <c r="AA115">
        <f t="shared" si="72"/>
        <v>-9.8496756540385153</v>
      </c>
      <c r="AB115">
        <f t="shared" si="72"/>
        <v>-9.4346082379581517</v>
      </c>
      <c r="AC115">
        <f t="shared" si="72"/>
        <v>-2.4277938209294927</v>
      </c>
      <c r="AD115">
        <f t="shared" si="72"/>
        <v>-8.3716429084351915</v>
      </c>
      <c r="AE115">
        <f t="shared" si="72"/>
        <v>-5.329732828166251</v>
      </c>
      <c r="AF115">
        <f t="shared" si="72"/>
        <v>-14.772852994892551</v>
      </c>
    </row>
    <row r="116" spans="1:32" x14ac:dyDescent="0.35">
      <c r="N116" t="str">
        <f t="shared" si="73"/>
        <v>Europe</v>
      </c>
      <c r="Q116">
        <f t="shared" si="71"/>
        <v>-6.8631588050366661</v>
      </c>
      <c r="R116">
        <f t="shared" si="71"/>
        <v>-8.8946126347371681</v>
      </c>
      <c r="S116">
        <f t="shared" si="71"/>
        <v>-1.5806842541894188</v>
      </c>
      <c r="T116">
        <f t="shared" si="71"/>
        <v>3.8406759549264873</v>
      </c>
      <c r="U116">
        <f t="shared" si="71"/>
        <v>-7.207383409614744</v>
      </c>
      <c r="Y116" t="str">
        <f t="shared" si="74"/>
        <v>Arabsphere</v>
      </c>
      <c r="AB116">
        <f t="shared" si="72"/>
        <v>-10.943423946328537</v>
      </c>
      <c r="AC116">
        <f t="shared" si="72"/>
        <v>-1.4333127305003326</v>
      </c>
      <c r="AD116">
        <f t="shared" si="72"/>
        <v>-8.7151865611131782</v>
      </c>
      <c r="AE116">
        <f t="shared" si="72"/>
        <v>-5.2699652224804927</v>
      </c>
      <c r="AF116">
        <f t="shared" si="72"/>
        <v>-17.872563607878547</v>
      </c>
    </row>
    <row r="117" spans="1:32" x14ac:dyDescent="0.35">
      <c r="A117" t="s">
        <v>40</v>
      </c>
      <c r="N117" t="str">
        <f t="shared" si="73"/>
        <v>Latin America and the Caribbean</v>
      </c>
      <c r="R117">
        <f t="shared" si="71"/>
        <v>-9.9672233709704443</v>
      </c>
      <c r="S117">
        <f t="shared" si="71"/>
        <v>-1.0552985623747089</v>
      </c>
      <c r="T117">
        <f t="shared" si="71"/>
        <v>10.93142767078416</v>
      </c>
      <c r="U117">
        <f t="shared" si="71"/>
        <v>-9.5784636372346661</v>
      </c>
      <c r="Y117" t="str">
        <f t="shared" si="74"/>
        <v>Francosphere</v>
      </c>
      <c r="AC117">
        <f t="shared" si="72"/>
        <v>1.7035425437676885</v>
      </c>
      <c r="AD117">
        <f t="shared" si="72"/>
        <v>-1.1365306282685919</v>
      </c>
      <c r="AE117">
        <f t="shared" si="72"/>
        <v>0.32371686598965127</v>
      </c>
      <c r="AF117">
        <f t="shared" si="72"/>
        <v>-5.0850619338094321</v>
      </c>
    </row>
    <row r="118" spans="1:32" ht="29" x14ac:dyDescent="0.35">
      <c r="B118" s="6" t="str">
        <f t="shared" ref="B118:H118" si="75">Z361</f>
        <v>Anglosphere (other)</v>
      </c>
      <c r="C118" s="6" t="str">
        <f t="shared" si="75"/>
        <v>Arabsphere</v>
      </c>
      <c r="D118" s="6" t="str">
        <f t="shared" si="75"/>
        <v>Francosphere</v>
      </c>
      <c r="E118" s="6" t="str">
        <f t="shared" si="75"/>
        <v>Germanosphere</v>
      </c>
      <c r="F118" s="6" t="str">
        <f t="shared" si="75"/>
        <v>Hispanosphere</v>
      </c>
      <c r="G118" s="6" t="str">
        <f t="shared" si="75"/>
        <v>Lusosphone (Portuguese)</v>
      </c>
      <c r="H118" s="6" t="str">
        <f t="shared" si="75"/>
        <v>Swahili</v>
      </c>
      <c r="N118" t="str">
        <f t="shared" si="73"/>
        <v>Northern Africa and Western Asia</v>
      </c>
      <c r="S118">
        <f t="shared" si="71"/>
        <v>-1.3307347658553841</v>
      </c>
      <c r="T118">
        <f t="shared" si="71"/>
        <v>9.0344873843315678</v>
      </c>
      <c r="U118">
        <f t="shared" si="71"/>
        <v>-9.1011432376970394</v>
      </c>
      <c r="Y118" t="str">
        <f t="shared" si="74"/>
        <v>Germanosphere</v>
      </c>
      <c r="AD118">
        <f t="shared" si="72"/>
        <v>-10.21911829778375</v>
      </c>
      <c r="AE118">
        <f t="shared" si="72"/>
        <v>-4.9596641075940084</v>
      </c>
      <c r="AF118">
        <f t="shared" si="72"/>
        <v>-6.3922973784194301</v>
      </c>
    </row>
    <row r="119" spans="1:32" x14ac:dyDescent="0.35">
      <c r="A119" t="str">
        <f t="shared" ref="A119:A125" si="76">Y362</f>
        <v>Anglosphere (core)</v>
      </c>
      <c r="B119" s="6" t="str">
        <f t="shared" ref="B119:H120" si="77">IF(_xlfn.T.DIST.2T(ABS(Z352),Z362)&lt;0.001,"&lt;0.001",FIXED(_xlfn.T.DIST.2T(ABS(Z352),Z362),3))</f>
        <v>&lt;0.001</v>
      </c>
      <c r="C119" s="6" t="str">
        <f t="shared" si="77"/>
        <v>&lt;0.001</v>
      </c>
      <c r="D119" s="6" t="str">
        <f t="shared" si="77"/>
        <v>&lt;0.001</v>
      </c>
      <c r="E119" s="6" t="str">
        <f t="shared" si="77"/>
        <v>&lt;0.001</v>
      </c>
      <c r="F119" s="6" t="str">
        <f t="shared" si="77"/>
        <v>&lt;0.001</v>
      </c>
      <c r="G119" s="6" t="str">
        <f t="shared" si="77"/>
        <v>&lt;0.001</v>
      </c>
      <c r="H119" s="6" t="str">
        <f t="shared" si="77"/>
        <v>&lt;0.001</v>
      </c>
      <c r="N119" t="str">
        <f t="shared" si="73"/>
        <v>Northern America</v>
      </c>
      <c r="T119">
        <f t="shared" si="71"/>
        <v>6.5359534571295637</v>
      </c>
      <c r="U119">
        <f t="shared" si="71"/>
        <v>-5.9100004491266658</v>
      </c>
      <c r="Y119" t="str">
        <f t="shared" si="74"/>
        <v>Hispanosphere</v>
      </c>
      <c r="AE119">
        <f t="shared" si="72"/>
        <v>-3.0689404504860094</v>
      </c>
      <c r="AF119">
        <f t="shared" si="72"/>
        <v>-17.275353255295133</v>
      </c>
    </row>
    <row r="120" spans="1:32" x14ac:dyDescent="0.35">
      <c r="A120" t="str">
        <f t="shared" si="76"/>
        <v>Anglosphere (other)</v>
      </c>
      <c r="C120" s="6" t="str">
        <f t="shared" si="77"/>
        <v>&lt;0.001</v>
      </c>
      <c r="D120" s="6" t="str">
        <f t="shared" si="77"/>
        <v>&lt;0.001</v>
      </c>
      <c r="E120" s="6" t="str">
        <f t="shared" si="77"/>
        <v>&lt;0.001</v>
      </c>
      <c r="F120" s="6" t="str">
        <f t="shared" si="77"/>
        <v>&lt;0.001</v>
      </c>
      <c r="G120" s="6" t="str">
        <f t="shared" si="77"/>
        <v>&lt;0.001</v>
      </c>
      <c r="H120" s="6" t="str">
        <f t="shared" si="77"/>
        <v>&lt;0.001</v>
      </c>
      <c r="N120" t="str">
        <f t="shared" si="73"/>
        <v>Oceania</v>
      </c>
      <c r="U120">
        <f t="shared" si="71"/>
        <v>-9.3287286823633107</v>
      </c>
      <c r="Y120" t="str">
        <f t="shared" si="74"/>
        <v>Lusosphone (Portuguese)</v>
      </c>
      <c r="AF120">
        <f t="shared" si="72"/>
        <v>-7.4885306261219622</v>
      </c>
    </row>
    <row r="121" spans="1:32" x14ac:dyDescent="0.35">
      <c r="A121" t="str">
        <f t="shared" si="76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76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76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78">P113</f>
        <v>Europe</v>
      </c>
      <c r="Q123" t="str">
        <f t="shared" si="78"/>
        <v>Latin America and the Caribbean</v>
      </c>
      <c r="R123" t="str">
        <f t="shared" si="78"/>
        <v>Northern Africa and Western Asia</v>
      </c>
      <c r="S123" t="str">
        <f t="shared" si="78"/>
        <v>Northern America</v>
      </c>
      <c r="T123" t="str">
        <f t="shared" si="78"/>
        <v>Oceania</v>
      </c>
      <c r="U123" t="str">
        <f t="shared" si="78"/>
        <v>Sub-Saharan Africa</v>
      </c>
      <c r="Z123" t="str">
        <f>Z113</f>
        <v>Anglosphere (other)</v>
      </c>
      <c r="AA123" t="str">
        <f t="shared" ref="AA123:AF123" si="79">AA113</f>
        <v>Arabsphere</v>
      </c>
      <c r="AB123" t="str">
        <f t="shared" si="79"/>
        <v>Francosphere</v>
      </c>
      <c r="AC123" t="str">
        <f t="shared" si="79"/>
        <v>Germanosphere</v>
      </c>
      <c r="AD123" t="str">
        <f t="shared" si="79"/>
        <v>Hispanosphere</v>
      </c>
      <c r="AE123" t="str">
        <f t="shared" si="79"/>
        <v>Lusosphone (Portuguese)</v>
      </c>
      <c r="AF123" t="str">
        <f t="shared" si="79"/>
        <v>Swahili</v>
      </c>
    </row>
    <row r="124" spans="1:32" x14ac:dyDescent="0.35">
      <c r="A124" t="str">
        <f t="shared" si="76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76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8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8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8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8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8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8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8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8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82">O424</f>
        <v>Eastern and South-Eastern Asia</v>
      </c>
      <c r="C129" s="6" t="str">
        <f t="shared" si="82"/>
        <v>Europe</v>
      </c>
      <c r="D129" s="6" t="str">
        <f t="shared" si="82"/>
        <v>Latin America and the Caribbean</v>
      </c>
      <c r="E129" s="6" t="str">
        <f t="shared" si="82"/>
        <v>Northern Africa and Western Asia</v>
      </c>
      <c r="F129" s="6" t="str">
        <f t="shared" si="82"/>
        <v>Northern America</v>
      </c>
      <c r="G129" s="6" t="str">
        <f t="shared" si="82"/>
        <v>Oceania</v>
      </c>
      <c r="H129" s="6" t="str">
        <f t="shared" si="82"/>
        <v>Sub-Saharan Africa</v>
      </c>
      <c r="N129" t="str">
        <f t="shared" si="80"/>
        <v>Northern America</v>
      </c>
      <c r="T129">
        <f>Q$32+Q92-2</f>
        <v>5186</v>
      </c>
      <c r="U129">
        <f>Q$32+Q93-2</f>
        <v>13059</v>
      </c>
      <c r="Y129" t="str">
        <f t="shared" si="8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83">N425</f>
        <v>Central and Southern Asia</v>
      </c>
      <c r="B130" s="6" t="str">
        <f t="shared" ref="B130:H131" si="84">IF(_xlfn.T.DIST.2T(ABS(O415),O425)&lt;0.001,"&lt;0.001",FIXED(_xlfn.T.DIST.2T(ABS(O415),O425),3))</f>
        <v>&lt;0.001</v>
      </c>
      <c r="C130" s="6" t="str">
        <f t="shared" si="84"/>
        <v>&lt;0.001</v>
      </c>
      <c r="D130" s="6" t="str">
        <f t="shared" si="84"/>
        <v>&lt;0.001</v>
      </c>
      <c r="E130" s="6" t="str">
        <f t="shared" si="84"/>
        <v>&lt;0.001</v>
      </c>
      <c r="F130" s="6" t="str">
        <f t="shared" si="84"/>
        <v>&lt;0.001</v>
      </c>
      <c r="G130" s="6" t="str">
        <f t="shared" si="84"/>
        <v>&lt;0.001</v>
      </c>
      <c r="H130" s="6" t="str">
        <f t="shared" si="84"/>
        <v>&lt;0.001</v>
      </c>
      <c r="N130" t="str">
        <f t="shared" si="80"/>
        <v>Oceania</v>
      </c>
      <c r="U130">
        <f>Q92+Q93-2</f>
        <v>9129</v>
      </c>
      <c r="Y130" t="str">
        <f t="shared" si="81"/>
        <v>Lusosphone (Portuguese)</v>
      </c>
      <c r="AF130">
        <f>AB92+AB93-2</f>
        <v>5151</v>
      </c>
    </row>
    <row r="131" spans="1:32" x14ac:dyDescent="0.35">
      <c r="A131" t="str">
        <f t="shared" si="83"/>
        <v>Eastern and South-Eastern Asia</v>
      </c>
      <c r="C131" s="6" t="str">
        <f t="shared" si="84"/>
        <v>&lt;0.001</v>
      </c>
      <c r="D131" s="6" t="str">
        <f t="shared" si="84"/>
        <v>&lt;0.001</v>
      </c>
      <c r="E131" s="6" t="str">
        <f t="shared" si="84"/>
        <v>&lt;0.001</v>
      </c>
      <c r="F131" s="6" t="str">
        <f t="shared" si="84"/>
        <v>&lt;0.001</v>
      </c>
      <c r="G131" s="6" t="str">
        <f t="shared" si="84"/>
        <v>&lt;0.001</v>
      </c>
      <c r="H131" s="6" t="str">
        <f t="shared" si="84"/>
        <v>&lt;0.001</v>
      </c>
    </row>
    <row r="132" spans="1:32" x14ac:dyDescent="0.35">
      <c r="A132" t="str">
        <f t="shared" si="8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8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8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8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83"/>
        <v>Oceania</v>
      </c>
      <c r="H136" s="6" t="str">
        <f>IF(_xlfn.T.DIST.2T(ABS(U421),U431)&lt;0.001,"&lt;0.001",FIXED(_xlfn.T.DIST.2T(ABS(U421),U431),3))</f>
        <v>0.524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85">Z424</f>
        <v>Anglosphere (other)</v>
      </c>
      <c r="C139" s="6" t="str">
        <f t="shared" si="85"/>
        <v>Arabsphere</v>
      </c>
      <c r="D139" s="6" t="str">
        <f t="shared" si="85"/>
        <v>Francosphere</v>
      </c>
      <c r="E139" s="6" t="str">
        <f t="shared" si="85"/>
        <v>Germanosphere</v>
      </c>
      <c r="F139" s="6" t="str">
        <f t="shared" si="85"/>
        <v>Hispanosphere</v>
      </c>
      <c r="G139" s="6" t="str">
        <f t="shared" si="85"/>
        <v>Lusosphone (Portuguese)</v>
      </c>
      <c r="H139" s="6" t="str">
        <f t="shared" si="85"/>
        <v>Swahili</v>
      </c>
    </row>
    <row r="140" spans="1:32" x14ac:dyDescent="0.35">
      <c r="A140" t="str">
        <f t="shared" ref="A140:A146" si="86">Y425</f>
        <v>Anglosphere (core)</v>
      </c>
      <c r="B140" s="6" t="str">
        <f t="shared" ref="B140:H141" si="87">IF(_xlfn.T.DIST.2T(ABS(Z415),Z425)&lt;0.001,"&lt;0.001",FIXED(_xlfn.T.DIST.2T(ABS(Z415),Z425),3))</f>
        <v>&lt;0.001</v>
      </c>
      <c r="C140" s="6" t="str">
        <f t="shared" si="87"/>
        <v>&lt;0.001</v>
      </c>
      <c r="D140" s="6" t="str">
        <f t="shared" si="87"/>
        <v>&lt;0.001</v>
      </c>
      <c r="E140" s="6" t="str">
        <f t="shared" si="87"/>
        <v>&lt;0.001</v>
      </c>
      <c r="F140" s="6" t="str">
        <f t="shared" si="87"/>
        <v>&lt;0.001</v>
      </c>
      <c r="G140" s="6" t="str">
        <f t="shared" si="87"/>
        <v>&lt;0.001</v>
      </c>
      <c r="H140" s="6" t="str">
        <f t="shared" si="87"/>
        <v>&lt;0.001</v>
      </c>
    </row>
    <row r="141" spans="1:32" s="3" customFormat="1" x14ac:dyDescent="0.35">
      <c r="A141" t="str">
        <f t="shared" si="86"/>
        <v>Anglosphere (other)</v>
      </c>
      <c r="B141" s="6"/>
      <c r="C141" s="6" t="str">
        <f t="shared" si="87"/>
        <v>&lt;0.001</v>
      </c>
      <c r="D141" s="6" t="str">
        <f t="shared" si="87"/>
        <v>&lt;0.001</v>
      </c>
      <c r="E141" s="6" t="str">
        <f t="shared" si="87"/>
        <v>&lt;0.001</v>
      </c>
      <c r="F141" s="6" t="str">
        <f t="shared" si="87"/>
        <v>&lt;0.001</v>
      </c>
      <c r="G141" s="6" t="str">
        <f t="shared" si="87"/>
        <v>&lt;0.001</v>
      </c>
      <c r="H141" s="6" t="str">
        <f t="shared" si="87"/>
        <v>&lt;0.001</v>
      </c>
    </row>
    <row r="142" spans="1:32" x14ac:dyDescent="0.35">
      <c r="A142" t="str">
        <f t="shared" si="86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86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&lt;0.001</v>
      </c>
      <c r="N143">
        <f t="shared" ref="N143:N152" si="88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86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&lt;0.001</v>
      </c>
      <c r="N144" t="str">
        <f t="shared" si="88"/>
        <v>Geographic_Grouping_A</v>
      </c>
      <c r="O144" t="str">
        <f t="shared" ref="O144:O152" si="89">Q3</f>
        <v>reg.35-44</v>
      </c>
      <c r="P144" t="str">
        <f t="shared" ref="P144:P152" si="90">AI3</f>
        <v>35-44</v>
      </c>
      <c r="Q144" t="str">
        <f t="shared" ref="Q144:Q152" si="91">AT3</f>
        <v>35-44</v>
      </c>
      <c r="Y144" t="str">
        <f t="shared" ref="Y144:Y152" si="92">Y85</f>
        <v>Language_Grouping</v>
      </c>
      <c r="Z144" t="str">
        <f t="shared" ref="Z144:Z152" si="93">Q15</f>
        <v>reg.35-44</v>
      </c>
      <c r="AA144" t="str">
        <f t="shared" ref="AA144:AA152" si="94">AI15</f>
        <v>35-44</v>
      </c>
      <c r="AB144" t="str">
        <f t="shared" ref="AB144:AB152" si="95">AT15</f>
        <v>35-44</v>
      </c>
    </row>
    <row r="145" spans="1:32" x14ac:dyDescent="0.35">
      <c r="A145" t="str">
        <f t="shared" si="86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88"/>
        <v>Central and Southern Asia</v>
      </c>
      <c r="O145">
        <f t="shared" si="89"/>
        <v>83.91696696649359</v>
      </c>
      <c r="P145">
        <f t="shared" si="90"/>
        <v>1.3877370330002843</v>
      </c>
      <c r="Q145">
        <f t="shared" si="91"/>
        <v>7779</v>
      </c>
      <c r="Y145" t="str">
        <f t="shared" si="92"/>
        <v>Anglosphere (core)</v>
      </c>
      <c r="Z145">
        <f t="shared" si="93"/>
        <v>55.670099059999998</v>
      </c>
      <c r="AA145">
        <f t="shared" si="94"/>
        <v>2.909961918</v>
      </c>
      <c r="AB145">
        <f t="shared" si="95"/>
        <v>3984</v>
      </c>
    </row>
    <row r="146" spans="1:32" x14ac:dyDescent="0.35">
      <c r="A146" t="str">
        <f t="shared" si="86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88"/>
        <v>Eastern and South-Eastern Asia</v>
      </c>
      <c r="O146">
        <f t="shared" si="89"/>
        <v>102.13760377064666</v>
      </c>
      <c r="P146">
        <f t="shared" si="90"/>
        <v>6.7749670228524073</v>
      </c>
      <c r="Q146">
        <f t="shared" si="91"/>
        <v>1478</v>
      </c>
      <c r="Y146" t="str">
        <f t="shared" si="92"/>
        <v>Anglosphere (other)</v>
      </c>
      <c r="Z146">
        <f t="shared" si="93"/>
        <v>86.982147800000007</v>
      </c>
      <c r="AA146">
        <f t="shared" si="94"/>
        <v>2.622204623</v>
      </c>
      <c r="AB146">
        <f t="shared" si="95"/>
        <v>14174</v>
      </c>
    </row>
    <row r="147" spans="1:32" x14ac:dyDescent="0.35">
      <c r="N147" t="str">
        <f t="shared" si="88"/>
        <v>Europe</v>
      </c>
      <c r="O147">
        <f t="shared" si="89"/>
        <v>65.176505621007379</v>
      </c>
      <c r="P147">
        <f t="shared" si="90"/>
        <v>5.6969291403632942</v>
      </c>
      <c r="Q147">
        <f t="shared" si="91"/>
        <v>3491</v>
      </c>
      <c r="Y147" t="str">
        <f t="shared" si="92"/>
        <v>Arabsphere</v>
      </c>
      <c r="Z147">
        <f t="shared" si="93"/>
        <v>91.65305635</v>
      </c>
      <c r="AA147">
        <f t="shared" si="94"/>
        <v>1.5598952159999999</v>
      </c>
      <c r="AB147">
        <f t="shared" si="95"/>
        <v>26081</v>
      </c>
    </row>
    <row r="148" spans="1:32" x14ac:dyDescent="0.35">
      <c r="N148" t="str">
        <f t="shared" si="88"/>
        <v>Latin America and the Caribbean</v>
      </c>
      <c r="O148">
        <f t="shared" si="89"/>
        <v>91.227234695662915</v>
      </c>
      <c r="P148">
        <f t="shared" si="90"/>
        <v>2.0905616111075438</v>
      </c>
      <c r="Q148">
        <f t="shared" si="91"/>
        <v>19775</v>
      </c>
      <c r="Y148" t="str">
        <f t="shared" si="92"/>
        <v>Francosphere</v>
      </c>
      <c r="Z148">
        <f t="shared" si="93"/>
        <v>89.818316809999999</v>
      </c>
      <c r="AA148">
        <f t="shared" si="94"/>
        <v>3.015088966</v>
      </c>
      <c r="AB148">
        <f t="shared" si="95"/>
        <v>2443</v>
      </c>
    </row>
    <row r="149" spans="1:32" x14ac:dyDescent="0.35">
      <c r="N149" t="str">
        <f t="shared" si="88"/>
        <v>Northern Africa and Western Asia</v>
      </c>
      <c r="O149">
        <f t="shared" si="89"/>
        <v>91.480242825165675</v>
      </c>
      <c r="P149">
        <f t="shared" si="90"/>
        <v>1.5494421251923143</v>
      </c>
      <c r="Q149">
        <f t="shared" si="91"/>
        <v>26986</v>
      </c>
      <c r="Y149" t="str">
        <f t="shared" si="92"/>
        <v>Germanosphere</v>
      </c>
      <c r="Z149">
        <f t="shared" si="93"/>
        <v>65.32811169</v>
      </c>
      <c r="AA149">
        <f t="shared" si="94"/>
        <v>4.4804075760000002</v>
      </c>
      <c r="AB149">
        <f t="shared" si="95"/>
        <v>757</v>
      </c>
    </row>
    <row r="150" spans="1:32" x14ac:dyDescent="0.35">
      <c r="N150" t="str">
        <f t="shared" si="88"/>
        <v>Northern America</v>
      </c>
      <c r="O150">
        <f t="shared" si="89"/>
        <v>64.047267121621914</v>
      </c>
      <c r="P150">
        <f t="shared" si="90"/>
        <v>2.644358645582138</v>
      </c>
      <c r="Q150">
        <f t="shared" si="91"/>
        <v>1993</v>
      </c>
      <c r="Y150" t="str">
        <f t="shared" si="92"/>
        <v>Hispanosphere</v>
      </c>
      <c r="Z150">
        <f t="shared" si="93"/>
        <v>93.498556809999997</v>
      </c>
      <c r="AA150">
        <f t="shared" si="94"/>
        <v>3.0729538810000001</v>
      </c>
      <c r="AB150">
        <f t="shared" si="95"/>
        <v>16224</v>
      </c>
    </row>
    <row r="151" spans="1:32" x14ac:dyDescent="0.35">
      <c r="N151" t="str">
        <f t="shared" si="88"/>
        <v>Oceania</v>
      </c>
      <c r="O151">
        <f t="shared" si="89"/>
        <v>54.188097527260823</v>
      </c>
      <c r="P151">
        <f t="shared" si="90"/>
        <v>3.668617150269597</v>
      </c>
      <c r="Q151">
        <f t="shared" si="91"/>
        <v>496</v>
      </c>
      <c r="Y151" t="str">
        <f t="shared" si="92"/>
        <v>Lusosphone (Portuguese)</v>
      </c>
      <c r="Z151">
        <f t="shared" si="93"/>
        <v>83.514052609999993</v>
      </c>
      <c r="AA151">
        <f t="shared" si="94"/>
        <v>2.929614881</v>
      </c>
      <c r="AB151">
        <f t="shared" si="95"/>
        <v>5292</v>
      </c>
    </row>
    <row r="152" spans="1:32" x14ac:dyDescent="0.35">
      <c r="N152" t="str">
        <f t="shared" si="88"/>
        <v>Sub-Saharan Africa</v>
      </c>
      <c r="O152">
        <f t="shared" si="89"/>
        <v>97.460354902435995</v>
      </c>
      <c r="P152">
        <f t="shared" si="90"/>
        <v>5.4319859936874444</v>
      </c>
      <c r="Q152">
        <f t="shared" si="91"/>
        <v>7487</v>
      </c>
      <c r="Y152" t="str">
        <f t="shared" si="92"/>
        <v>Swahili</v>
      </c>
      <c r="Z152">
        <f t="shared" si="93"/>
        <v>116.3483782</v>
      </c>
      <c r="AA152">
        <f t="shared" si="94"/>
        <v>8.3983800449999997</v>
      </c>
      <c r="AB152">
        <f t="shared" si="95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-53.139307695093649</v>
      </c>
      <c r="P155">
        <f>O$27-O147</f>
        <v>-16.178209545454365</v>
      </c>
      <c r="Q155">
        <f>O$27-O148</f>
        <v>-42.228938620109901</v>
      </c>
      <c r="R155">
        <f>O$27-O149</f>
        <v>-42.481946749612661</v>
      </c>
      <c r="S155">
        <f>O$27-O150</f>
        <v>-15.0489710460689</v>
      </c>
      <c r="T155">
        <f>O$27-O151</f>
        <v>-5.1898014517078082</v>
      </c>
      <c r="U155">
        <f>O$27-O152</f>
        <v>-48.462058826882981</v>
      </c>
      <c r="Y155" t="str">
        <f>Y145</f>
        <v>Anglosphere (core)</v>
      </c>
      <c r="Z155">
        <f>Z$27-Z146</f>
        <v>-31.131830060000006</v>
      </c>
      <c r="AA155">
        <f>Z$27-Z147</f>
        <v>-35.802738609999999</v>
      </c>
      <c r="AB155">
        <f>Z$27-Z148</f>
        <v>-33.967999069999998</v>
      </c>
      <c r="AC155">
        <f>Z$27-Z149</f>
        <v>-9.4777939499999988</v>
      </c>
      <c r="AD155">
        <f>Z$27-Z150</f>
        <v>-37.648239069999995</v>
      </c>
      <c r="AE155">
        <f>Z$27-Z151</f>
        <v>-27.663734869999992</v>
      </c>
      <c r="AF155">
        <f>Z$27-Z152</f>
        <v>-60.498060459999998</v>
      </c>
    </row>
    <row r="156" spans="1:32" x14ac:dyDescent="0.35">
      <c r="N156" t="str">
        <f t="shared" ref="N156:N161" si="96">N146</f>
        <v>Eastern and South-Eastern Asia</v>
      </c>
      <c r="P156">
        <f>O$28-O147</f>
        <v>3.6639200627189012</v>
      </c>
      <c r="Q156">
        <f>O$28-O148</f>
        <v>-22.386809011936634</v>
      </c>
      <c r="R156">
        <f>O$28-O149</f>
        <v>-22.639817141439394</v>
      </c>
      <c r="S156">
        <f>O$28-O150</f>
        <v>4.7931585621043666</v>
      </c>
      <c r="T156">
        <f>O$28-O151</f>
        <v>14.652328156465458</v>
      </c>
      <c r="U156">
        <f>O$28-O152</f>
        <v>-28.619929218709714</v>
      </c>
      <c r="Y156" t="str">
        <f t="shared" ref="Y156:Y161" si="97">Y146</f>
        <v>Anglosphere (other)</v>
      </c>
      <c r="AA156">
        <f>Z$28-Z147</f>
        <v>-40.135153979999998</v>
      </c>
      <c r="AB156">
        <f>Z$28-Z148</f>
        <v>-38.300414439999997</v>
      </c>
      <c r="AC156">
        <f>Z$28-Z149</f>
        <v>-13.810209319999998</v>
      </c>
      <c r="AD156">
        <f>Z$28-Z150</f>
        <v>-41.980654439999995</v>
      </c>
      <c r="AE156">
        <f>Z$28-Z151</f>
        <v>-31.996150239999992</v>
      </c>
      <c r="AF156">
        <f>Z$28-Z152</f>
        <v>-64.830475829999997</v>
      </c>
    </row>
    <row r="157" spans="1:32" x14ac:dyDescent="0.35">
      <c r="N157" t="str">
        <f t="shared" si="96"/>
        <v>Europe</v>
      </c>
      <c r="Q157">
        <f>O$29-O148</f>
        <v>-37.813039337481939</v>
      </c>
      <c r="R157">
        <f>O$29-O149</f>
        <v>-38.066047466984699</v>
      </c>
      <c r="S157">
        <f>O$29-O150</f>
        <v>-10.633071763440938</v>
      </c>
      <c r="T157">
        <f>O$29-O151</f>
        <v>-0.77390216907984666</v>
      </c>
      <c r="U157">
        <f>O$29-O152</f>
        <v>-44.046159544255019</v>
      </c>
      <c r="Y157" t="str">
        <f t="shared" si="97"/>
        <v>Arabsphere</v>
      </c>
      <c r="AB157">
        <f>Z$29-Z148</f>
        <v>-34.169168210000002</v>
      </c>
      <c r="AC157">
        <f>Z$29-Z149</f>
        <v>-9.6789630900000034</v>
      </c>
      <c r="AD157">
        <f>Z$29-Z150</f>
        <v>-37.84940821</v>
      </c>
      <c r="AE157">
        <f>Z$29-Z151</f>
        <v>-27.864904009999997</v>
      </c>
      <c r="AF157">
        <f>Z$29-Z152</f>
        <v>-60.699229600000002</v>
      </c>
    </row>
    <row r="158" spans="1:32" x14ac:dyDescent="0.35">
      <c r="N158" t="str">
        <f t="shared" si="96"/>
        <v>Latin America and the Caribbean</v>
      </c>
      <c r="R158">
        <f>O$30-O149</f>
        <v>-34.696289058146654</v>
      </c>
      <c r="S158">
        <f>O$30-O150</f>
        <v>-7.263313354602893</v>
      </c>
      <c r="T158">
        <f>O$30-O151</f>
        <v>2.5958562397581986</v>
      </c>
      <c r="U158">
        <f>O$30-O152</f>
        <v>-40.676401135416974</v>
      </c>
      <c r="Y158" t="str">
        <f t="shared" si="97"/>
        <v>Francosphere</v>
      </c>
      <c r="AC158">
        <f>Z$30-Z149</f>
        <v>2.390189559999996</v>
      </c>
      <c r="AD158">
        <f>Z$30-Z150</f>
        <v>-25.780255560000001</v>
      </c>
      <c r="AE158">
        <f>Z$30-Z151</f>
        <v>-15.795751359999997</v>
      </c>
      <c r="AF158">
        <f>Z$30-Z152</f>
        <v>-48.630076950000003</v>
      </c>
    </row>
    <row r="159" spans="1:32" x14ac:dyDescent="0.35">
      <c r="N159" t="str">
        <f t="shared" si="96"/>
        <v>Northern Africa and Western Asia</v>
      </c>
      <c r="S159">
        <f>O$31-O150</f>
        <v>-8.0233707262373457</v>
      </c>
      <c r="T159">
        <f>O$31-O151</f>
        <v>1.8357988681237458</v>
      </c>
      <c r="U159">
        <f>O$31-O152</f>
        <v>-41.436458507051427</v>
      </c>
      <c r="Y159" t="str">
        <f t="shared" si="97"/>
        <v>Germanosphere</v>
      </c>
      <c r="AD159">
        <f>Z$31-Z150</f>
        <v>-43.451942599999995</v>
      </c>
      <c r="AE159">
        <f>Z$31-Z151</f>
        <v>-33.467438399999992</v>
      </c>
      <c r="AF159">
        <f>Z$31-Z152</f>
        <v>-66.301763989999998</v>
      </c>
    </row>
    <row r="160" spans="1:32" x14ac:dyDescent="0.35">
      <c r="N160" t="str">
        <f t="shared" si="96"/>
        <v>Northern America</v>
      </c>
      <c r="T160">
        <f>O$32-O151</f>
        <v>5.123990680052259</v>
      </c>
      <c r="U160">
        <f>O$32-O152</f>
        <v>-38.148266695122913</v>
      </c>
      <c r="Y160" t="str">
        <f t="shared" si="97"/>
        <v>Hispanosphere</v>
      </c>
      <c r="AE160">
        <f>Z$32-Z151</f>
        <v>-22.939487349999993</v>
      </c>
      <c r="AF160">
        <f>Z$32-Z152</f>
        <v>-55.773812939999999</v>
      </c>
    </row>
    <row r="161" spans="14:32" x14ac:dyDescent="0.35">
      <c r="N161" t="str">
        <f t="shared" si="96"/>
        <v>Oceania</v>
      </c>
      <c r="U161">
        <f>O151-O152</f>
        <v>-43.272257375175172</v>
      </c>
      <c r="Y161" t="str">
        <f t="shared" si="97"/>
        <v>Lusosphone (Portuguese)</v>
      </c>
      <c r="AF161">
        <f>Z151-Z152</f>
        <v>-32.834325590000006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98">P154</f>
        <v>Europe</v>
      </c>
      <c r="Q163" t="str">
        <f t="shared" si="98"/>
        <v>Latin America and the Caribbean</v>
      </c>
      <c r="R163" t="str">
        <f t="shared" si="98"/>
        <v>Northern Africa and Western Asia</v>
      </c>
      <c r="S163" t="str">
        <f t="shared" si="98"/>
        <v>Northern America</v>
      </c>
      <c r="T163" t="str">
        <f t="shared" si="98"/>
        <v>Oceania</v>
      </c>
      <c r="U163" t="str">
        <f t="shared" si="98"/>
        <v>Sub-Saharan Africa</v>
      </c>
      <c r="Z163" t="str">
        <f>Z154</f>
        <v>Anglosphere (other)</v>
      </c>
      <c r="AA163" t="str">
        <f t="shared" ref="AA163:AF163" si="99">AA154</f>
        <v>Arabsphere</v>
      </c>
      <c r="AB163" t="str">
        <f t="shared" si="99"/>
        <v>Francosphere</v>
      </c>
      <c r="AC163" t="str">
        <f t="shared" si="99"/>
        <v>Germanosphere</v>
      </c>
      <c r="AD163" t="str">
        <f t="shared" si="99"/>
        <v>Hispanosphere</v>
      </c>
      <c r="AE163" t="str">
        <f t="shared" si="99"/>
        <v>Lusosphone (Portuguese)</v>
      </c>
      <c r="AF163" t="str">
        <f t="shared" si="99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2.8932961100609118</v>
      </c>
      <c r="P164">
        <f>SQRT((Q$27*P$27^2+Q147*P147^2)/(Q$27+Q147-2))</f>
        <v>3.2336987719029353</v>
      </c>
      <c r="Q164">
        <f>SQRT((Q$27*P$27^2+Q148*P148^2)/(Q$27+Q148-2))</f>
        <v>1.9711024171387466</v>
      </c>
      <c r="R164">
        <f>SQRT((Q$27*P$27^2+Q149*P149^2)/(Q$27+Q149-2))</f>
        <v>1.5971430666006448</v>
      </c>
      <c r="S164">
        <f>SQRT((Q$27*P$27^2+Q150*P150^2)/(Q$27+Q150-2))</f>
        <v>1.8991673789571601</v>
      </c>
      <c r="T164">
        <f>SQRT((Q$27*P$27^2+Q151*P151^2)/(Q$27+Q151-2))</f>
        <v>1.8528994925741191</v>
      </c>
      <c r="U164">
        <f>SQRT((Q$27*P$27^2+Q152*P152^2)/(Q$27+Q152-2))</f>
        <v>3.7647361962998658</v>
      </c>
      <c r="Y164" t="str">
        <f>Y155</f>
        <v>Anglosphere (core)</v>
      </c>
      <c r="Z164">
        <f>SQRT((AB$27*AA$27^2+AB146*AA146^2)/(AB$27+AB146-2))</f>
        <v>2.6169473814006565</v>
      </c>
      <c r="AA164">
        <f>SQRT((AB$27*AA$27^2+AB147*AA147^2)/(AB$27+AB147-2))</f>
        <v>1.8674310787817265</v>
      </c>
      <c r="AB164">
        <f>SQRT((AB$27*AA$27^2+AB148*AA148^2)/(AB$27+AB148-2))</f>
        <v>2.705958734291551</v>
      </c>
      <c r="AC164">
        <f>SQRT((AB$27*AA$27^2+AB149*AA149^2)/(AB$27+AB149-2))</f>
        <v>2.8127064521850156</v>
      </c>
      <c r="AD164">
        <f>SQRT((AB$27*AA$27^2+AB150*AA150^2)/(AB$27+AB150-2))</f>
        <v>2.9239246974692472</v>
      </c>
      <c r="AE164">
        <f>SQRT((AB$27*AA$27^2+AB151*AA151^2)/(AB$27+AB151-2))</f>
        <v>2.737726285187426</v>
      </c>
      <c r="AF164">
        <f>SQRT((AB$27*AA$27^2+AB152*AA152^2)/(AB$27+AB152-2))</f>
        <v>3.1782968523647992</v>
      </c>
    </row>
    <row r="165" spans="14:32" x14ac:dyDescent="0.35">
      <c r="N165" t="str">
        <f t="shared" ref="N165:N170" si="100">N156</f>
        <v>Eastern and South-Eastern Asia</v>
      </c>
      <c r="P165">
        <f>SQRT((Q$28*P$28^2+Q147*P147^2)/(Q$28+Q147-2))</f>
        <v>5.3646040290536723</v>
      </c>
      <c r="Q165">
        <f>SQRT((Q$28*P$28^2+Q148*P148^2)/(Q$28+Q148-2))</f>
        <v>2.1667059718477755</v>
      </c>
      <c r="R165">
        <f>SQRT((Q$28*P$28^2+Q149*P149^2)/(Q$28+Q149-2))</f>
        <v>1.6423910367502199</v>
      </c>
      <c r="S165">
        <f>SQRT((Q$28*P$28^2+Q150*P150^2)/(Q$28+Q150-2))</f>
        <v>2.9378540986228505</v>
      </c>
      <c r="T165">
        <f>SQRT((Q$28*P$28^2+Q151*P151^2)/(Q$28+Q151-2))</f>
        <v>3.6057588971779273</v>
      </c>
      <c r="U165">
        <f>SQRT((Q$28*P$28^2+Q152*P152^2)/(Q$28+Q152-2))</f>
        <v>5.2808677013855503</v>
      </c>
      <c r="Y165" t="str">
        <f t="shared" ref="Y165:Y170" si="101">Y156</f>
        <v>Anglosphere (other)</v>
      </c>
      <c r="AA165">
        <f>SQRT((AB$28*AA$28^2+AB147*AA147^2)/(AB$28+AB147-2))</f>
        <v>1.9871240795901235</v>
      </c>
      <c r="AB165">
        <f>SQRT((AB$28*AA$28^2+AB148*AA148^2)/(AB$28+AB148-2))</f>
        <v>2.6951933021551575</v>
      </c>
      <c r="AC165">
        <f>SQRT((AB$28*AA$28^2+AB149*AA149^2)/(AB$28+AB149-2))</f>
        <v>2.7635707095303306</v>
      </c>
      <c r="AD165">
        <f>SQRT((AB$28*AA$28^2+AB150*AA150^2)/(AB$28+AB150-2))</f>
        <v>2.8829630217348421</v>
      </c>
      <c r="AE165">
        <f>SQRT((AB$28*AA$28^2+AB151*AA151^2)/(AB$28+AB151-2))</f>
        <v>2.720219920667907</v>
      </c>
      <c r="AF165">
        <f>SQRT((AB$28*AA$28^2+AB152*AA152^2)/(AB$28+AB152-2))</f>
        <v>3.0046260975530661</v>
      </c>
    </row>
    <row r="166" spans="14:32" x14ac:dyDescent="0.35">
      <c r="N166" t="str">
        <f t="shared" si="100"/>
        <v>Europe</v>
      </c>
      <c r="Q166">
        <f>SQRT((Q$29*P$29^2+Q148*P148^2)/(Q$29+Q148-2))</f>
        <v>2.3674090210445971</v>
      </c>
      <c r="R166">
        <f>SQRT((Q$29*P$29^2+Q149*P149^2)/(Q$29+Q149-2))</f>
        <v>1.912918504401879</v>
      </c>
      <c r="S166">
        <f>SQRT((Q$29*P$29^2+Q150*P150^2)/(Q$29+Q150-2))</f>
        <v>3.0886515242222417</v>
      </c>
      <c r="T166">
        <f>SQRT((Q$29*P$29^2+Q151*P151^2)/(Q$29+Q151-2))</f>
        <v>3.2920954873533548</v>
      </c>
      <c r="U166">
        <f>SQRT((Q$29*P$29^2+Q152*P152^2)/(Q$29+Q152-2))</f>
        <v>4.6910410781306888</v>
      </c>
      <c r="Y166" t="str">
        <f t="shared" si="101"/>
        <v>Arabsphere</v>
      </c>
      <c r="AB166">
        <f>SQRT((AB$29*AA$29^2+AB148*AA148^2)/(AB$29+AB148-2))</f>
        <v>1.8342855657941195</v>
      </c>
      <c r="AC166">
        <f>SQRT((AB$29*AA$29^2+AB149*AA149^2)/(AB$29+AB149-2))</f>
        <v>1.8121125993503526</v>
      </c>
      <c r="AD166">
        <f>SQRT((AB$29*AA$29^2+AB150*AA150^2)/(AB$29+AB150-2))</f>
        <v>2.4506969681904884</v>
      </c>
      <c r="AE166">
        <f>SQRT((AB$29*AA$29^2+AB151*AA151^2)/(AB$29+AB151-2))</f>
        <v>2.0025201375794719</v>
      </c>
      <c r="AF166">
        <f>SQRT((AB$29*AA$29^2+AB152*AA152^2)/(AB$29+AB152-2))</f>
        <v>2.0916507038032308</v>
      </c>
    </row>
    <row r="167" spans="14:32" x14ac:dyDescent="0.35">
      <c r="N167" t="str">
        <f t="shared" si="100"/>
        <v>Latin America and the Caribbean</v>
      </c>
      <c r="R167">
        <f>SQRT((Q$30*P$30^2+Q149*P149^2)/(Q$30+Q149-2))</f>
        <v>1.489079521043176</v>
      </c>
      <c r="S167">
        <f>SQRT((Q$30*P$30^2+Q150*P150^2)/(Q$30+Q150-2))</f>
        <v>1.5576962373356074</v>
      </c>
      <c r="T167">
        <f>SQRT((Q$30*P$30^2+Q151*P151^2)/(Q$30+Q151-2))</f>
        <v>1.4993749217227936</v>
      </c>
      <c r="U167">
        <f>SQRT((Q$30*P$30^2+Q152*P152^2)/(Q$30+Q152-2))</f>
        <v>3.0836425171646233</v>
      </c>
      <c r="Y167" t="str">
        <f t="shared" si="101"/>
        <v>Francosphere</v>
      </c>
      <c r="AC167">
        <f>SQRT((AB$30*AA$30^2+AB149*AA149^2)/(AB$30+AB149-2))</f>
        <v>5.4628958891111283</v>
      </c>
      <c r="AD167">
        <f>SQRT((AB$30*AA$30^2+AB150*AA150^2)/(AB$30+AB150-2))</f>
        <v>3.5463451684250531</v>
      </c>
      <c r="AE167">
        <f>SQRT((AB$30*AA$30^2+AB151*AA151^2)/(AB$30+AB151-2))</f>
        <v>4.0473027204143825</v>
      </c>
      <c r="AF167">
        <f>SQRT((AB$30*AA$30^2+AB152*AA152^2)/(AB$30+AB152-2))</f>
        <v>6.2082473196511572</v>
      </c>
    </row>
    <row r="168" spans="14:32" x14ac:dyDescent="0.35">
      <c r="N168" t="str">
        <f t="shared" si="100"/>
        <v>Northern Africa and Western Asia</v>
      </c>
      <c r="S168">
        <f>SQRT((Q$31*P$31^2+Q150*P150^2)/(Q$31+Q150-2))</f>
        <v>1.7618190196618499</v>
      </c>
      <c r="T168">
        <f>SQRT((Q$31*P$31^2+Q151*P151^2)/(Q$31+Q151-2))</f>
        <v>1.7163465982734591</v>
      </c>
      <c r="U168">
        <f>SQRT((Q$31*P$31^2+Q152*P152^2)/(Q$31+Q152-2))</f>
        <v>3.3435612428244132</v>
      </c>
      <c r="Y168" t="str">
        <f t="shared" si="101"/>
        <v>Germanosphere</v>
      </c>
      <c r="AD168">
        <f>SQRT((AB$31*AA$31^2+AB150*AA150^2)/(AB$31+AB150-2))</f>
        <v>3.0997229091396523</v>
      </c>
      <c r="AE168">
        <f>SQRT((AB$31*AA$31^2+AB151*AA151^2)/(AB$31+AB151-2))</f>
        <v>3.018431511642369</v>
      </c>
      <c r="AF168">
        <f>SQRT((AB$31*AA$31^2+AB152*AA152^2)/(AB$31+AB152-2))</f>
        <v>7.3400750290638097</v>
      </c>
    </row>
    <row r="169" spans="14:32" x14ac:dyDescent="0.35">
      <c r="N169" t="str">
        <f t="shared" si="100"/>
        <v>Northern America</v>
      </c>
      <c r="T169">
        <f>SQRT((Q$32*P$32^2+Q151*P151^2)/(Q$32+Q151-2))</f>
        <v>2.9618419442963315</v>
      </c>
      <c r="U169">
        <f>SQRT((Q$32*P$32^2+Q152*P152^2)/(Q$32+Q152-2))</f>
        <v>4.6334137895190581</v>
      </c>
      <c r="Y169" t="str">
        <f t="shared" si="101"/>
        <v>Hispanosphere</v>
      </c>
      <c r="AE169">
        <f>SQRT((AB$32*AA$32^2+AB151*AA151^2)/(AB$32+AB151-2))</f>
        <v>1.8576747219336711</v>
      </c>
      <c r="AF169">
        <f>SQRT((AB$32*AA$32^2+AB152*AA152^2)/(AB$32+AB152-2))</f>
        <v>1.9046106497565067</v>
      </c>
    </row>
    <row r="170" spans="14:32" x14ac:dyDescent="0.35">
      <c r="N170" t="str">
        <f t="shared" si="100"/>
        <v>Oceania</v>
      </c>
      <c r="U170">
        <f>SQRT((Q151*P151^2+Q152*P152^2)/(Q151+Q152-2))</f>
        <v>5.3400878944005328</v>
      </c>
      <c r="Y170" t="str">
        <f t="shared" si="101"/>
        <v>Lusosphone (Portuguese)</v>
      </c>
      <c r="AF170">
        <f>SQRT((AB151*AA151^2+AB152*AA152^2)/(AB151+AB152-2))</f>
        <v>3.6704461646094821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02">P163</f>
        <v>Europe</v>
      </c>
      <c r="Q172" t="str">
        <f t="shared" si="102"/>
        <v>Latin America and the Caribbean</v>
      </c>
      <c r="R172" t="str">
        <f t="shared" si="102"/>
        <v>Northern Africa and Western Asia</v>
      </c>
      <c r="S172" t="str">
        <f t="shared" si="102"/>
        <v>Northern America</v>
      </c>
      <c r="T172" t="str">
        <f t="shared" si="102"/>
        <v>Oceania</v>
      </c>
      <c r="U172" t="str">
        <f t="shared" si="102"/>
        <v>Sub-Saharan Africa</v>
      </c>
      <c r="Y172" s="4" t="s">
        <v>39</v>
      </c>
      <c r="Z172" t="str">
        <f>Z163</f>
        <v>Anglosphere (other)</v>
      </c>
      <c r="AA172" t="str">
        <f t="shared" ref="AA172:AF172" si="103">AA163</f>
        <v>Arabsphere</v>
      </c>
      <c r="AB172" t="str">
        <f t="shared" si="103"/>
        <v>Francosphere</v>
      </c>
      <c r="AC172" t="str">
        <f t="shared" si="103"/>
        <v>Germanosphere</v>
      </c>
      <c r="AD172" t="str">
        <f t="shared" si="103"/>
        <v>Hispanosphere</v>
      </c>
      <c r="AE172" t="str">
        <f t="shared" si="103"/>
        <v>Lusosphone (Portuguese)</v>
      </c>
      <c r="AF172" t="str">
        <f t="shared" si="103"/>
        <v>Swahili</v>
      </c>
    </row>
    <row r="173" spans="14:32" x14ac:dyDescent="0.35">
      <c r="N173" t="str">
        <f>N164</f>
        <v>Central and Southern Asia</v>
      </c>
      <c r="O173">
        <f>O155/O164</f>
        <v>-18.366356457713181</v>
      </c>
      <c r="P173">
        <f t="shared" ref="P173:U179" si="104">P155/P164</f>
        <v>-5.003004511744912</v>
      </c>
      <c r="Q173">
        <f t="shared" si="104"/>
        <v>-21.424020514068189</v>
      </c>
      <c r="R173">
        <f t="shared" si="104"/>
        <v>-26.598710934538335</v>
      </c>
      <c r="S173">
        <f t="shared" si="104"/>
        <v>-7.9239835376344478</v>
      </c>
      <c r="T173">
        <f t="shared" si="104"/>
        <v>-2.800908237336682</v>
      </c>
      <c r="U173">
        <f t="shared" si="104"/>
        <v>-12.872630723638336</v>
      </c>
      <c r="Y173" t="str">
        <f>Y164</f>
        <v>Anglosphere (core)</v>
      </c>
      <c r="Z173">
        <f>Z155/Z164</f>
        <v>-11.896238449906265</v>
      </c>
      <c r="AA173">
        <f t="shared" ref="AA173:AF179" si="105">AA155/AA164</f>
        <v>-19.172187405897176</v>
      </c>
      <c r="AB173">
        <f t="shared" si="105"/>
        <v>-12.553036614910974</v>
      </c>
      <c r="AC173">
        <f t="shared" si="105"/>
        <v>-3.3696349445343983</v>
      </c>
      <c r="AD173">
        <f t="shared" si="105"/>
        <v>-12.875926354254535</v>
      </c>
      <c r="AE173">
        <f t="shared" si="105"/>
        <v>-10.10463866299407</v>
      </c>
      <c r="AF173">
        <f t="shared" si="105"/>
        <v>-19.034741960930003</v>
      </c>
    </row>
    <row r="174" spans="14:32" x14ac:dyDescent="0.35">
      <c r="N174" t="str">
        <f t="shared" ref="N174:N179" si="106">N165</f>
        <v>Eastern and South-Eastern Asia</v>
      </c>
      <c r="P174">
        <f t="shared" si="104"/>
        <v>0.6829805224907205</v>
      </c>
      <c r="Q174">
        <f t="shared" si="104"/>
        <v>-10.332185955459879</v>
      </c>
      <c r="R174">
        <f t="shared" si="104"/>
        <v>-13.784669201700307</v>
      </c>
      <c r="S174">
        <f t="shared" si="104"/>
        <v>1.6315168831397071</v>
      </c>
      <c r="T174">
        <f t="shared" si="104"/>
        <v>4.0635906543649396</v>
      </c>
      <c r="U174">
        <f t="shared" si="104"/>
        <v>-5.4195505051566917</v>
      </c>
      <c r="Y174" t="str">
        <f t="shared" ref="Y174:Y179" si="107">Y165</f>
        <v>Anglosphere (other)</v>
      </c>
      <c r="AA174">
        <f t="shared" si="105"/>
        <v>-20.197608389043587</v>
      </c>
      <c r="AB174">
        <f t="shared" si="105"/>
        <v>-14.210637288751732</v>
      </c>
      <c r="AC174">
        <f t="shared" si="105"/>
        <v>-4.9972339308615146</v>
      </c>
      <c r="AD174">
        <f t="shared" si="105"/>
        <v>-14.561634722160903</v>
      </c>
      <c r="AE174">
        <f t="shared" si="105"/>
        <v>-11.762339506779233</v>
      </c>
      <c r="AF174">
        <f t="shared" si="105"/>
        <v>-21.576886349618412</v>
      </c>
    </row>
    <row r="175" spans="14:32" x14ac:dyDescent="0.35">
      <c r="N175" t="str">
        <f t="shared" si="106"/>
        <v>Europe</v>
      </c>
      <c r="Q175">
        <f t="shared" si="104"/>
        <v>-15.972330510423285</v>
      </c>
      <c r="R175">
        <f t="shared" si="104"/>
        <v>-19.899461152887422</v>
      </c>
      <c r="S175">
        <f t="shared" si="104"/>
        <v>-3.442625909738545</v>
      </c>
      <c r="T175">
        <f t="shared" si="104"/>
        <v>-0.23507889490229128</v>
      </c>
      <c r="U175">
        <f t="shared" si="104"/>
        <v>-9.3894209858010385</v>
      </c>
      <c r="Y175" t="str">
        <f t="shared" si="107"/>
        <v>Arabsphere</v>
      </c>
      <c r="AB175">
        <f t="shared" si="105"/>
        <v>-18.628052712832151</v>
      </c>
      <c r="AC175">
        <f t="shared" si="105"/>
        <v>-5.3412591985012075</v>
      </c>
      <c r="AD175">
        <f t="shared" si="105"/>
        <v>-15.444344487008005</v>
      </c>
      <c r="AE175">
        <f t="shared" si="105"/>
        <v>-13.914918250800438</v>
      </c>
      <c r="AF175">
        <f t="shared" si="105"/>
        <v>-29.019773468692026</v>
      </c>
    </row>
    <row r="176" spans="14:32" x14ac:dyDescent="0.35">
      <c r="N176" t="str">
        <f t="shared" si="106"/>
        <v>Latin America and the Caribbean</v>
      </c>
      <c r="R176">
        <f t="shared" si="104"/>
        <v>-23.300494411366383</v>
      </c>
      <c r="S176">
        <f t="shared" si="104"/>
        <v>-4.6628560694391687</v>
      </c>
      <c r="T176">
        <f t="shared" si="104"/>
        <v>1.7312922886395481</v>
      </c>
      <c r="U176">
        <f t="shared" si="104"/>
        <v>-13.191023573257283</v>
      </c>
      <c r="Y176" t="str">
        <f t="shared" si="107"/>
        <v>Francosphere</v>
      </c>
      <c r="AC176">
        <f t="shared" si="105"/>
        <v>0.43753159652268342</v>
      </c>
      <c r="AD176">
        <f t="shared" si="105"/>
        <v>-7.2695280170511776</v>
      </c>
      <c r="AE176">
        <f t="shared" si="105"/>
        <v>-3.9027847559627937</v>
      </c>
      <c r="AF176">
        <f t="shared" si="105"/>
        <v>-7.8331410535256412</v>
      </c>
    </row>
    <row r="177" spans="14:32" x14ac:dyDescent="0.35">
      <c r="N177" t="str">
        <f t="shared" si="106"/>
        <v>Northern Africa and Western Asia</v>
      </c>
      <c r="S177">
        <f t="shared" si="104"/>
        <v>-4.5540266262861042</v>
      </c>
      <c r="T177">
        <f t="shared" si="104"/>
        <v>1.069596822675821</v>
      </c>
      <c r="U177">
        <f t="shared" si="104"/>
        <v>-12.39291147903387</v>
      </c>
      <c r="Y177" t="str">
        <f t="shared" si="107"/>
        <v>Germanosphere</v>
      </c>
      <c r="AD177">
        <f t="shared" si="105"/>
        <v>-14.018008665187546</v>
      </c>
      <c r="AE177">
        <f t="shared" si="105"/>
        <v>-11.087691826338611</v>
      </c>
      <c r="AF177">
        <f t="shared" si="105"/>
        <v>-9.0328455400620697</v>
      </c>
    </row>
    <row r="178" spans="14:32" x14ac:dyDescent="0.35">
      <c r="N178" t="str">
        <f t="shared" si="106"/>
        <v>Northern America</v>
      </c>
      <c r="T178">
        <f t="shared" si="104"/>
        <v>1.7300013898174456</v>
      </c>
      <c r="U178">
        <f t="shared" si="104"/>
        <v>-8.2332958868071771</v>
      </c>
      <c r="Y178" t="str">
        <f t="shared" si="107"/>
        <v>Hispanosphere</v>
      </c>
      <c r="AE178">
        <f t="shared" si="105"/>
        <v>-12.348495180104548</v>
      </c>
      <c r="AF178">
        <f t="shared" si="105"/>
        <v>-29.283577169501996</v>
      </c>
    </row>
    <row r="179" spans="14:32" x14ac:dyDescent="0.35">
      <c r="N179" t="str">
        <f t="shared" si="106"/>
        <v>Oceania</v>
      </c>
      <c r="U179">
        <f t="shared" si="104"/>
        <v>-8.1032856070682389</v>
      </c>
      <c r="Y179" t="str">
        <f t="shared" si="107"/>
        <v>Lusosphone (Portuguese)</v>
      </c>
      <c r="AF179">
        <f t="shared" si="105"/>
        <v>-8.9455951994581078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08">P172</f>
        <v>Europe</v>
      </c>
      <c r="Q182" t="str">
        <f t="shared" si="108"/>
        <v>Latin America and the Caribbean</v>
      </c>
      <c r="R182" t="str">
        <f t="shared" si="108"/>
        <v>Northern Africa and Western Asia</v>
      </c>
      <c r="S182" t="str">
        <f t="shared" si="108"/>
        <v>Northern America</v>
      </c>
      <c r="T182" t="str">
        <f t="shared" si="108"/>
        <v>Oceania</v>
      </c>
      <c r="U182" t="str">
        <f t="shared" si="108"/>
        <v>Sub-Saharan Africa</v>
      </c>
      <c r="Z182" t="str">
        <f>Z172</f>
        <v>Anglosphere (other)</v>
      </c>
      <c r="AA182" t="str">
        <f t="shared" ref="AA182:AF182" si="109">AA172</f>
        <v>Arabsphere</v>
      </c>
      <c r="AB182" t="str">
        <f t="shared" si="109"/>
        <v>Francosphere</v>
      </c>
      <c r="AC182" t="str">
        <f t="shared" si="109"/>
        <v>Germanosphere</v>
      </c>
      <c r="AD182" t="str">
        <f t="shared" si="109"/>
        <v>Hispanosphere</v>
      </c>
      <c r="AE182" t="str">
        <f t="shared" si="109"/>
        <v>Lusosphone (Portuguese)</v>
      </c>
      <c r="AF182" t="str">
        <f t="shared" si="109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10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11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10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11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10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11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10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11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10"/>
        <v>Northern America</v>
      </c>
      <c r="T188">
        <f>Q$32+Q151-2</f>
        <v>5053</v>
      </c>
      <c r="U188">
        <f>Q$32+Q152-2</f>
        <v>12044</v>
      </c>
      <c r="Y188" t="str">
        <f t="shared" si="111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10"/>
        <v>Oceania</v>
      </c>
      <c r="U189">
        <f>Q151+Q152-2</f>
        <v>7981</v>
      </c>
      <c r="Y189" t="str">
        <f t="shared" si="111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12">R3</f>
        <v>reg.45-54</v>
      </c>
      <c r="P202" t="str">
        <f t="shared" ref="P202:P210" si="113">AJ3</f>
        <v>45-54</v>
      </c>
      <c r="Q202" t="str">
        <f t="shared" ref="Q202:Q210" si="114">AU3</f>
        <v>45-54</v>
      </c>
      <c r="Y202" t="str">
        <f t="shared" ref="Y202:Y210" si="115">Y144</f>
        <v>Language_Grouping</v>
      </c>
      <c r="Z202" t="str">
        <f t="shared" ref="Z202:Z210" si="116">R15</f>
        <v>reg.45-54</v>
      </c>
      <c r="AA202" t="str">
        <f t="shared" ref="AA202:AA210" si="117">AJ15</f>
        <v>45-54</v>
      </c>
      <c r="AB202" t="str">
        <f t="shared" ref="AB202:AB210" si="118">AU15</f>
        <v>45-54</v>
      </c>
    </row>
    <row r="203" spans="14:28" x14ac:dyDescent="0.35">
      <c r="N203" t="str">
        <f t="shared" ref="N203:N210" si="119">N145</f>
        <v>Central and Southern Asia</v>
      </c>
      <c r="O203">
        <f t="shared" si="112"/>
        <v>104.13252982194602</v>
      </c>
      <c r="P203">
        <f t="shared" si="113"/>
        <v>0.58210117609525747</v>
      </c>
      <c r="Q203">
        <f t="shared" si="114"/>
        <v>9446</v>
      </c>
      <c r="Y203" t="str">
        <f t="shared" si="115"/>
        <v>Anglosphere (core)</v>
      </c>
      <c r="Z203">
        <f t="shared" si="116"/>
        <v>66.216131300000001</v>
      </c>
      <c r="AA203">
        <f t="shared" si="117"/>
        <v>2.9834055020000001</v>
      </c>
      <c r="AB203">
        <f t="shared" si="118"/>
        <v>5790</v>
      </c>
    </row>
    <row r="204" spans="14:28" x14ac:dyDescent="0.35">
      <c r="N204" t="str">
        <f t="shared" si="119"/>
        <v>Eastern and South-Eastern Asia</v>
      </c>
      <c r="O204">
        <f t="shared" si="112"/>
        <v>120.71107039831531</v>
      </c>
      <c r="P204">
        <f t="shared" si="113"/>
        <v>5.7315173904281052</v>
      </c>
      <c r="Q204">
        <f t="shared" si="114"/>
        <v>3116</v>
      </c>
      <c r="Y204" t="str">
        <f t="shared" si="115"/>
        <v>Anglosphere (other)</v>
      </c>
      <c r="Z204">
        <f t="shared" si="116"/>
        <v>105.91201940000001</v>
      </c>
      <c r="AA204">
        <f t="shared" si="117"/>
        <v>2.2432188979999999</v>
      </c>
      <c r="AB204">
        <f t="shared" si="118"/>
        <v>16435</v>
      </c>
    </row>
    <row r="205" spans="14:28" x14ac:dyDescent="0.35">
      <c r="N205" t="str">
        <f t="shared" si="119"/>
        <v>Europe</v>
      </c>
      <c r="O205">
        <f t="shared" si="112"/>
        <v>76.16156646689673</v>
      </c>
      <c r="P205">
        <f t="shared" si="113"/>
        <v>4.985278047608988</v>
      </c>
      <c r="Q205">
        <f t="shared" si="114"/>
        <v>7031</v>
      </c>
      <c r="Y205" t="str">
        <f t="shared" si="115"/>
        <v>Arabsphere</v>
      </c>
      <c r="Z205">
        <f t="shared" si="116"/>
        <v>105.8759771</v>
      </c>
      <c r="AA205">
        <f t="shared" si="117"/>
        <v>2.1371163009999998</v>
      </c>
      <c r="AB205">
        <f t="shared" si="118"/>
        <v>19283</v>
      </c>
    </row>
    <row r="206" spans="14:28" x14ac:dyDescent="0.35">
      <c r="N206" t="str">
        <f t="shared" si="119"/>
        <v>Latin America and the Caribbean</v>
      </c>
      <c r="O206">
        <f t="shared" si="112"/>
        <v>109.85399954921505</v>
      </c>
      <c r="P206">
        <f t="shared" si="113"/>
        <v>2.6376658582572849</v>
      </c>
      <c r="Q206">
        <f t="shared" si="114"/>
        <v>24376</v>
      </c>
      <c r="Y206" t="str">
        <f t="shared" si="115"/>
        <v>Francosphere</v>
      </c>
      <c r="Z206">
        <f t="shared" si="116"/>
        <v>95.653173190000004</v>
      </c>
      <c r="AA206">
        <f t="shared" si="117"/>
        <v>2.9792143119999999</v>
      </c>
      <c r="AB206">
        <f t="shared" si="118"/>
        <v>3850</v>
      </c>
    </row>
    <row r="207" spans="14:28" x14ac:dyDescent="0.35">
      <c r="N207" t="str">
        <f t="shared" si="119"/>
        <v>Northern Africa and Western Asia</v>
      </c>
      <c r="O207">
        <f t="shared" si="112"/>
        <v>105.44068730430251</v>
      </c>
      <c r="P207">
        <f t="shared" si="113"/>
        <v>2.0906116197804807</v>
      </c>
      <c r="Q207">
        <f t="shared" si="114"/>
        <v>21034</v>
      </c>
      <c r="Y207" t="str">
        <f t="shared" si="115"/>
        <v>Germanosphere</v>
      </c>
      <c r="Z207">
        <f t="shared" si="116"/>
        <v>72.236123090000007</v>
      </c>
      <c r="AA207">
        <f t="shared" si="117"/>
        <v>1.2991921930000001</v>
      </c>
      <c r="AB207">
        <f t="shared" si="118"/>
        <v>1606</v>
      </c>
    </row>
    <row r="208" spans="14:28" x14ac:dyDescent="0.35">
      <c r="N208" t="str">
        <f t="shared" si="119"/>
        <v>Northern America</v>
      </c>
      <c r="O208">
        <f t="shared" si="112"/>
        <v>75.698330027284769</v>
      </c>
      <c r="P208">
        <f t="shared" si="113"/>
        <v>1.3815582118195306</v>
      </c>
      <c r="Q208">
        <f t="shared" si="114"/>
        <v>2580</v>
      </c>
      <c r="Y208" t="str">
        <f t="shared" si="115"/>
        <v>Hispanosphere</v>
      </c>
      <c r="Z208">
        <f t="shared" si="116"/>
        <v>113.86103</v>
      </c>
      <c r="AA208">
        <f t="shared" si="117"/>
        <v>3.0688244149999999</v>
      </c>
      <c r="AB208">
        <f t="shared" si="118"/>
        <v>20238</v>
      </c>
    </row>
    <row r="209" spans="14:32" x14ac:dyDescent="0.35">
      <c r="N209" t="str">
        <f t="shared" si="119"/>
        <v>Oceania</v>
      </c>
      <c r="O209">
        <f t="shared" si="112"/>
        <v>62.144134715914248</v>
      </c>
      <c r="P209">
        <f t="shared" si="113"/>
        <v>1.538577311632588</v>
      </c>
      <c r="Q209">
        <f t="shared" si="114"/>
        <v>811</v>
      </c>
      <c r="Y209" t="str">
        <f t="shared" si="115"/>
        <v>Lusosphone (Portuguese)</v>
      </c>
      <c r="Z209">
        <f t="shared" si="116"/>
        <v>98.409378380000007</v>
      </c>
      <c r="AA209">
        <f t="shared" si="117"/>
        <v>2.4410111639999998</v>
      </c>
      <c r="AB209">
        <f t="shared" si="118"/>
        <v>6004</v>
      </c>
    </row>
    <row r="210" spans="14:32" x14ac:dyDescent="0.35">
      <c r="N210" t="str">
        <f t="shared" si="119"/>
        <v>Sub-Saharan Africa</v>
      </c>
      <c r="O210">
        <f t="shared" si="112"/>
        <v>108.58794914510901</v>
      </c>
      <c r="P210">
        <f t="shared" si="113"/>
        <v>5.3148530498124673</v>
      </c>
      <c r="Q210">
        <f t="shared" si="114"/>
        <v>5066</v>
      </c>
      <c r="Y210" t="str">
        <f t="shared" si="115"/>
        <v>Swahili</v>
      </c>
      <c r="Z210">
        <f t="shared" si="116"/>
        <v>126.66156599999999</v>
      </c>
      <c r="AA210">
        <f t="shared" si="117"/>
        <v>3.8414801249999999</v>
      </c>
      <c r="AB210">
        <f t="shared" si="118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-71.7127743227623</v>
      </c>
      <c r="P213">
        <f>O$27-O205</f>
        <v>-27.163270391343715</v>
      </c>
      <c r="Q213">
        <f>O$27-O206</f>
        <v>-60.855703473662032</v>
      </c>
      <c r="R213">
        <f>O$27-O207</f>
        <v>-56.4423912287495</v>
      </c>
      <c r="S213">
        <f>O$27-O208</f>
        <v>-26.700033951731754</v>
      </c>
      <c r="T213">
        <f>O$27-O209</f>
        <v>-13.145838640361234</v>
      </c>
      <c r="U213">
        <f>O$27-O210</f>
        <v>-59.589653069555993</v>
      </c>
      <c r="Y213" t="str">
        <f>Y203</f>
        <v>Anglosphere (core)</v>
      </c>
      <c r="Z213">
        <f>Z$27-Z204</f>
        <v>-50.061701660000004</v>
      </c>
      <c r="AA213">
        <f>Z$27-Z205</f>
        <v>-50.025659359999999</v>
      </c>
      <c r="AB213">
        <f>Z$27-Z206</f>
        <v>-39.802855450000003</v>
      </c>
      <c r="AC213">
        <f>Z$27-Z207</f>
        <v>-16.385805350000005</v>
      </c>
      <c r="AD213">
        <f>Z$27-Z208</f>
        <v>-58.010712259999998</v>
      </c>
      <c r="AE213">
        <f>Z$27-Z209</f>
        <v>-42.559060640000006</v>
      </c>
      <c r="AF213">
        <f>Z$27-Z210</f>
        <v>-70.811248259999985</v>
      </c>
    </row>
    <row r="214" spans="14:32" x14ac:dyDescent="0.35">
      <c r="N214" t="str">
        <f t="shared" ref="N214:N219" si="120">N204</f>
        <v>Eastern and South-Eastern Asia</v>
      </c>
      <c r="P214">
        <f>O$28-O205</f>
        <v>-7.3211407831704491</v>
      </c>
      <c r="Q214">
        <f>O$28-O206</f>
        <v>-41.013573865488766</v>
      </c>
      <c r="R214">
        <f>O$28-O207</f>
        <v>-36.600261620576234</v>
      </c>
      <c r="S214">
        <f>O$28-O208</f>
        <v>-6.8579043435584879</v>
      </c>
      <c r="T214">
        <f>O$28-O209</f>
        <v>6.6962909678120326</v>
      </c>
      <c r="U214">
        <f>O$28-O210</f>
        <v>-39.747523461382727</v>
      </c>
      <c r="Y214" t="str">
        <f t="shared" ref="Y214:Y219" si="121">Y204</f>
        <v>Anglosphere (other)</v>
      </c>
      <c r="AA214">
        <f>Z$28-Z205</f>
        <v>-54.358074729999998</v>
      </c>
      <c r="AB214">
        <f>Z$28-Z206</f>
        <v>-44.135270820000002</v>
      </c>
      <c r="AC214">
        <f>Z$28-Z207</f>
        <v>-20.718220720000005</v>
      </c>
      <c r="AD214">
        <f>Z$28-Z208</f>
        <v>-62.343127629999998</v>
      </c>
      <c r="AE214">
        <f>Z$28-Z209</f>
        <v>-46.891476010000005</v>
      </c>
      <c r="AF214">
        <f>Z$28-Z210</f>
        <v>-75.143663629999992</v>
      </c>
    </row>
    <row r="215" spans="14:32" x14ac:dyDescent="0.35">
      <c r="N215" t="str">
        <f t="shared" si="120"/>
        <v>Europe</v>
      </c>
      <c r="Q215">
        <f>O$29-O206</f>
        <v>-56.439804191034071</v>
      </c>
      <c r="R215">
        <f>O$29-O207</f>
        <v>-52.026491946121538</v>
      </c>
      <c r="S215">
        <f>O$29-O208</f>
        <v>-22.284134669103793</v>
      </c>
      <c r="T215">
        <f>O$29-O209</f>
        <v>-8.7299393577332722</v>
      </c>
      <c r="U215">
        <f>O$29-O210</f>
        <v>-55.173753786928032</v>
      </c>
      <c r="Y215" t="str">
        <f t="shared" si="121"/>
        <v>Arabsphere</v>
      </c>
      <c r="AB215">
        <f>Z$29-Z206</f>
        <v>-40.004024590000007</v>
      </c>
      <c r="AC215">
        <f>Z$29-Z207</f>
        <v>-16.58697449000001</v>
      </c>
      <c r="AD215">
        <f>Z$29-Z208</f>
        <v>-58.211881400000003</v>
      </c>
      <c r="AE215">
        <f>Z$29-Z209</f>
        <v>-42.76022978000001</v>
      </c>
      <c r="AF215">
        <f>Z$29-Z210</f>
        <v>-71.012417400000004</v>
      </c>
    </row>
    <row r="216" spans="14:32" x14ac:dyDescent="0.35">
      <c r="N216" t="str">
        <f t="shared" si="120"/>
        <v>Latin America and the Caribbean</v>
      </c>
      <c r="R216">
        <f>O$30-O207</f>
        <v>-48.656733537283493</v>
      </c>
      <c r="S216">
        <f>O$30-O208</f>
        <v>-18.914376260265747</v>
      </c>
      <c r="T216">
        <f>O$30-O209</f>
        <v>-5.360180948895227</v>
      </c>
      <c r="U216">
        <f>O$30-O210</f>
        <v>-51.803995378089986</v>
      </c>
      <c r="Y216" t="str">
        <f t="shared" si="121"/>
        <v>Francosphere</v>
      </c>
      <c r="AC216">
        <f>Z$30-Z207</f>
        <v>-4.5178218400000105</v>
      </c>
      <c r="AD216">
        <f>Z$30-Z208</f>
        <v>-46.142728750000003</v>
      </c>
      <c r="AE216">
        <f>Z$30-Z209</f>
        <v>-30.691077130000011</v>
      </c>
      <c r="AF216">
        <f>Z$30-Z210</f>
        <v>-58.943264749999997</v>
      </c>
    </row>
    <row r="217" spans="14:32" x14ac:dyDescent="0.35">
      <c r="N217" t="str">
        <f t="shared" si="120"/>
        <v>Northern Africa and Western Asia</v>
      </c>
      <c r="S217">
        <f>O$31-O208</f>
        <v>-19.6744336319002</v>
      </c>
      <c r="T217">
        <f>O$31-O209</f>
        <v>-6.1202383205296798</v>
      </c>
      <c r="U217">
        <f>O$31-O210</f>
        <v>-52.564052749724439</v>
      </c>
      <c r="Y217" t="str">
        <f t="shared" si="121"/>
        <v>Germanosphere</v>
      </c>
      <c r="AD217">
        <f>Z$31-Z208</f>
        <v>-63.814415789999998</v>
      </c>
      <c r="AE217">
        <f>Z$31-Z209</f>
        <v>-48.362764170000005</v>
      </c>
      <c r="AF217">
        <f>Z$31-Z210</f>
        <v>-76.614951789999992</v>
      </c>
    </row>
    <row r="218" spans="14:32" x14ac:dyDescent="0.35">
      <c r="N218" t="str">
        <f t="shared" si="120"/>
        <v>Northern America</v>
      </c>
      <c r="T218">
        <f>O$32-O209</f>
        <v>-2.8320465086011666</v>
      </c>
      <c r="U218">
        <f>O$32-O210</f>
        <v>-49.275860937795926</v>
      </c>
      <c r="Y218" t="str">
        <f t="shared" si="121"/>
        <v>Hispanosphere</v>
      </c>
      <c r="AE218">
        <f>Z$32-Z209</f>
        <v>-37.834813120000007</v>
      </c>
      <c r="AF218">
        <f>Z$32-Z210</f>
        <v>-66.087000739999993</v>
      </c>
    </row>
    <row r="219" spans="14:32" x14ac:dyDescent="0.35">
      <c r="N219" t="str">
        <f t="shared" si="120"/>
        <v>Oceania</v>
      </c>
      <c r="U219">
        <f>O209-O210</f>
        <v>-46.443814429194759</v>
      </c>
      <c r="Y219" t="str">
        <f t="shared" si="121"/>
        <v>Lusosphone (Portuguese)</v>
      </c>
      <c r="AF219">
        <f>Z209-Z210</f>
        <v>-28.252187619999987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22">P212</f>
        <v>Europe</v>
      </c>
      <c r="Q221" t="str">
        <f t="shared" si="122"/>
        <v>Latin America and the Caribbean</v>
      </c>
      <c r="R221" t="str">
        <f t="shared" si="122"/>
        <v>Northern Africa and Western Asia</v>
      </c>
      <c r="S221" t="str">
        <f t="shared" si="122"/>
        <v>Northern America</v>
      </c>
      <c r="T221" t="str">
        <f t="shared" si="122"/>
        <v>Oceania</v>
      </c>
      <c r="U221" t="str">
        <f t="shared" si="122"/>
        <v>Sub-Saharan Africa</v>
      </c>
      <c r="Z221" t="str">
        <f>Z212</f>
        <v>Anglosphere (other)</v>
      </c>
      <c r="AA221" t="str">
        <f t="shared" ref="AA221:AF221" si="123">AA212</f>
        <v>Arabsphere</v>
      </c>
      <c r="AB221" t="str">
        <f t="shared" si="123"/>
        <v>Francosphere</v>
      </c>
      <c r="AC221" t="str">
        <f t="shared" si="123"/>
        <v>Germanosphere</v>
      </c>
      <c r="AD221" t="str">
        <f t="shared" si="123"/>
        <v>Hispanosphere</v>
      </c>
      <c r="AE221" t="str">
        <f t="shared" si="123"/>
        <v>Lusosphone (Portuguese)</v>
      </c>
      <c r="AF221" t="str">
        <f t="shared" si="123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3.1513218964975613</v>
      </c>
      <c r="P222">
        <f>SQRT((Q$27*P$27^2+Q205*P205^2)/(Q$27+Q205-2))</f>
        <v>3.4455931929917112</v>
      </c>
      <c r="Q222">
        <f>SQRT((Q$27*P$27^2+Q206*P206^2)/(Q$27+Q206-2))</f>
        <v>2.4025201304574928</v>
      </c>
      <c r="R222">
        <f>SQRT((Q$27*P$27^2+Q207*P207^2)/(Q$27+Q207-2))</f>
        <v>1.9760888246060682</v>
      </c>
      <c r="S222">
        <f>SQRT((Q$27*P$27^2+Q208*P208^2)/(Q$27+Q208-2))</f>
        <v>1.6546253458237754</v>
      </c>
      <c r="T222">
        <f>SQRT((Q$27*P$27^2+Q209*P209^2)/(Q$27+Q209-2))</f>
        <v>1.70421870514939</v>
      </c>
      <c r="U222">
        <f>SQRT((Q$27*P$27^2+Q210*P210^2)/(Q$27+Q210-2))</f>
        <v>3.3658114923909919</v>
      </c>
      <c r="Y222" t="str">
        <f>Y213</f>
        <v>Anglosphere (core)</v>
      </c>
      <c r="Z222">
        <f>SQRT((AB$27*AA$27^2+AB204*AA204^2)/(AB$27+AB204-2))</f>
        <v>2.3718136884847336</v>
      </c>
      <c r="AA222">
        <f>SQRT((AB$27*AA$27^2+AB205*AA205^2)/(AB$27+AB205-2))</f>
        <v>2.2889387815786693</v>
      </c>
      <c r="AB222">
        <f>SQRT((AB$27*AA$27^2+AB206*AA206^2)/(AB$27+AB206-2))</f>
        <v>2.7311041499998781</v>
      </c>
      <c r="AC222">
        <f>SQRT((AB$27*AA$27^2+AB207*AA207^2)/(AB$27+AB207-2))</f>
        <v>2.4437507486201944</v>
      </c>
      <c r="AD222">
        <f>SQRT((AB$27*AA$27^2+AB208*AA208^2)/(AB$27+AB208-2))</f>
        <v>2.942290433780812</v>
      </c>
      <c r="AE222">
        <f>SQRT((AB$27*AA$27^2+AB209*AA209^2)/(AB$27+AB209-2))</f>
        <v>2.539184991338018</v>
      </c>
      <c r="AF222">
        <f>SQRT((AB$27*AA$27^2+AB210*AA210^2)/(AB$27+AB210-2))</f>
        <v>2.6385678054954611</v>
      </c>
    </row>
    <row r="223" spans="14:32" x14ac:dyDescent="0.35">
      <c r="N223" t="str">
        <f t="shared" ref="N223:N228" si="124">N214</f>
        <v>Eastern and South-Eastern Asia</v>
      </c>
      <c r="P223">
        <f>SQRT((Q$28*P$28^2+Q205*P205^2)/(Q$28+Q205-2))</f>
        <v>4.8594921846646919</v>
      </c>
      <c r="Q223">
        <f>SQRT((Q$28*P$28^2+Q206*P206^2)/(Q$28+Q206-2))</f>
        <v>2.6720970498238854</v>
      </c>
      <c r="R223">
        <f>SQRT((Q$28*P$28^2+Q207*P207^2)/(Q$28+Q207-2))</f>
        <v>2.1624345366170279</v>
      </c>
      <c r="S223">
        <f>SQRT((Q$28*P$28^2+Q208*P208^2)/(Q$28+Q208-2))</f>
        <v>2.1129578097196942</v>
      </c>
      <c r="T223">
        <f>SQRT((Q$28*P$28^2+Q209*P209^2)/(Q$28+Q209-2))</f>
        <v>2.7393173144246958</v>
      </c>
      <c r="U223">
        <f>SQRT((Q$28*P$28^2+Q210*P210^2)/(Q$28+Q210-2))</f>
        <v>5.1119447649231242</v>
      </c>
      <c r="Y223" t="str">
        <f t="shared" ref="Y223:Y228" si="125">Y214</f>
        <v>Anglosphere (other)</v>
      </c>
      <c r="AA223">
        <f>SQRT((AB$28*AA$28^2+AB205*AA205^2)/(AB$28+AB205-2))</f>
        <v>2.3514570649336317</v>
      </c>
      <c r="AB223">
        <f>SQRT((AB$28*AA$28^2+AB206*AA206^2)/(AB$28+AB206-2))</f>
        <v>2.7140101724363053</v>
      </c>
      <c r="AC223">
        <f>SQRT((AB$28*AA$28^2+AB207*AA207^2)/(AB$28+AB207-2))</f>
        <v>2.5222805880715042</v>
      </c>
      <c r="AD223">
        <f>SQRT((AB$28*AA$28^2+AB208*AA208^2)/(AB$28+AB208-2))</f>
        <v>2.9037427063279524</v>
      </c>
      <c r="AE223">
        <f>SQRT((AB$28*AA$28^2+AB209*AA209^2)/(AB$28+AB209-2))</f>
        <v>2.5740530243705937</v>
      </c>
      <c r="AF223">
        <f>SQRT((AB$28*AA$28^2+AB210*AA210^2)/(AB$28+AB210-2))</f>
        <v>2.6509103575950714</v>
      </c>
    </row>
    <row r="224" spans="14:32" x14ac:dyDescent="0.35">
      <c r="N224" t="str">
        <f t="shared" si="124"/>
        <v>Europe</v>
      </c>
      <c r="Q224">
        <f>SQRT((Q$29*P$29^2+Q206*P206^2)/(Q$29+Q206-2))</f>
        <v>2.7502232834953815</v>
      </c>
      <c r="R224">
        <f>SQRT((Q$29*P$29^2+Q207*P207^2)/(Q$29+Q207-2))</f>
        <v>2.3547628169270833</v>
      </c>
      <c r="S224">
        <f>SQRT((Q$29*P$29^2+Q208*P208^2)/(Q$29+Q208-2))</f>
        <v>2.7548975173005017</v>
      </c>
      <c r="T224">
        <f>SQRT((Q$29*P$29^2+Q209*P209^2)/(Q$29+Q209-2))</f>
        <v>3.0676340858289231</v>
      </c>
      <c r="U224">
        <f>SQRT((Q$29*P$29^2+Q210*P210^2)/(Q$29+Q210-2))</f>
        <v>4.4211816737359397</v>
      </c>
      <c r="Y224" t="str">
        <f t="shared" si="125"/>
        <v>Arabsphere</v>
      </c>
      <c r="AB224">
        <f>SQRT((AB$29*AA$29^2+AB206*AA206^2)/(AB$29+AB206-2))</f>
        <v>1.931885455630959</v>
      </c>
      <c r="AC224">
        <f>SQRT((AB$29*AA$29^2+AB207*AA207^2)/(AB$29+AB207-2))</f>
        <v>1.551480154894517</v>
      </c>
      <c r="AD224">
        <f>SQRT((AB$29*AA$29^2+AB208*AA208^2)/(AB$29+AB208-2))</f>
        <v>2.5247465521229082</v>
      </c>
      <c r="AE224">
        <f>SQRT((AB$29*AA$29^2+AB209*AA209^2)/(AB$29+AB209-2))</f>
        <v>1.8539799493588334</v>
      </c>
      <c r="AF224">
        <f>SQRT((AB$29*AA$29^2+AB210*AA210^2)/(AB$29+AB210-2))</f>
        <v>1.6159934279467292</v>
      </c>
    </row>
    <row r="225" spans="14:32" x14ac:dyDescent="0.35">
      <c r="N225" t="str">
        <f t="shared" si="124"/>
        <v>Latin America and the Caribbean</v>
      </c>
      <c r="R225">
        <f>SQRT((Q$30*P$30^2+Q207*P207^2)/(Q$30+Q207-2))</f>
        <v>1.7899727249231172</v>
      </c>
      <c r="S225">
        <f>SQRT((Q$30*P$30^2+Q208*P208^2)/(Q$30+Q208-2))</f>
        <v>1.4004441992646561</v>
      </c>
      <c r="T225">
        <f>SQRT((Q$30*P$30^2+Q209*P209^2)/(Q$30+Q209-2))</f>
        <v>1.4084513146253972</v>
      </c>
      <c r="U225">
        <f>SQRT((Q$30*P$30^2+Q210*P210^2)/(Q$30+Q210-2))</f>
        <v>2.7037472092298609</v>
      </c>
      <c r="Y225" t="str">
        <f t="shared" si="125"/>
        <v>Francosphere</v>
      </c>
      <c r="AC225">
        <f>SQRT((AB$30*AA$30^2+AB207*AA207^2)/(AB$30+AB207-2))</f>
        <v>4.546156815245892</v>
      </c>
      <c r="AD225">
        <f>SQRT((AB$30*AA$30^2+AB208*AA208^2)/(AB$30+AB208-2))</f>
        <v>3.4642786782451491</v>
      </c>
      <c r="AE225">
        <f>SQRT((AB$30*AA$30^2+AB209*AA209^2)/(AB$30+AB209-2))</f>
        <v>3.7255602099937333</v>
      </c>
      <c r="AF225">
        <f>SQRT((AB$30*AA$30^2+AB210*AA210^2)/(AB$30+AB210-2))</f>
        <v>5.6245342552931961</v>
      </c>
    </row>
    <row r="226" spans="14:32" x14ac:dyDescent="0.35">
      <c r="N226" t="str">
        <f t="shared" si="124"/>
        <v>Northern Africa and Western Asia</v>
      </c>
      <c r="S226">
        <f>SQRT((Q$31*P$31^2+Q208*P208^2)/(Q$31+Q208-2))</f>
        <v>1.5880532979820083</v>
      </c>
      <c r="T226">
        <f>SQRT((Q$31*P$31^2+Q209*P209^2)/(Q$31+Q209-2))</f>
        <v>1.6150528970309732</v>
      </c>
      <c r="U226">
        <f>SQRT((Q$31*P$31^2+Q210*P210^2)/(Q$31+Q210-2))</f>
        <v>2.9621114907558468</v>
      </c>
      <c r="Y226" t="str">
        <f t="shared" si="125"/>
        <v>Germanosphere</v>
      </c>
      <c r="AD226">
        <f>SQRT((AB$31*AA$31^2+AB208*AA208^2)/(AB$31+AB208-2))</f>
        <v>3.0904373391103284</v>
      </c>
      <c r="AE226">
        <f>SQRT((AB$31*AA$31^2+AB209*AA209^2)/(AB$31+AB209-2))</f>
        <v>2.5541562667495525</v>
      </c>
      <c r="AF226">
        <f>SQRT((AB$31*AA$31^2+AB210*AA210^2)/(AB$31+AB210-2))</f>
        <v>4.2973302164343998</v>
      </c>
    </row>
    <row r="227" spans="14:32" x14ac:dyDescent="0.35">
      <c r="N227" t="str">
        <f t="shared" si="124"/>
        <v>Northern America</v>
      </c>
      <c r="T227">
        <f>SQRT((Q$32*P$32^2+Q209*P209^2)/(Q$32+Q209-2))</f>
        <v>2.7151036155811146</v>
      </c>
      <c r="U227">
        <f>SQRT((Q$32*P$32^2+Q210*P210^2)/(Q$32+Q210-2))</f>
        <v>4.334005294241333</v>
      </c>
      <c r="Y227" t="str">
        <f t="shared" si="125"/>
        <v>Hispanosphere</v>
      </c>
      <c r="AE227">
        <f>SQRT((AB$32*AA$32^2+AB209*AA209^2)/(AB$32+AB209-2))</f>
        <v>1.7156743976925783</v>
      </c>
      <c r="AF227">
        <f>SQRT((AB$32*AA$32^2+AB210*AA210^2)/(AB$32+AB210-2))</f>
        <v>1.4320931336433811</v>
      </c>
    </row>
    <row r="228" spans="14:32" x14ac:dyDescent="0.35">
      <c r="N228" t="str">
        <f t="shared" si="124"/>
        <v>Oceania</v>
      </c>
      <c r="U228">
        <f>SQRT((Q209*P209^2+Q210*P210^2)/(Q209+Q210-2))</f>
        <v>4.9683676157594254</v>
      </c>
      <c r="Y228" t="str">
        <f t="shared" si="125"/>
        <v>Lusosphone (Portuguese)</v>
      </c>
      <c r="AF228">
        <f>SQRT((AB209*AA209^2+AB210*AA210^2)/(AB209+AB210-2))</f>
        <v>2.4908219328476289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26">P221</f>
        <v>Europe</v>
      </c>
      <c r="Q230" t="str">
        <f t="shared" si="126"/>
        <v>Latin America and the Caribbean</v>
      </c>
      <c r="R230" t="str">
        <f t="shared" si="126"/>
        <v>Northern Africa and Western Asia</v>
      </c>
      <c r="S230" t="str">
        <f t="shared" si="126"/>
        <v>Northern America</v>
      </c>
      <c r="T230" t="str">
        <f t="shared" si="126"/>
        <v>Oceania</v>
      </c>
      <c r="U230" t="str">
        <f t="shared" si="126"/>
        <v>Sub-Saharan Africa</v>
      </c>
      <c r="Y230" s="4" t="s">
        <v>39</v>
      </c>
      <c r="Z230" t="str">
        <f>Z221</f>
        <v>Anglosphere (other)</v>
      </c>
      <c r="AA230" t="str">
        <f t="shared" ref="AA230:AF230" si="127">AA221</f>
        <v>Arabsphere</v>
      </c>
      <c r="AB230" t="str">
        <f t="shared" si="127"/>
        <v>Francosphere</v>
      </c>
      <c r="AC230" t="str">
        <f t="shared" si="127"/>
        <v>Germanosphere</v>
      </c>
      <c r="AD230" t="str">
        <f t="shared" si="127"/>
        <v>Hispanosphere</v>
      </c>
      <c r="AE230" t="str">
        <f t="shared" si="127"/>
        <v>Lusosphone (Portuguese)</v>
      </c>
      <c r="AF230" t="str">
        <f t="shared" si="127"/>
        <v>Swahili</v>
      </c>
    </row>
    <row r="231" spans="14:32" x14ac:dyDescent="0.35">
      <c r="N231" t="str">
        <f>N222</f>
        <v>Central and Southern Asia</v>
      </c>
      <c r="O231">
        <f>O213/O222</f>
        <v>-22.756410382089253</v>
      </c>
      <c r="P231">
        <f t="shared" ref="P231:U237" si="128">P213/P222</f>
        <v>-7.8834815574262889</v>
      </c>
      <c r="Q231">
        <f t="shared" si="128"/>
        <v>-25.329945294599369</v>
      </c>
      <c r="R231">
        <f t="shared" si="128"/>
        <v>-28.562679230778631</v>
      </c>
      <c r="S231">
        <f t="shared" si="128"/>
        <v>-16.136603986589375</v>
      </c>
      <c r="T231">
        <f t="shared" si="128"/>
        <v>-7.7137039985773912</v>
      </c>
      <c r="U231">
        <f t="shared" si="128"/>
        <v>-17.704394082755041</v>
      </c>
      <c r="Y231" t="str">
        <f>Y222</f>
        <v>Anglosphere (core)</v>
      </c>
      <c r="Z231">
        <f>Z213/Z222</f>
        <v>-21.106928382719058</v>
      </c>
      <c r="AA231">
        <f t="shared" ref="AA231:AF237" si="129">AA213/AA222</f>
        <v>-21.85539419516391</v>
      </c>
      <c r="AB231">
        <f t="shared" si="129"/>
        <v>-14.573906106803646</v>
      </c>
      <c r="AC231">
        <f t="shared" si="129"/>
        <v>-6.7051868359536506</v>
      </c>
      <c r="AD231">
        <f t="shared" si="129"/>
        <v>-19.716174716802804</v>
      </c>
      <c r="AE231">
        <f t="shared" si="129"/>
        <v>-16.760913751925415</v>
      </c>
      <c r="AF231">
        <f t="shared" si="129"/>
        <v>-26.837001540198546</v>
      </c>
    </row>
    <row r="232" spans="14:32" x14ac:dyDescent="0.35">
      <c r="N232" t="str">
        <f t="shared" ref="N232:N237" si="130">N223</f>
        <v>Eastern and South-Eastern Asia</v>
      </c>
      <c r="P232">
        <f t="shared" si="128"/>
        <v>-1.5065649876491389</v>
      </c>
      <c r="Q232">
        <f t="shared" si="128"/>
        <v>-15.34883393108492</v>
      </c>
      <c r="R232">
        <f t="shared" si="128"/>
        <v>-16.925488841773074</v>
      </c>
      <c r="S232">
        <f t="shared" si="128"/>
        <v>-3.2456418732129158</v>
      </c>
      <c r="T232">
        <f t="shared" si="128"/>
        <v>2.4445108759582932</v>
      </c>
      <c r="U232">
        <f t="shared" si="128"/>
        <v>-7.775421153632216</v>
      </c>
      <c r="Y232" t="str">
        <f t="shared" ref="Y232:Y237" si="131">Y223</f>
        <v>Anglosphere (other)</v>
      </c>
      <c r="AA232">
        <f t="shared" si="129"/>
        <v>-23.116762598229375</v>
      </c>
      <c r="AB232">
        <f t="shared" si="129"/>
        <v>-16.262013778813795</v>
      </c>
      <c r="AC232">
        <f t="shared" si="129"/>
        <v>-8.2140824529918088</v>
      </c>
      <c r="AD232">
        <f t="shared" si="129"/>
        <v>-21.469921385988972</v>
      </c>
      <c r="AE232">
        <f t="shared" si="129"/>
        <v>-18.216981377633388</v>
      </c>
      <c r="AF232">
        <f t="shared" si="129"/>
        <v>-28.346361624302894</v>
      </c>
    </row>
    <row r="233" spans="14:32" x14ac:dyDescent="0.35">
      <c r="N233" t="str">
        <f t="shared" si="130"/>
        <v>Europe</v>
      </c>
      <c r="Q233">
        <f t="shared" si="128"/>
        <v>-20.521898905350771</v>
      </c>
      <c r="R233">
        <f t="shared" si="128"/>
        <v>-22.094153845190672</v>
      </c>
      <c r="S233">
        <f t="shared" si="128"/>
        <v>-8.0889160228870534</v>
      </c>
      <c r="T233">
        <f t="shared" si="128"/>
        <v>-2.845821605015288</v>
      </c>
      <c r="U233">
        <f t="shared" si="128"/>
        <v>-12.479413391828727</v>
      </c>
      <c r="Y233" t="str">
        <f t="shared" si="131"/>
        <v>Arabsphere</v>
      </c>
      <c r="AB233">
        <f t="shared" si="129"/>
        <v>-20.70724455914214</v>
      </c>
      <c r="AC233">
        <f t="shared" si="129"/>
        <v>-10.691064553853566</v>
      </c>
      <c r="AD233">
        <f t="shared" si="129"/>
        <v>-23.056524763269056</v>
      </c>
      <c r="AE233">
        <f t="shared" si="129"/>
        <v>-23.064019540657863</v>
      </c>
      <c r="AF233">
        <f t="shared" si="129"/>
        <v>-43.943506311302222</v>
      </c>
    </row>
    <row r="234" spans="14:32" x14ac:dyDescent="0.35">
      <c r="N234" t="str">
        <f t="shared" si="130"/>
        <v>Latin America and the Caribbean</v>
      </c>
      <c r="R234">
        <f t="shared" si="128"/>
        <v>-27.182946901815722</v>
      </c>
      <c r="S234">
        <f t="shared" si="128"/>
        <v>-13.505983508801915</v>
      </c>
      <c r="T234">
        <f t="shared" si="128"/>
        <v>-3.8057268243743754</v>
      </c>
      <c r="U234">
        <f t="shared" si="128"/>
        <v>-19.160073545797911</v>
      </c>
      <c r="Y234" t="str">
        <f t="shared" si="131"/>
        <v>Francosphere</v>
      </c>
      <c r="AC234">
        <f t="shared" si="129"/>
        <v>-0.99376726839891272</v>
      </c>
      <c r="AD234">
        <f t="shared" si="129"/>
        <v>-13.319577619365736</v>
      </c>
      <c r="AE234">
        <f t="shared" si="129"/>
        <v>-8.2379764116204246</v>
      </c>
      <c r="AF234">
        <f t="shared" si="129"/>
        <v>-10.479670329063966</v>
      </c>
    </row>
    <row r="235" spans="14:32" x14ac:dyDescent="0.35">
      <c r="N235" t="str">
        <f t="shared" si="130"/>
        <v>Northern Africa and Western Asia</v>
      </c>
      <c r="S235">
        <f t="shared" si="128"/>
        <v>-12.389026021293587</v>
      </c>
      <c r="T235">
        <f t="shared" si="128"/>
        <v>-3.7894971315062178</v>
      </c>
      <c r="U235">
        <f t="shared" si="128"/>
        <v>-17.745467351166983</v>
      </c>
      <c r="Y235" t="str">
        <f t="shared" si="131"/>
        <v>Germanosphere</v>
      </c>
      <c r="AD235">
        <f t="shared" si="129"/>
        <v>-20.648991967062766</v>
      </c>
      <c r="AE235">
        <f t="shared" si="129"/>
        <v>-18.934927670477652</v>
      </c>
      <c r="AF235">
        <f t="shared" si="129"/>
        <v>-17.828500006119913</v>
      </c>
    </row>
    <row r="236" spans="14:32" x14ac:dyDescent="0.35">
      <c r="N236" t="str">
        <f t="shared" si="130"/>
        <v>Northern America</v>
      </c>
      <c r="T236">
        <f t="shared" si="128"/>
        <v>-1.0430712449974116</v>
      </c>
      <c r="U236">
        <f t="shared" si="128"/>
        <v>-11.36958946572345</v>
      </c>
      <c r="Y236" t="str">
        <f t="shared" si="131"/>
        <v>Hispanosphere</v>
      </c>
      <c r="AE236">
        <f t="shared" si="129"/>
        <v>-22.052443733428845</v>
      </c>
      <c r="AF236">
        <f t="shared" si="129"/>
        <v>-46.147138888843337</v>
      </c>
    </row>
    <row r="237" spans="14:32" x14ac:dyDescent="0.35">
      <c r="N237" t="str">
        <f t="shared" si="130"/>
        <v>Oceania</v>
      </c>
      <c r="U237">
        <f t="shared" si="128"/>
        <v>-9.347902172511791</v>
      </c>
      <c r="Y237" t="str">
        <f t="shared" si="131"/>
        <v>Lusosphone (Portuguese)</v>
      </c>
      <c r="AF237">
        <f t="shared" si="129"/>
        <v>-11.342515997400389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32">P230</f>
        <v>Europe</v>
      </c>
      <c r="Q240" t="str">
        <f t="shared" si="132"/>
        <v>Latin America and the Caribbean</v>
      </c>
      <c r="R240" t="str">
        <f t="shared" si="132"/>
        <v>Northern Africa and Western Asia</v>
      </c>
      <c r="S240" t="str">
        <f t="shared" si="132"/>
        <v>Northern America</v>
      </c>
      <c r="T240" t="str">
        <f t="shared" si="132"/>
        <v>Oceania</v>
      </c>
      <c r="U240" t="str">
        <f t="shared" si="132"/>
        <v>Sub-Saharan Africa</v>
      </c>
      <c r="Z240" t="str">
        <f>Z230</f>
        <v>Anglosphere (other)</v>
      </c>
      <c r="AA240" t="str">
        <f t="shared" ref="AA240:AF240" si="133">AA230</f>
        <v>Arabsphere</v>
      </c>
      <c r="AB240" t="str">
        <f t="shared" si="133"/>
        <v>Francosphere</v>
      </c>
      <c r="AC240" t="str">
        <f t="shared" si="133"/>
        <v>Germanosphere</v>
      </c>
      <c r="AD240" t="str">
        <f t="shared" si="133"/>
        <v>Hispanosphere</v>
      </c>
      <c r="AE240" t="str">
        <f t="shared" si="133"/>
        <v>Lusosphone (Portuguese)</v>
      </c>
      <c r="AF240" t="str">
        <f t="shared" si="133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34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35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34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35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34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35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34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35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34"/>
        <v>Northern America</v>
      </c>
      <c r="T246">
        <f>Q$32+Q209-2</f>
        <v>5368</v>
      </c>
      <c r="U246">
        <f>Q$32+Q210-2</f>
        <v>9623</v>
      </c>
      <c r="Y246" t="str">
        <f t="shared" si="135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34"/>
        <v>Oceania</v>
      </c>
      <c r="U247">
        <f>Q209+Q210-2</f>
        <v>5875</v>
      </c>
      <c r="Y247" t="str">
        <f t="shared" si="135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36">S3</f>
        <v>reg.55-64</v>
      </c>
      <c r="P264" t="str">
        <f t="shared" ref="P264:P272" si="137">AK3</f>
        <v>55-64</v>
      </c>
      <c r="Q264" t="str">
        <f t="shared" ref="Q264:Q272" si="138">AV3</f>
        <v>55-64</v>
      </c>
      <c r="Y264" t="str">
        <f t="shared" ref="Y264:Y272" si="139">Y202</f>
        <v>Language_Grouping</v>
      </c>
      <c r="Z264" t="str">
        <f t="shared" ref="Z264:Z272" si="140">S15</f>
        <v>reg.55-64</v>
      </c>
      <c r="AA264" t="str">
        <f t="shared" ref="AA264:AA272" si="141">AK15</f>
        <v>55-64</v>
      </c>
      <c r="AB264" t="str">
        <f t="shared" ref="AB264:AB272" si="142">AV15</f>
        <v>55-64</v>
      </c>
    </row>
    <row r="265" spans="14:28" x14ac:dyDescent="0.35">
      <c r="N265" t="str">
        <f t="shared" ref="N265:N272" si="143">N203</f>
        <v>Central and Southern Asia</v>
      </c>
      <c r="O265">
        <f t="shared" si="136"/>
        <v>116.55178287725859</v>
      </c>
      <c r="P265">
        <f t="shared" si="137"/>
        <v>0.87042823057174801</v>
      </c>
      <c r="Q265">
        <f t="shared" si="138"/>
        <v>9264</v>
      </c>
      <c r="Y265" t="str">
        <f t="shared" si="139"/>
        <v>Anglosphere (core)</v>
      </c>
      <c r="Z265">
        <f t="shared" si="140"/>
        <v>80.695078850000002</v>
      </c>
      <c r="AA265">
        <f t="shared" si="141"/>
        <v>2.6978368370000001</v>
      </c>
      <c r="AB265">
        <f t="shared" si="142"/>
        <v>10237</v>
      </c>
    </row>
    <row r="266" spans="14:28" x14ac:dyDescent="0.35">
      <c r="N266" t="str">
        <f t="shared" si="143"/>
        <v>Eastern and South-Eastern Asia</v>
      </c>
      <c r="O266">
        <f t="shared" si="136"/>
        <v>128.27241373623662</v>
      </c>
      <c r="P266">
        <f t="shared" si="137"/>
        <v>3.6757305012651318</v>
      </c>
      <c r="Q266">
        <f t="shared" si="138"/>
        <v>3042</v>
      </c>
      <c r="Y266" t="str">
        <f t="shared" si="139"/>
        <v>Anglosphere (other)</v>
      </c>
      <c r="Z266">
        <f t="shared" si="140"/>
        <v>117.8070367</v>
      </c>
      <c r="AA266">
        <f t="shared" si="141"/>
        <v>1.486155348</v>
      </c>
      <c r="AB266">
        <f t="shared" si="142"/>
        <v>15261</v>
      </c>
    </row>
    <row r="267" spans="14:28" x14ac:dyDescent="0.35">
      <c r="N267" t="str">
        <f t="shared" si="143"/>
        <v>Europe</v>
      </c>
      <c r="O267">
        <f t="shared" si="136"/>
        <v>91.823370770731316</v>
      </c>
      <c r="P267">
        <f t="shared" si="137"/>
        <v>5.1167146405112431</v>
      </c>
      <c r="Q267">
        <f t="shared" si="138"/>
        <v>12780</v>
      </c>
      <c r="Y267" t="str">
        <f t="shared" si="139"/>
        <v>Arabsphere</v>
      </c>
      <c r="Z267">
        <f t="shared" si="140"/>
        <v>112.6579864</v>
      </c>
      <c r="AA267">
        <f t="shared" si="141"/>
        <v>1.974216295</v>
      </c>
      <c r="AB267">
        <f t="shared" si="142"/>
        <v>10240</v>
      </c>
    </row>
    <row r="268" spans="14:28" x14ac:dyDescent="0.35">
      <c r="N268" t="str">
        <f t="shared" si="143"/>
        <v>Latin America and the Caribbean</v>
      </c>
      <c r="O268">
        <f t="shared" si="136"/>
        <v>124.55376471049327</v>
      </c>
      <c r="P268">
        <f t="shared" si="137"/>
        <v>2.0889831724309644</v>
      </c>
      <c r="Q268">
        <f t="shared" si="138"/>
        <v>29787</v>
      </c>
      <c r="Y268" t="str">
        <f t="shared" si="139"/>
        <v>Francosphere</v>
      </c>
      <c r="Z268">
        <f t="shared" si="140"/>
        <v>109.9085285</v>
      </c>
      <c r="AA268">
        <f t="shared" si="141"/>
        <v>1.4810195690000001</v>
      </c>
      <c r="AB268">
        <f t="shared" si="142"/>
        <v>7367</v>
      </c>
    </row>
    <row r="269" spans="14:28" x14ac:dyDescent="0.35">
      <c r="N269" t="str">
        <f t="shared" si="143"/>
        <v>Northern Africa and Western Asia</v>
      </c>
      <c r="O269">
        <f t="shared" si="136"/>
        <v>113.09130824171791</v>
      </c>
      <c r="P269">
        <f t="shared" si="137"/>
        <v>1.5895928757755824</v>
      </c>
      <c r="Q269">
        <f t="shared" si="138"/>
        <v>13342</v>
      </c>
      <c r="Y269" t="str">
        <f t="shared" si="139"/>
        <v>Germanosphere</v>
      </c>
      <c r="Z269">
        <f t="shared" si="140"/>
        <v>86.913071380000005</v>
      </c>
      <c r="AA269">
        <f t="shared" si="141"/>
        <v>2.6680578650000002</v>
      </c>
      <c r="AB269">
        <f t="shared" si="142"/>
        <v>2952</v>
      </c>
    </row>
    <row r="270" spans="14:28" x14ac:dyDescent="0.35">
      <c r="N270" t="str">
        <f t="shared" si="143"/>
        <v>Northern America</v>
      </c>
      <c r="O270">
        <f t="shared" si="136"/>
        <v>88.46266267779383</v>
      </c>
      <c r="P270">
        <f t="shared" si="137"/>
        <v>0.26551830170969504</v>
      </c>
      <c r="Q270">
        <f t="shared" si="138"/>
        <v>5426</v>
      </c>
      <c r="Y270" t="str">
        <f t="shared" si="139"/>
        <v>Hispanosphere</v>
      </c>
      <c r="Z270">
        <f t="shared" si="140"/>
        <v>127.70284839999999</v>
      </c>
      <c r="AA270">
        <f t="shared" si="141"/>
        <v>2.4575798230000001</v>
      </c>
      <c r="AB270">
        <f t="shared" si="142"/>
        <v>25345</v>
      </c>
    </row>
    <row r="271" spans="14:28" x14ac:dyDescent="0.35">
      <c r="N271" t="str">
        <f t="shared" si="143"/>
        <v>Oceania</v>
      </c>
      <c r="O271">
        <f t="shared" si="136"/>
        <v>72.326191907203295</v>
      </c>
      <c r="P271">
        <f t="shared" si="137"/>
        <v>3.1904341094869002</v>
      </c>
      <c r="Q271">
        <f t="shared" si="138"/>
        <v>1500</v>
      </c>
      <c r="Y271" t="str">
        <f t="shared" si="139"/>
        <v>Lusosphone (Portuguese)</v>
      </c>
      <c r="Z271">
        <f t="shared" si="140"/>
        <v>114.8410638</v>
      </c>
      <c r="AA271">
        <f t="shared" si="141"/>
        <v>0.45604749300000003</v>
      </c>
      <c r="AB271">
        <f t="shared" si="142"/>
        <v>7159</v>
      </c>
    </row>
    <row r="272" spans="14:28" x14ac:dyDescent="0.35">
      <c r="N272" t="str">
        <f t="shared" si="143"/>
        <v>Sub-Saharan Africa</v>
      </c>
      <c r="O272">
        <f t="shared" si="136"/>
        <v>118.57601121389976</v>
      </c>
      <c r="P272">
        <f t="shared" si="137"/>
        <v>3.3081787071701014</v>
      </c>
      <c r="Q272">
        <f t="shared" si="138"/>
        <v>3585</v>
      </c>
      <c r="Y272" t="str">
        <f t="shared" si="139"/>
        <v>Swahili</v>
      </c>
      <c r="Z272">
        <f t="shared" si="140"/>
        <v>122.1100739</v>
      </c>
      <c r="AA272">
        <f t="shared" si="141"/>
        <v>16.28317406</v>
      </c>
      <c r="AB272">
        <f t="shared" si="142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-79.274117660683601</v>
      </c>
      <c r="P275">
        <f>O$27-O267</f>
        <v>-42.825074695178301</v>
      </c>
      <c r="Q275">
        <f>O$27-O268</f>
        <v>-75.555468634940254</v>
      </c>
      <c r="R275">
        <f>O$27-O269</f>
        <v>-64.093012166164897</v>
      </c>
      <c r="S275">
        <f>O$27-O270</f>
        <v>-39.464366602240815</v>
      </c>
      <c r="T275">
        <f>O$27-O271</f>
        <v>-23.327895831650281</v>
      </c>
      <c r="U275">
        <f>O$27-O272</f>
        <v>-69.577715138346747</v>
      </c>
      <c r="Y275" t="str">
        <f>Y265</f>
        <v>Anglosphere (core)</v>
      </c>
      <c r="Z275">
        <f>Z$27-Z266</f>
        <v>-61.956718959999996</v>
      </c>
      <c r="AA275">
        <f>Z$27-Z267</f>
        <v>-56.807668659999997</v>
      </c>
      <c r="AB275">
        <f>Z$27-Z268</f>
        <v>-54.058210760000001</v>
      </c>
      <c r="AC275">
        <f>Z$27-Z269</f>
        <v>-31.062753640000004</v>
      </c>
      <c r="AD275">
        <f>Z$27-Z270</f>
        <v>-71.852530659999985</v>
      </c>
      <c r="AE275">
        <f>Z$27-Z271</f>
        <v>-58.990746059999999</v>
      </c>
      <c r="AF275">
        <f>Z$27-Z272</f>
        <v>-66.259756159999995</v>
      </c>
    </row>
    <row r="276" spans="14:32" x14ac:dyDescent="0.35">
      <c r="N276" t="str">
        <f t="shared" ref="N276:N281" si="144">N266</f>
        <v>Eastern and South-Eastern Asia</v>
      </c>
      <c r="P276">
        <f>O$28-O267</f>
        <v>-22.982945087005035</v>
      </c>
      <c r="Q276">
        <f>O$28-O268</f>
        <v>-55.713339026766988</v>
      </c>
      <c r="R276">
        <f>O$28-O269</f>
        <v>-44.250882557991631</v>
      </c>
      <c r="S276">
        <f>O$28-O270</f>
        <v>-19.622236994067549</v>
      </c>
      <c r="T276">
        <f>O$28-O271</f>
        <v>-3.4857662234770146</v>
      </c>
      <c r="U276">
        <f>O$28-O272</f>
        <v>-49.735585530173481</v>
      </c>
      <c r="Y276" t="str">
        <f t="shared" ref="Y276:Y281" si="145">Y266</f>
        <v>Anglosphere (other)</v>
      </c>
      <c r="AA276">
        <f>Z$28-Z267</f>
        <v>-61.140084029999997</v>
      </c>
      <c r="AB276">
        <f>Z$28-Z268</f>
        <v>-58.390626130000001</v>
      </c>
      <c r="AC276">
        <f>Z$28-Z269</f>
        <v>-35.395169010000004</v>
      </c>
      <c r="AD276">
        <f>Z$28-Z270</f>
        <v>-76.184946029999992</v>
      </c>
      <c r="AE276">
        <f>Z$28-Z271</f>
        <v>-63.323161429999999</v>
      </c>
      <c r="AF276">
        <f>Z$28-Z272</f>
        <v>-70.592171530000002</v>
      </c>
    </row>
    <row r="277" spans="14:32" x14ac:dyDescent="0.35">
      <c r="N277" t="str">
        <f t="shared" si="144"/>
        <v>Europe</v>
      </c>
      <c r="Q277">
        <f>O$29-O268</f>
        <v>-71.139569352312293</v>
      </c>
      <c r="R277">
        <f>O$29-O269</f>
        <v>-59.677112883536935</v>
      </c>
      <c r="S277">
        <f>O$29-O270</f>
        <v>-35.048467319612854</v>
      </c>
      <c r="T277">
        <f>O$29-O271</f>
        <v>-18.911996549022319</v>
      </c>
      <c r="U277">
        <f>O$29-O272</f>
        <v>-65.161815855718785</v>
      </c>
      <c r="Y277" t="str">
        <f t="shared" si="145"/>
        <v>Arabsphere</v>
      </c>
      <c r="AB277">
        <f>Z$29-Z268</f>
        <v>-54.259379900000006</v>
      </c>
      <c r="AC277">
        <f>Z$29-Z269</f>
        <v>-31.263922780000009</v>
      </c>
      <c r="AD277">
        <f>Z$29-Z270</f>
        <v>-72.053699800000004</v>
      </c>
      <c r="AE277">
        <f>Z$29-Z271</f>
        <v>-59.191915200000004</v>
      </c>
      <c r="AF277">
        <f>Z$29-Z272</f>
        <v>-66.460925300000014</v>
      </c>
    </row>
    <row r="278" spans="14:32" x14ac:dyDescent="0.35">
      <c r="N278" t="str">
        <f t="shared" si="144"/>
        <v>Latin America and the Caribbean</v>
      </c>
      <c r="R278">
        <f>O$30-O269</f>
        <v>-56.30735447469889</v>
      </c>
      <c r="S278">
        <f>O$30-O270</f>
        <v>-31.678708910774809</v>
      </c>
      <c r="T278">
        <f>O$30-O271</f>
        <v>-15.542238140184274</v>
      </c>
      <c r="U278">
        <f>O$30-O272</f>
        <v>-61.79205744688074</v>
      </c>
      <c r="Y278" t="str">
        <f t="shared" si="145"/>
        <v>Francosphere</v>
      </c>
      <c r="AC278">
        <f>Z$30-Z269</f>
        <v>-19.194770130000009</v>
      </c>
      <c r="AD278">
        <f>Z$30-Z270</f>
        <v>-59.984547149999997</v>
      </c>
      <c r="AE278">
        <f>Z$30-Z271</f>
        <v>-47.122762550000004</v>
      </c>
      <c r="AF278">
        <f>Z$30-Z272</f>
        <v>-54.391772650000007</v>
      </c>
    </row>
    <row r="279" spans="14:32" x14ac:dyDescent="0.35">
      <c r="N279" t="str">
        <f t="shared" si="144"/>
        <v>Northern Africa and Western Asia</v>
      </c>
      <c r="S279">
        <f>O$31-O270</f>
        <v>-32.438766282409262</v>
      </c>
      <c r="T279">
        <f>O$31-O271</f>
        <v>-16.302295511818727</v>
      </c>
      <c r="U279">
        <f>O$31-O272</f>
        <v>-62.552114818515193</v>
      </c>
      <c r="Y279" t="str">
        <f t="shared" si="145"/>
        <v>Germanosphere</v>
      </c>
      <c r="AD279">
        <f>Z$31-Z270</f>
        <v>-77.656234189999992</v>
      </c>
      <c r="AE279">
        <f>Z$31-Z271</f>
        <v>-64.794449589999999</v>
      </c>
      <c r="AF279">
        <f>Z$31-Z272</f>
        <v>-72.063459690000002</v>
      </c>
    </row>
    <row r="280" spans="14:32" x14ac:dyDescent="0.35">
      <c r="N280" t="str">
        <f t="shared" si="144"/>
        <v>Northern America</v>
      </c>
      <c r="T280">
        <f>O$32-O271</f>
        <v>-13.014103699890214</v>
      </c>
      <c r="U280">
        <f>O$32-O272</f>
        <v>-59.26392300658668</v>
      </c>
      <c r="Y280" t="str">
        <f t="shared" si="145"/>
        <v>Hispanosphere</v>
      </c>
      <c r="AE280">
        <f>Z$32-Z271</f>
        <v>-54.266498540000001</v>
      </c>
      <c r="AF280">
        <f>Z$32-Z272</f>
        <v>-61.535508640000003</v>
      </c>
    </row>
    <row r="281" spans="14:32" x14ac:dyDescent="0.35">
      <c r="N281" t="str">
        <f t="shared" si="144"/>
        <v>Oceania</v>
      </c>
      <c r="U281">
        <f>O271-O272</f>
        <v>-46.249819306696466</v>
      </c>
      <c r="Y281" t="str">
        <f t="shared" si="145"/>
        <v>Lusosphone (Portuguese)</v>
      </c>
      <c r="AF281">
        <f>Z271-Z272</f>
        <v>-7.2690101000000027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146">P274</f>
        <v>Europe</v>
      </c>
      <c r="Q283" t="str">
        <f t="shared" si="146"/>
        <v>Latin America and the Caribbean</v>
      </c>
      <c r="R283" t="str">
        <f t="shared" si="146"/>
        <v>Northern Africa and Western Asia</v>
      </c>
      <c r="S283" t="str">
        <f t="shared" si="146"/>
        <v>Northern America</v>
      </c>
      <c r="T283" t="str">
        <f t="shared" si="146"/>
        <v>Oceania</v>
      </c>
      <c r="U283" t="str">
        <f t="shared" si="146"/>
        <v>Sub-Saharan Africa</v>
      </c>
      <c r="Z283" t="str">
        <f>Z274</f>
        <v>Anglosphere (other)</v>
      </c>
      <c r="AA283" t="str">
        <f t="shared" ref="AA283:AF283" si="147">AA274</f>
        <v>Arabsphere</v>
      </c>
      <c r="AB283" t="str">
        <f t="shared" si="147"/>
        <v>Francosphere</v>
      </c>
      <c r="AC283" t="str">
        <f t="shared" si="147"/>
        <v>Germanosphere</v>
      </c>
      <c r="AD283" t="str">
        <f t="shared" si="147"/>
        <v>Hispanosphere</v>
      </c>
      <c r="AE283" t="str">
        <f t="shared" si="147"/>
        <v>Lusosphone (Portuguese)</v>
      </c>
      <c r="AF283" t="str">
        <f t="shared" si="147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2.3171131172314103</v>
      </c>
      <c r="P284">
        <f>SQRT((Q$27*P$27^2+Q267*P267^2)/(Q$27+Q267-2))</f>
        <v>3.9816466129849672</v>
      </c>
      <c r="Q284">
        <f>SQRT((Q$27*P$27^2+Q268*P268^2)/(Q$27+Q268-2))</f>
        <v>2.0004350726561282</v>
      </c>
      <c r="R284">
        <f>SQRT((Q$27*P$27^2+Q269*P269^2)/(Q$27+Q269-2))</f>
        <v>1.645936853461142</v>
      </c>
      <c r="S284">
        <f>SQRT((Q$27*P$27^2+Q270*P270^2)/(Q$27+Q270-2))</f>
        <v>1.3963497466394146</v>
      </c>
      <c r="T284">
        <f>SQRT((Q$27*P$27^2+Q271*P271^2)/(Q$27+Q271-2))</f>
        <v>1.967758323637592</v>
      </c>
      <c r="U284">
        <f>SQRT((Q$27*P$27^2+Q272*P272^2)/(Q$27+Q272-2))</f>
        <v>2.2411626199078385</v>
      </c>
      <c r="Y284" t="str">
        <f>Y275</f>
        <v>Anglosphere (core)</v>
      </c>
      <c r="Z284">
        <f>SQRT((AB$27*AA$27^2+AB266*AA266^2)/(AB$27+AB266-2))</f>
        <v>1.9559974651894929</v>
      </c>
      <c r="AA284">
        <f>SQRT((AB$27*AA$27^2+AB267*AA267^2)/(AB$27+AB267-2))</f>
        <v>2.2797107277937148</v>
      </c>
      <c r="AB284">
        <f>SQRT((AB$27*AA$27^2+AB268*AA268^2)/(AB$27+AB268-2))</f>
        <v>2.152649012598864</v>
      </c>
      <c r="AC284">
        <f>SQRT((AB$27*AA$27^2+AB269*AA269^2)/(AB$27+AB269-2))</f>
        <v>2.6238521626847087</v>
      </c>
      <c r="AD284">
        <f>SQRT((AB$27*AA$27^2+AB270*AA270^2)/(AB$27+AB270-2))</f>
        <v>2.4954974320770313</v>
      </c>
      <c r="AE284">
        <f>SQRT((AB$27*AA$27^2+AB271*AA271^2)/(AB$27+AB271-2))</f>
        <v>1.9357165088219772</v>
      </c>
      <c r="AF284">
        <f>SQRT((AB$27*AA$27^2+AB272*AA272^2)/(AB$27+AB272-2))</f>
        <v>2.9887396408513718</v>
      </c>
    </row>
    <row r="285" spans="14:32" x14ac:dyDescent="0.35">
      <c r="N285" t="str">
        <f t="shared" ref="N285:N290" si="148">N276</f>
        <v>Eastern and South-Eastern Asia</v>
      </c>
      <c r="P285">
        <f>SQRT((Q$28*P$28^2+Q267*P267^2)/(Q$28+Q267-2))</f>
        <v>5.0387088571877801</v>
      </c>
      <c r="Q285">
        <f>SQRT((Q$28*P$28^2+Q268*P268^2)/(Q$28+Q268-2))</f>
        <v>2.1405787481845273</v>
      </c>
      <c r="R285">
        <f>SQRT((Q$28*P$28^2+Q269*P269^2)/(Q$28+Q269-2))</f>
        <v>1.7614233051491024</v>
      </c>
      <c r="S285">
        <f>SQRT((Q$28*P$28^2+Q270*P270^2)/(Q$28+Q270-2))</f>
        <v>1.3014623128459972</v>
      </c>
      <c r="T285">
        <f>SQRT((Q$28*P$28^2+Q271*P271^2)/(Q$28+Q271-2))</f>
        <v>3.3258384969257699</v>
      </c>
      <c r="U285">
        <f>SQRT((Q$28*P$28^2+Q272*P272^2)/(Q$28+Q272-2))</f>
        <v>3.3566785825416749</v>
      </c>
      <c r="Y285" t="str">
        <f t="shared" ref="Y285:Y290" si="149">Y276</f>
        <v>Anglosphere (other)</v>
      </c>
      <c r="AA285">
        <f>SQRT((AB$28*AA$28^2+AB267*AA267^2)/(AB$28+AB267-2))</f>
        <v>2.3680606509697073</v>
      </c>
      <c r="AB285">
        <f>SQRT((AB$28*AA$28^2+AB268*AA268^2)/(AB$28+AB268-2))</f>
        <v>2.2885384206397141</v>
      </c>
      <c r="AC285">
        <f>SQRT((AB$28*AA$28^2+AB269*AA269^2)/(AB$28+AB269-2))</f>
        <v>2.6386419046411169</v>
      </c>
      <c r="AD285">
        <f>SQRT((AB$28*AA$28^2+AB270*AA270^2)/(AB$28+AB270-2))</f>
        <v>2.5188912366808265</v>
      </c>
      <c r="AE285">
        <f>SQRT((AB$28*AA$28^2+AB271*AA271^2)/(AB$28+AB271-2))</f>
        <v>2.1383496383818712</v>
      </c>
      <c r="AF285">
        <f>SQRT((AB$28*AA$28^2+AB272*AA272^2)/(AB$28+AB272-2))</f>
        <v>2.8746631026534435</v>
      </c>
    </row>
    <row r="286" spans="14:32" x14ac:dyDescent="0.35">
      <c r="N286" t="str">
        <f t="shared" si="148"/>
        <v>Europe</v>
      </c>
      <c r="Q286">
        <f>SQRT((Q$29*P$29^2+Q268*P268^2)/(Q$29+Q268-2))</f>
        <v>2.2897280102051889</v>
      </c>
      <c r="R286">
        <f>SQRT((Q$29*P$29^2+Q269*P269^2)/(Q$29+Q269-2))</f>
        <v>2.166110760018896</v>
      </c>
      <c r="S286">
        <f>SQRT((Q$29*P$29^2+Q270*P270^2)/(Q$29+Q270-2))</f>
        <v>2.2496171435162373</v>
      </c>
      <c r="T286">
        <f>SQRT((Q$29*P$29^2+Q271*P271^2)/(Q$29+Q271-2))</f>
        <v>3.2374352234854471</v>
      </c>
      <c r="U286">
        <f>SQRT((Q$29*P$29^2+Q272*P272^2)/(Q$29+Q272-2))</f>
        <v>3.2756207869590805</v>
      </c>
      <c r="Y286" t="str">
        <f t="shared" si="149"/>
        <v>Arabsphere</v>
      </c>
      <c r="AB286">
        <f>SQRT((AB$29*AA$29^2+AB268*AA268^2)/(AB$29+AB268-2))</f>
        <v>1.545643159637262</v>
      </c>
      <c r="AC286">
        <f>SQRT((AB$29*AA$29^2+AB269*AA269^2)/(AB$29+AB269-2))</f>
        <v>1.7915609582643464</v>
      </c>
      <c r="AD286">
        <f>SQRT((AB$29*AA$29^2+AB270*AA270^2)/(AB$29+AB270-2))</f>
        <v>2.1614671170327737</v>
      </c>
      <c r="AE286">
        <f>SQRT((AB$29*AA$29^2+AB271*AA271^2)/(AB$29+AB271-2))</f>
        <v>1.3312105092643665</v>
      </c>
      <c r="AF286">
        <f>SQRT((AB$29*AA$29^2+AB272*AA272^2)/(AB$29+AB272-2))</f>
        <v>1.9029051389128813</v>
      </c>
    </row>
    <row r="287" spans="14:32" x14ac:dyDescent="0.35">
      <c r="N287" t="str">
        <f t="shared" si="148"/>
        <v>Latin America and the Caribbean</v>
      </c>
      <c r="R287">
        <f>SQRT((Q$30*P$30^2+Q269*P269^2)/(Q$30+Q269-2))</f>
        <v>1.4807527307451454</v>
      </c>
      <c r="S287">
        <f>SQRT((Q$30*P$30^2+Q270*P270^2)/(Q$30+Q270-2))</f>
        <v>1.2493198495518836</v>
      </c>
      <c r="T287">
        <f>SQRT((Q$30*P$30^2+Q271*P271^2)/(Q$30+Q271-2))</f>
        <v>1.5952452012313589</v>
      </c>
      <c r="U287">
        <f>SQRT((Q$30*P$30^2+Q272*P272^2)/(Q$30+Q272-2))</f>
        <v>1.827810150639992</v>
      </c>
      <c r="Y287" t="str">
        <f t="shared" si="149"/>
        <v>Francosphere</v>
      </c>
      <c r="AC287">
        <f>SQRT((AB$30*AA$30^2+AB269*AA269^2)/(AB$30+AB269-2))</f>
        <v>4.3505573982262744</v>
      </c>
      <c r="AD287">
        <f>SQRT((AB$30*AA$30^2+AB270*AA270^2)/(AB$30+AB270-2))</f>
        <v>2.9077004062291505</v>
      </c>
      <c r="AE287">
        <f>SQRT((AB$30*AA$30^2+AB271*AA271^2)/(AB$30+AB271-2))</f>
        <v>2.9460219436863975</v>
      </c>
      <c r="AF287">
        <f>SQRT((AB$30*AA$30^2+AB272*AA272^2)/(AB$30+AB272-2))</f>
        <v>6.2437781967402932</v>
      </c>
    </row>
    <row r="288" spans="14:32" x14ac:dyDescent="0.35">
      <c r="N288" t="str">
        <f t="shared" si="148"/>
        <v>Northern Africa and Western Asia</v>
      </c>
      <c r="S288">
        <f>SQRT((Q$31*P$31^2+Q270*P270^2)/(Q$31+Q270-2))</f>
        <v>1.4056184738973849</v>
      </c>
      <c r="T288">
        <f>SQRT((Q$31*P$31^2+Q271*P271^2)/(Q$31+Q271-2))</f>
        <v>1.8075579128885091</v>
      </c>
      <c r="U288">
        <f>SQRT((Q$31*P$31^2+Q272*P272^2)/(Q$31+Q272-2))</f>
        <v>2.0351176214419628</v>
      </c>
      <c r="Y288" t="str">
        <f t="shared" si="149"/>
        <v>Germanosphere</v>
      </c>
      <c r="AD288">
        <f>SQRT((AB$31*AA$31^2+AB270*AA270^2)/(AB$31+AB270-2))</f>
        <v>2.4853061438074358</v>
      </c>
      <c r="AE288">
        <f>SQRT((AB$31*AA$31^2+AB271*AA271^2)/(AB$31+AB271-2))</f>
        <v>0.9298271274683686</v>
      </c>
      <c r="AF288">
        <f>SQRT((AB$31*AA$31^2+AB272*AA272^2)/(AB$31+AB272-2))</f>
        <v>8.7930071385804958</v>
      </c>
    </row>
    <row r="289" spans="14:32" x14ac:dyDescent="0.35">
      <c r="N289" t="str">
        <f t="shared" si="148"/>
        <v>Northern America</v>
      </c>
      <c r="T289">
        <f>SQRT((Q$32*P$32^2+Q271*P271^2)/(Q$32+Q271-2))</f>
        <v>2.9558482713668561</v>
      </c>
      <c r="U289">
        <f>SQRT((Q$32*P$32^2+Q272*P272^2)/(Q$32+Q272-2))</f>
        <v>3.0729752602596232</v>
      </c>
      <c r="Y289" t="str">
        <f t="shared" si="149"/>
        <v>Hispanosphere</v>
      </c>
      <c r="AE289">
        <f>SQRT((AB$32*AA$32^2+AB271*AA271^2)/(AB$32+AB271-2))</f>
        <v>1.1984754380336533</v>
      </c>
      <c r="AF289">
        <f>SQRT((AB$32*AA$32^2+AB272*AA272^2)/(AB$32+AB272-2))</f>
        <v>1.7155057834309873</v>
      </c>
    </row>
    <row r="290" spans="14:32" x14ac:dyDescent="0.35">
      <c r="N290" t="str">
        <f t="shared" si="148"/>
        <v>Oceania</v>
      </c>
      <c r="U290">
        <f>SQRT((Q271*P271^2+Q272*P272^2)/(Q271+Q272-2))</f>
        <v>3.2745301779458869</v>
      </c>
      <c r="Y290" t="str">
        <f t="shared" si="149"/>
        <v>Lusosphone (Portuguese)</v>
      </c>
      <c r="AF290">
        <f>SQRT((AB271*AA271^2+AB272*AA272^2)/(AB271+AB272-2))</f>
        <v>1.6546450225099041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150">P283</f>
        <v>Europe</v>
      </c>
      <c r="Q292" t="str">
        <f t="shared" si="150"/>
        <v>Latin America and the Caribbean</v>
      </c>
      <c r="R292" t="str">
        <f t="shared" si="150"/>
        <v>Northern Africa and Western Asia</v>
      </c>
      <c r="S292" t="str">
        <f t="shared" si="150"/>
        <v>Northern America</v>
      </c>
      <c r="T292" t="str">
        <f t="shared" si="150"/>
        <v>Oceania</v>
      </c>
      <c r="U292" t="str">
        <f t="shared" si="150"/>
        <v>Sub-Saharan Africa</v>
      </c>
      <c r="Y292" s="4" t="s">
        <v>39</v>
      </c>
      <c r="Z292" t="str">
        <f>Z283</f>
        <v>Anglosphere (other)</v>
      </c>
      <c r="AA292" t="str">
        <f t="shared" ref="AA292:AF292" si="151">AA283</f>
        <v>Arabsphere</v>
      </c>
      <c r="AB292" t="str">
        <f t="shared" si="151"/>
        <v>Francosphere</v>
      </c>
      <c r="AC292" t="str">
        <f t="shared" si="151"/>
        <v>Germanosphere</v>
      </c>
      <c r="AD292" t="str">
        <f t="shared" si="151"/>
        <v>Hispanosphere</v>
      </c>
      <c r="AE292" t="str">
        <f t="shared" si="151"/>
        <v>Lusosphone (Portuguese)</v>
      </c>
      <c r="AF292" t="str">
        <f t="shared" si="151"/>
        <v>Swahili</v>
      </c>
    </row>
    <row r="293" spans="14:32" x14ac:dyDescent="0.35">
      <c r="N293" t="str">
        <f>N284</f>
        <v>Central and Southern Asia</v>
      </c>
      <c r="O293">
        <f>O275/O284</f>
        <v>-34.212450428576332</v>
      </c>
      <c r="P293">
        <f t="shared" ref="P293:U299" si="152">P275/P284</f>
        <v>-10.755619184162889</v>
      </c>
      <c r="Q293">
        <f t="shared" si="152"/>
        <v>-37.7695180751953</v>
      </c>
      <c r="R293">
        <f t="shared" si="152"/>
        <v>-38.940140401733842</v>
      </c>
      <c r="S293">
        <f t="shared" si="152"/>
        <v>-28.262522836574028</v>
      </c>
      <c r="T293">
        <f t="shared" si="152"/>
        <v>-11.855061442975581</v>
      </c>
      <c r="U293">
        <f t="shared" si="152"/>
        <v>-31.045366596917422</v>
      </c>
      <c r="Y293" t="str">
        <f>Y284</f>
        <v>Anglosphere (core)</v>
      </c>
      <c r="Z293">
        <f>Z275/Z284</f>
        <v>-31.675255240679853</v>
      </c>
      <c r="AA293">
        <f t="shared" ref="AA293:AF299" si="153">AA275/AA284</f>
        <v>-24.918805692061639</v>
      </c>
      <c r="AB293">
        <f t="shared" si="153"/>
        <v>-25.11241286601398</v>
      </c>
      <c r="AC293">
        <f t="shared" si="153"/>
        <v>-11.838606641700725</v>
      </c>
      <c r="AD293">
        <f t="shared" si="153"/>
        <v>-28.792869003353889</v>
      </c>
      <c r="AE293">
        <f t="shared" si="153"/>
        <v>-30.474889164374648</v>
      </c>
      <c r="AF293">
        <f t="shared" si="153"/>
        <v>-22.169798685149186</v>
      </c>
    </row>
    <row r="294" spans="14:32" x14ac:dyDescent="0.35">
      <c r="N294" t="str">
        <f t="shared" ref="N294:N299" si="154">N285</f>
        <v>Eastern and South-Eastern Asia</v>
      </c>
      <c r="P294">
        <f t="shared" si="152"/>
        <v>-4.5612766560662825</v>
      </c>
      <c r="Q294">
        <f t="shared" si="152"/>
        <v>-26.027231688635009</v>
      </c>
      <c r="R294">
        <f t="shared" si="152"/>
        <v>-25.122230657806497</v>
      </c>
      <c r="S294">
        <f t="shared" si="152"/>
        <v>-15.077068924998875</v>
      </c>
      <c r="T294">
        <f t="shared" si="152"/>
        <v>-1.0480864379611559</v>
      </c>
      <c r="U294">
        <f t="shared" si="152"/>
        <v>-14.816904361606683</v>
      </c>
      <c r="Y294" t="str">
        <f t="shared" ref="Y294:Y299" si="155">Y285</f>
        <v>Anglosphere (other)</v>
      </c>
      <c r="AA294">
        <f t="shared" si="153"/>
        <v>-25.818630956501675</v>
      </c>
      <c r="AB294">
        <f t="shared" si="153"/>
        <v>-25.514374416173489</v>
      </c>
      <c r="AC294">
        <f t="shared" si="153"/>
        <v>-13.414161636614393</v>
      </c>
      <c r="AD294">
        <f t="shared" si="153"/>
        <v>-30.245428988982397</v>
      </c>
      <c r="AE294">
        <f t="shared" si="153"/>
        <v>-29.613099884786759</v>
      </c>
      <c r="AF294">
        <f t="shared" si="153"/>
        <v>-24.556676385778996</v>
      </c>
    </row>
    <row r="295" spans="14:32" x14ac:dyDescent="0.35">
      <c r="N295" t="str">
        <f t="shared" si="154"/>
        <v>Europe</v>
      </c>
      <c r="Q295">
        <f t="shared" si="152"/>
        <v>-31.069004281402524</v>
      </c>
      <c r="R295">
        <f t="shared" si="152"/>
        <v>-27.550351526353317</v>
      </c>
      <c r="S295">
        <f t="shared" si="152"/>
        <v>-15.579747612000665</v>
      </c>
      <c r="T295">
        <f t="shared" si="152"/>
        <v>-5.8416602166518476</v>
      </c>
      <c r="U295">
        <f t="shared" si="152"/>
        <v>-19.892966888945558</v>
      </c>
      <c r="Y295" t="str">
        <f t="shared" si="155"/>
        <v>Arabsphere</v>
      </c>
      <c r="AB295">
        <f t="shared" si="153"/>
        <v>-35.104726185786518</v>
      </c>
      <c r="AC295">
        <f t="shared" si="153"/>
        <v>-17.450660908735316</v>
      </c>
      <c r="AD295">
        <f t="shared" si="153"/>
        <v>-33.335552149835216</v>
      </c>
      <c r="AE295">
        <f t="shared" si="153"/>
        <v>-44.464729498499644</v>
      </c>
      <c r="AF295">
        <f t="shared" si="153"/>
        <v>-34.926031750573102</v>
      </c>
    </row>
    <row r="296" spans="14:32" x14ac:dyDescent="0.35">
      <c r="N296" t="str">
        <f t="shared" si="154"/>
        <v>Latin America and the Caribbean</v>
      </c>
      <c r="R296">
        <f t="shared" si="152"/>
        <v>-38.026169599811489</v>
      </c>
      <c r="S296">
        <f t="shared" si="152"/>
        <v>-25.356764260279377</v>
      </c>
      <c r="T296">
        <f t="shared" si="152"/>
        <v>-9.7428521509968036</v>
      </c>
      <c r="U296">
        <f t="shared" si="152"/>
        <v>-33.806605913226157</v>
      </c>
      <c r="Y296" t="str">
        <f t="shared" si="155"/>
        <v>Francosphere</v>
      </c>
      <c r="AC296">
        <f t="shared" si="153"/>
        <v>-4.412025488464014</v>
      </c>
      <c r="AD296">
        <f t="shared" si="153"/>
        <v>-20.629548705050709</v>
      </c>
      <c r="AE296">
        <f t="shared" si="153"/>
        <v>-15.995387492271917</v>
      </c>
      <c r="AF296">
        <f t="shared" si="153"/>
        <v>-8.7113556785851998</v>
      </c>
    </row>
    <row r="297" spans="14:32" x14ac:dyDescent="0.35">
      <c r="N297" t="str">
        <f t="shared" si="154"/>
        <v>Northern Africa and Western Asia</v>
      </c>
      <c r="S297">
        <f t="shared" si="152"/>
        <v>-23.077931092116113</v>
      </c>
      <c r="T297">
        <f t="shared" si="152"/>
        <v>-9.0189616584773074</v>
      </c>
      <c r="U297">
        <f t="shared" si="152"/>
        <v>-30.736363421684935</v>
      </c>
      <c r="Y297" t="str">
        <f t="shared" si="155"/>
        <v>Germanosphere</v>
      </c>
      <c r="AD297">
        <f t="shared" si="153"/>
        <v>-31.246144215872057</v>
      </c>
      <c r="AE297">
        <f t="shared" si="153"/>
        <v>-69.684404418717307</v>
      </c>
      <c r="AF297">
        <f t="shared" si="153"/>
        <v>-8.1955420431551715</v>
      </c>
    </row>
    <row r="298" spans="14:32" x14ac:dyDescent="0.35">
      <c r="N298" t="str">
        <f t="shared" si="154"/>
        <v>Northern America</v>
      </c>
      <c r="T298">
        <f t="shared" si="152"/>
        <v>-4.4028321162344968</v>
      </c>
      <c r="U298">
        <f t="shared" si="152"/>
        <v>-19.285519077553431</v>
      </c>
      <c r="Y298" t="str">
        <f t="shared" si="155"/>
        <v>Hispanosphere</v>
      </c>
      <c r="AE298">
        <f t="shared" si="153"/>
        <v>-45.279608424045307</v>
      </c>
      <c r="AF298">
        <f t="shared" si="153"/>
        <v>-35.870184312016633</v>
      </c>
    </row>
    <row r="299" spans="14:32" x14ac:dyDescent="0.35">
      <c r="N299" t="str">
        <f t="shared" si="154"/>
        <v>Oceania</v>
      </c>
      <c r="U299">
        <f t="shared" si="152"/>
        <v>-14.124108434911106</v>
      </c>
      <c r="Y299" t="str">
        <f t="shared" si="155"/>
        <v>Lusosphone (Portuguese)</v>
      </c>
      <c r="AF299">
        <f t="shared" si="153"/>
        <v>-4.3930933832404486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156">P292</f>
        <v>Europe</v>
      </c>
      <c r="Q302" t="str">
        <f t="shared" si="156"/>
        <v>Latin America and the Caribbean</v>
      </c>
      <c r="R302" t="str">
        <f t="shared" si="156"/>
        <v>Northern Africa and Western Asia</v>
      </c>
      <c r="S302" t="str">
        <f t="shared" si="156"/>
        <v>Northern America</v>
      </c>
      <c r="T302" t="str">
        <f t="shared" si="156"/>
        <v>Oceania</v>
      </c>
      <c r="U302" t="str">
        <f t="shared" si="156"/>
        <v>Sub-Saharan Africa</v>
      </c>
      <c r="Z302" t="str">
        <f>Z292</f>
        <v>Anglosphere (other)</v>
      </c>
      <c r="AA302" t="str">
        <f t="shared" ref="AA302:AF302" si="157">AA292</f>
        <v>Arabsphere</v>
      </c>
      <c r="AB302" t="str">
        <f t="shared" si="157"/>
        <v>Francosphere</v>
      </c>
      <c r="AC302" t="str">
        <f t="shared" si="157"/>
        <v>Germanosphere</v>
      </c>
      <c r="AD302" t="str">
        <f t="shared" si="157"/>
        <v>Hispanosphere</v>
      </c>
      <c r="AE302" t="str">
        <f t="shared" si="157"/>
        <v>Lusosphone (Portuguese)</v>
      </c>
      <c r="AF302" t="str">
        <f t="shared" si="157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158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159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158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159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158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159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158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159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158"/>
        <v>Northern America</v>
      </c>
      <c r="T308">
        <f>Q$32+Q271-2</f>
        <v>6057</v>
      </c>
      <c r="U308">
        <f>Q$32+Q272-2</f>
        <v>8142</v>
      </c>
      <c r="Y308" t="str">
        <f t="shared" si="159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158"/>
        <v>Oceania</v>
      </c>
      <c r="U309">
        <f>Q271+Q272-2</f>
        <v>5083</v>
      </c>
      <c r="Y309" t="str">
        <f t="shared" si="159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160">N264</f>
        <v>Geographic_Grouping_A</v>
      </c>
      <c r="O323" t="str">
        <f t="shared" ref="O323:O331" si="161">T3</f>
        <v>reg.65-74</v>
      </c>
      <c r="P323" t="str">
        <f t="shared" ref="P323:P331" si="162">AL3</f>
        <v>65-74</v>
      </c>
      <c r="Q323" t="str">
        <f t="shared" ref="Q323:Q331" si="163">AW3</f>
        <v>65-74</v>
      </c>
      <c r="Y323" t="str">
        <f t="shared" ref="Y323:Y331" si="164">Y264</f>
        <v>Language_Grouping</v>
      </c>
      <c r="Z323" t="str">
        <f t="shared" ref="Z323:Z331" si="165">T15</f>
        <v>reg.65-74</v>
      </c>
      <c r="AA323" t="str">
        <f t="shared" ref="AA323:AA331" si="166">AL15</f>
        <v>65-74</v>
      </c>
      <c r="AB323" t="str">
        <f t="shared" ref="AB323:AB331" si="167">AW15</f>
        <v>65-74</v>
      </c>
    </row>
    <row r="324" spans="14:32" x14ac:dyDescent="0.35">
      <c r="N324" t="str">
        <f t="shared" si="160"/>
        <v>Central and Southern Asia</v>
      </c>
      <c r="O324">
        <f t="shared" si="161"/>
        <v>121.58189974564645</v>
      </c>
      <c r="P324">
        <f t="shared" si="162"/>
        <v>1.0492744134120693</v>
      </c>
      <c r="Q324">
        <f t="shared" si="163"/>
        <v>5453</v>
      </c>
      <c r="Y324" t="str">
        <f t="shared" si="164"/>
        <v>Anglosphere (core)</v>
      </c>
      <c r="Z324">
        <f t="shared" si="165"/>
        <v>108.34066300000001</v>
      </c>
      <c r="AA324">
        <f t="shared" si="166"/>
        <v>0.83559775700000005</v>
      </c>
      <c r="AB324">
        <f t="shared" si="167"/>
        <v>11063</v>
      </c>
    </row>
    <row r="325" spans="14:32" x14ac:dyDescent="0.35">
      <c r="N325" t="str">
        <f t="shared" si="160"/>
        <v>Eastern and South-Eastern Asia</v>
      </c>
      <c r="O325">
        <f t="shared" si="161"/>
        <v>132.26568704494196</v>
      </c>
      <c r="P325">
        <f t="shared" si="162"/>
        <v>1.8336818370918426</v>
      </c>
      <c r="Q325">
        <f t="shared" si="163"/>
        <v>1377</v>
      </c>
      <c r="Y325" t="str">
        <f t="shared" si="164"/>
        <v>Anglosphere (other)</v>
      </c>
      <c r="Z325">
        <f t="shared" si="165"/>
        <v>122.71937320000001</v>
      </c>
      <c r="AA325">
        <f t="shared" si="166"/>
        <v>1.056549355</v>
      </c>
      <c r="AB325">
        <f t="shared" si="167"/>
        <v>8344</v>
      </c>
    </row>
    <row r="326" spans="14:32" x14ac:dyDescent="0.35">
      <c r="N326" t="str">
        <f t="shared" si="160"/>
        <v>Europe</v>
      </c>
      <c r="O326">
        <f t="shared" si="161"/>
        <v>114.5094137227907</v>
      </c>
      <c r="P326">
        <f t="shared" si="162"/>
        <v>2.3509558128067281</v>
      </c>
      <c r="Q326">
        <f t="shared" si="163"/>
        <v>10376</v>
      </c>
      <c r="Y326" t="str">
        <f t="shared" si="164"/>
        <v>Arabsphere</v>
      </c>
      <c r="Z326">
        <f t="shared" si="165"/>
        <v>114.9474355</v>
      </c>
      <c r="AA326">
        <f t="shared" si="166"/>
        <v>3.4838307749999999</v>
      </c>
      <c r="AB326">
        <f t="shared" si="167"/>
        <v>2815</v>
      </c>
    </row>
    <row r="327" spans="14:32" x14ac:dyDescent="0.35">
      <c r="N327" t="str">
        <f t="shared" si="160"/>
        <v>Latin America and the Caribbean</v>
      </c>
      <c r="O327">
        <f t="shared" si="161"/>
        <v>130.61373797754925</v>
      </c>
      <c r="P327">
        <f t="shared" si="162"/>
        <v>1.6196904457368613</v>
      </c>
      <c r="Q327">
        <f t="shared" si="163"/>
        <v>16647</v>
      </c>
      <c r="Y327" t="str">
        <f t="shared" si="164"/>
        <v>Francosphere</v>
      </c>
      <c r="Z327">
        <f t="shared" si="165"/>
        <v>117.81487610000001</v>
      </c>
      <c r="AA327">
        <f t="shared" si="166"/>
        <v>0.85974765500000006</v>
      </c>
      <c r="AB327">
        <f t="shared" si="167"/>
        <v>7666</v>
      </c>
    </row>
    <row r="328" spans="14:32" x14ac:dyDescent="0.35">
      <c r="N328" t="str">
        <f t="shared" si="160"/>
        <v>Northern Africa and Western Asia</v>
      </c>
      <c r="O328">
        <f t="shared" si="161"/>
        <v>116.01429005022632</v>
      </c>
      <c r="P328">
        <f t="shared" si="162"/>
        <v>2.871535345990349</v>
      </c>
      <c r="Q328">
        <f t="shared" si="163"/>
        <v>5171</v>
      </c>
      <c r="Y328" t="str">
        <f t="shared" si="164"/>
        <v>Germanosphere</v>
      </c>
      <c r="Z328">
        <f t="shared" si="165"/>
        <v>111.0756099</v>
      </c>
      <c r="AA328">
        <f t="shared" si="166"/>
        <v>2.3015447309999999</v>
      </c>
      <c r="AB328">
        <f t="shared" si="167"/>
        <v>1527</v>
      </c>
    </row>
    <row r="329" spans="14:32" x14ac:dyDescent="0.35">
      <c r="N329" t="str">
        <f t="shared" si="160"/>
        <v>Northern America</v>
      </c>
      <c r="O329">
        <f t="shared" si="161"/>
        <v>110.65230451775518</v>
      </c>
      <c r="P329">
        <f t="shared" si="162"/>
        <v>0.78088162730044397</v>
      </c>
      <c r="Q329">
        <f t="shared" si="163"/>
        <v>7590</v>
      </c>
      <c r="Y329" t="str">
        <f t="shared" si="164"/>
        <v>Hispanosphere</v>
      </c>
      <c r="Z329">
        <f t="shared" si="165"/>
        <v>135.46285370000001</v>
      </c>
      <c r="AA329">
        <f t="shared" si="166"/>
        <v>1.8080866799999999</v>
      </c>
      <c r="AB329">
        <f t="shared" si="167"/>
        <v>15191</v>
      </c>
    </row>
    <row r="330" spans="14:32" x14ac:dyDescent="0.35">
      <c r="N330" t="str">
        <f t="shared" si="160"/>
        <v>Oceania</v>
      </c>
      <c r="O330">
        <f t="shared" si="161"/>
        <v>102.50323698025528</v>
      </c>
      <c r="P330">
        <f t="shared" si="162"/>
        <v>1.5350087408301616</v>
      </c>
      <c r="Q330">
        <f t="shared" si="163"/>
        <v>1519</v>
      </c>
      <c r="Y330" t="str">
        <f t="shared" si="164"/>
        <v>Lusosphone (Portuguese)</v>
      </c>
      <c r="Z330">
        <f t="shared" si="165"/>
        <v>123.47705310000001</v>
      </c>
      <c r="AA330">
        <f t="shared" si="166"/>
        <v>1.677788244</v>
      </c>
      <c r="AB330">
        <f t="shared" si="167"/>
        <v>3169</v>
      </c>
    </row>
    <row r="331" spans="14:32" x14ac:dyDescent="0.35">
      <c r="N331" t="str">
        <f t="shared" si="160"/>
        <v>Sub-Saharan Africa</v>
      </c>
      <c r="O331">
        <f t="shared" si="161"/>
        <v>121.61999479864696</v>
      </c>
      <c r="P331">
        <f t="shared" si="162"/>
        <v>1.441808705124545</v>
      </c>
      <c r="Q331">
        <f t="shared" si="163"/>
        <v>1715</v>
      </c>
      <c r="Y331" t="str">
        <f t="shared" si="164"/>
        <v>Swahili</v>
      </c>
      <c r="Z331">
        <f t="shared" si="165"/>
        <v>132.59332130000001</v>
      </c>
      <c r="AA331">
        <f t="shared" si="166"/>
        <v>6.6418538079999996</v>
      </c>
      <c r="AB331">
        <f t="shared" si="167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-83.267390969388941</v>
      </c>
      <c r="P334">
        <f>O$27-O326</f>
        <v>-65.511117647237683</v>
      </c>
      <c r="Q334">
        <f>O$27-O327</f>
        <v>-81.615441901996235</v>
      </c>
      <c r="R334">
        <f>O$27-O328</f>
        <v>-67.015993974673307</v>
      </c>
      <c r="S334">
        <f>O$27-O329</f>
        <v>-61.654008442202169</v>
      </c>
      <c r="T334">
        <f>O$27-O330</f>
        <v>-53.504940904702266</v>
      </c>
      <c r="U334">
        <f>O$27-O331</f>
        <v>-72.621698723093942</v>
      </c>
      <c r="Y334" t="str">
        <f>Y324</f>
        <v>Anglosphere (core)</v>
      </c>
      <c r="Z334">
        <f>Z$27-Z325</f>
        <v>-66.869055459999998</v>
      </c>
      <c r="AA334">
        <f>Z$27-Z326</f>
        <v>-59.097117759999996</v>
      </c>
      <c r="AB334">
        <f>Z$27-Z327</f>
        <v>-61.964558360000005</v>
      </c>
      <c r="AC334">
        <f>Z$27-Z328</f>
        <v>-55.225292160000002</v>
      </c>
      <c r="AD334">
        <f>Z$27-Z329</f>
        <v>-79.612535960000002</v>
      </c>
      <c r="AE334">
        <f>Z$27-Z330</f>
        <v>-67.626735359999998</v>
      </c>
      <c r="AF334">
        <f>Z$27-Z331</f>
        <v>-76.743003560000005</v>
      </c>
    </row>
    <row r="335" spans="14:32" x14ac:dyDescent="0.35">
      <c r="N335" t="str">
        <f t="shared" ref="N335:N340" si="168">N325</f>
        <v>Eastern and South-Eastern Asia</v>
      </c>
      <c r="P335">
        <f>O$28-O326</f>
        <v>-45.668988039064416</v>
      </c>
      <c r="Q335">
        <f>O$28-O327</f>
        <v>-61.773312293822968</v>
      </c>
      <c r="R335">
        <f>O$28-O328</f>
        <v>-47.173864366500041</v>
      </c>
      <c r="S335">
        <f>O$28-O329</f>
        <v>-41.811878834028903</v>
      </c>
      <c r="T335">
        <f>O$28-O330</f>
        <v>-33.662811296529</v>
      </c>
      <c r="U335">
        <f>O$28-O331</f>
        <v>-52.779569114920676</v>
      </c>
      <c r="Y335" t="str">
        <f t="shared" ref="Y335:Y340" si="169">Y325</f>
        <v>Anglosphere (other)</v>
      </c>
      <c r="AA335">
        <f>Z$28-Z326</f>
        <v>-63.429533129999996</v>
      </c>
      <c r="AB335">
        <f>Z$28-Z327</f>
        <v>-66.296973730000005</v>
      </c>
      <c r="AC335">
        <f>Z$28-Z328</f>
        <v>-59.557707530000002</v>
      </c>
      <c r="AD335">
        <f>Z$28-Z329</f>
        <v>-83.944951330000009</v>
      </c>
      <c r="AE335">
        <f>Z$28-Z330</f>
        <v>-71.959150730000005</v>
      </c>
      <c r="AF335">
        <f>Z$28-Z331</f>
        <v>-81.075418930000012</v>
      </c>
    </row>
    <row r="336" spans="14:32" x14ac:dyDescent="0.35">
      <c r="N336" t="str">
        <f t="shared" si="168"/>
        <v>Europe</v>
      </c>
      <c r="Q336">
        <f>O$29-O327</f>
        <v>-77.199542619368273</v>
      </c>
      <c r="R336">
        <f>O$29-O328</f>
        <v>-62.600094692045346</v>
      </c>
      <c r="S336">
        <f>O$29-O329</f>
        <v>-57.238109159574208</v>
      </c>
      <c r="T336">
        <f>O$29-O330</f>
        <v>-49.089041622074305</v>
      </c>
      <c r="U336">
        <f>O$29-O331</f>
        <v>-68.205799440465981</v>
      </c>
      <c r="Y336" t="str">
        <f t="shared" si="169"/>
        <v>Arabsphere</v>
      </c>
      <c r="AB336">
        <f>Z$29-Z327</f>
        <v>-62.16572750000001</v>
      </c>
      <c r="AC336">
        <f>Z$29-Z328</f>
        <v>-55.426461300000007</v>
      </c>
      <c r="AD336">
        <f>Z$29-Z329</f>
        <v>-79.813705100000021</v>
      </c>
      <c r="AE336">
        <f>Z$29-Z330</f>
        <v>-67.827904500000017</v>
      </c>
      <c r="AF336">
        <f>Z$29-Z331</f>
        <v>-76.944172700000024</v>
      </c>
    </row>
    <row r="337" spans="14:32" x14ac:dyDescent="0.35">
      <c r="N337" t="str">
        <f t="shared" si="168"/>
        <v>Latin America and the Caribbean</v>
      </c>
      <c r="R337">
        <f>O$30-O328</f>
        <v>-59.230336283207301</v>
      </c>
      <c r="S337">
        <f>O$30-O329</f>
        <v>-53.868350750736163</v>
      </c>
      <c r="T337">
        <f>O$30-O330</f>
        <v>-45.71928321323626</v>
      </c>
      <c r="U337">
        <f>O$30-O331</f>
        <v>-64.836041031627929</v>
      </c>
      <c r="Y337" t="str">
        <f t="shared" si="169"/>
        <v>Francosphere</v>
      </c>
      <c r="AC337">
        <f>Z$30-Z328</f>
        <v>-43.357308650000007</v>
      </c>
      <c r="AD337">
        <f>Z$30-Z329</f>
        <v>-67.744552450000015</v>
      </c>
      <c r="AE337">
        <f>Z$30-Z330</f>
        <v>-55.75875185000001</v>
      </c>
      <c r="AF337">
        <f>Z$30-Z331</f>
        <v>-64.875020050000018</v>
      </c>
    </row>
    <row r="338" spans="14:32" x14ac:dyDescent="0.35">
      <c r="N338" t="str">
        <f t="shared" si="168"/>
        <v>Northern Africa and Western Asia</v>
      </c>
      <c r="S338">
        <f>O$31-O329</f>
        <v>-54.628408122370615</v>
      </c>
      <c r="T338">
        <f>O$31-O330</f>
        <v>-46.479340584870712</v>
      </c>
      <c r="U338">
        <f>O$31-O331</f>
        <v>-65.596098403262388</v>
      </c>
      <c r="Y338" t="str">
        <f t="shared" si="169"/>
        <v>Germanosphere</v>
      </c>
      <c r="AD338">
        <f>Z$31-Z329</f>
        <v>-85.416239490000009</v>
      </c>
      <c r="AE338">
        <f>Z$31-Z330</f>
        <v>-73.430438890000005</v>
      </c>
      <c r="AF338">
        <f>Z$31-Z331</f>
        <v>-82.546707090000012</v>
      </c>
    </row>
    <row r="339" spans="14:32" x14ac:dyDescent="0.35">
      <c r="N339" t="str">
        <f t="shared" si="168"/>
        <v>Northern America</v>
      </c>
      <c r="T339">
        <f>O$32-O330</f>
        <v>-43.191148772942199</v>
      </c>
      <c r="U339">
        <f>O$32-O331</f>
        <v>-62.307906591333875</v>
      </c>
      <c r="Y339" t="str">
        <f t="shared" si="169"/>
        <v>Hispanosphere</v>
      </c>
      <c r="AE339">
        <f>Z$32-Z330</f>
        <v>-62.902487840000006</v>
      </c>
      <c r="AF339">
        <f>Z$32-Z331</f>
        <v>-72.018756040000014</v>
      </c>
    </row>
    <row r="340" spans="14:32" x14ac:dyDescent="0.35">
      <c r="N340" t="str">
        <f t="shared" si="168"/>
        <v>Oceania</v>
      </c>
      <c r="U340">
        <f>O330-O331</f>
        <v>-19.116757818391676</v>
      </c>
      <c r="Y340" t="str">
        <f t="shared" si="169"/>
        <v>Lusosphone (Portuguese)</v>
      </c>
      <c r="AF340">
        <f>Z330-Z331</f>
        <v>-9.1162682000000075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170">P333</f>
        <v>Europe</v>
      </c>
      <c r="Q342" t="str">
        <f t="shared" si="170"/>
        <v>Latin America and the Caribbean</v>
      </c>
      <c r="R342" t="str">
        <f t="shared" si="170"/>
        <v>Northern Africa and Western Asia</v>
      </c>
      <c r="S342" t="str">
        <f t="shared" si="170"/>
        <v>Northern America</v>
      </c>
      <c r="T342" t="str">
        <f t="shared" si="170"/>
        <v>Oceania</v>
      </c>
      <c r="U342" t="str">
        <f t="shared" si="170"/>
        <v>Sub-Saharan Africa</v>
      </c>
      <c r="Z342" t="str">
        <f>Z333</f>
        <v>Anglosphere (other)</v>
      </c>
      <c r="AA342" t="str">
        <f t="shared" ref="AA342:AF342" si="171">AA333</f>
        <v>Arabsphere</v>
      </c>
      <c r="AB342" t="str">
        <f t="shared" si="171"/>
        <v>Francosphere</v>
      </c>
      <c r="AC342" t="str">
        <f t="shared" si="171"/>
        <v>Germanosphere</v>
      </c>
      <c r="AD342" t="str">
        <f t="shared" si="171"/>
        <v>Hispanosphere</v>
      </c>
      <c r="AE342" t="str">
        <f t="shared" si="171"/>
        <v>Lusosphone (Portuguese)</v>
      </c>
      <c r="AF342" t="str">
        <f t="shared" si="171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1.7309714771769718</v>
      </c>
      <c r="P343">
        <f>SQRT((Q$27*P$27^2+Q326*P326^2)/(Q$27+Q326-2))</f>
        <v>2.060672081835798</v>
      </c>
      <c r="Q343">
        <f>SQRT((Q$27*P$27^2+Q327*P327^2)/(Q$27+Q327-2))</f>
        <v>1.6572637175223328</v>
      </c>
      <c r="R343">
        <f>SQRT((Q$27*P$27^2+Q328*P328^2)/(Q$27+Q328-2))</f>
        <v>2.1740559118368643</v>
      </c>
      <c r="S343">
        <f>SQRT((Q$27*P$27^2+Q329*P329^2)/(Q$27+Q329-2))</f>
        <v>1.3968785744853278</v>
      </c>
      <c r="T343">
        <f>SQRT((Q$27*P$27^2+Q330*P330^2)/(Q$27+Q330-2))</f>
        <v>1.6942737233566338</v>
      </c>
      <c r="U343">
        <f>SQRT((Q$27*P$27^2+Q331*P331^2)/(Q$27+Q331-2))</f>
        <v>1.6799627616035528</v>
      </c>
      <c r="Y343" t="str">
        <f>Y334</f>
        <v>Anglosphere (core)</v>
      </c>
      <c r="Z343">
        <f>SQRT((AB$27*AA$27^2+AB325*AA325^2)/(AB$27+AB325-2))</f>
        <v>1.9875743540781081</v>
      </c>
      <c r="AA343">
        <f>SQRT((AB$27*AA$27^2+AB326*AA326^2)/(AB$27+AB326-2))</f>
        <v>2.8553967848493111</v>
      </c>
      <c r="AB343">
        <f>SQRT((AB$27*AA$27^2+AB327*AA327^2)/(AB$27+AB327-2))</f>
        <v>1.9722343738608772</v>
      </c>
      <c r="AC343">
        <f>SQRT((AB$27*AA$27^2+AB328*AA328^2)/(AB$27+AB328-2))</f>
        <v>2.5627111915598109</v>
      </c>
      <c r="AD343">
        <f>SQRT((AB$27*AA$27^2+AB329*AA329^2)/(AB$27+AB329-2))</f>
        <v>2.1252534041264926</v>
      </c>
      <c r="AE343">
        <f>SQRT((AB$27*AA$27^2+AB330*AA330^2)/(AB$27+AB330-2))</f>
        <v>2.3873401282707007</v>
      </c>
      <c r="AF343">
        <f>SQRT((AB$27*AA$27^2+AB331*AA331^2)/(AB$27+AB331-2))</f>
        <v>2.6216754492657417</v>
      </c>
    </row>
    <row r="344" spans="14:32" x14ac:dyDescent="0.35">
      <c r="N344" t="str">
        <f t="shared" ref="N344:N349" si="172">N335</f>
        <v>Eastern and South-Eastern Asia</v>
      </c>
      <c r="P344">
        <f>SQRT((Q$28*P$28^2+Q326*P326^2)/(Q$28+Q326-2))</f>
        <v>2.4578683368784824</v>
      </c>
      <c r="Q344">
        <f>SQRT((Q$28*P$28^2+Q327*P327^2)/(Q$28+Q327-2))</f>
        <v>1.7566155430440376</v>
      </c>
      <c r="R344">
        <f>SQRT((Q$28*P$28^2+Q328*P328^2)/(Q$28+Q328-2))</f>
        <v>2.9739232821585229</v>
      </c>
      <c r="S344">
        <f>SQRT((Q$28*P$28^2+Q329*P329^2)/(Q$28+Q329-2))</f>
        <v>1.3277707535582761</v>
      </c>
      <c r="T344">
        <f>SQRT((Q$28*P$28^2+Q330*P330^2)/(Q$28+Q330-2))</f>
        <v>2.4346988829230551</v>
      </c>
      <c r="U344">
        <f>SQRT((Q$28*P$28^2+Q331*P331^2)/(Q$28+Q331-2))</f>
        <v>2.3366746035653674</v>
      </c>
      <c r="Y344" t="str">
        <f t="shared" ref="Y344:Y349" si="173">Y335</f>
        <v>Anglosphere (other)</v>
      </c>
      <c r="AA344">
        <f>SQRT((AB$28*AA$28^2+AB326*AA326^2)/(AB$28+AB326-2))</f>
        <v>2.7999195259076624</v>
      </c>
      <c r="AB344">
        <f>SQRT((AB$28*AA$28^2+AB327*AA327^2)/(AB$28+AB327-2))</f>
        <v>2.1590178439843499</v>
      </c>
      <c r="AC344">
        <f>SQRT((AB$28*AA$28^2+AB328*AA328^2)/(AB$28+AB328-2))</f>
        <v>2.5998830766494949</v>
      </c>
      <c r="AD344">
        <f>SQRT((AB$28*AA$28^2+AB329*AA329^2)/(AB$28+AB329-2))</f>
        <v>2.2304179130409687</v>
      </c>
      <c r="AE344">
        <f>SQRT((AB$28*AA$28^2+AB330*AA330^2)/(AB$28+AB330-2))</f>
        <v>2.4768385842383949</v>
      </c>
      <c r="AF344">
        <f>SQRT((AB$28*AA$28^2+AB331*AA331^2)/(AB$28+AB331-2))</f>
        <v>2.6405473511740745</v>
      </c>
    </row>
    <row r="345" spans="14:32" x14ac:dyDescent="0.35">
      <c r="N345" t="str">
        <f t="shared" si="172"/>
        <v>Europe</v>
      </c>
      <c r="Q345">
        <f>SQRT((Q$29*P$29^2+Q327*P327^2)/(Q$29+Q327-2))</f>
        <v>2.1058702925851858</v>
      </c>
      <c r="R345">
        <f>SQRT((Q$29*P$29^2+Q328*P328^2)/(Q$29+Q328-2))</f>
        <v>3.062611150903479</v>
      </c>
      <c r="S345">
        <f>SQRT((Q$29*P$29^2+Q329*P329^2)/(Q$29+Q329-2))</f>
        <v>2.127062476737771</v>
      </c>
      <c r="T345">
        <f>SQRT((Q$29*P$29^2+Q330*P330^2)/(Q$29+Q330-2))</f>
        <v>2.9380936933281516</v>
      </c>
      <c r="U345">
        <f>SQRT((Q$29*P$29^2+Q331*P331^2)/(Q$29+Q331-2))</f>
        <v>2.8939545585978079</v>
      </c>
      <c r="Y345" t="str">
        <f t="shared" si="173"/>
        <v>Arabsphere</v>
      </c>
      <c r="AB345">
        <f>SQRT((AB$29*AA$29^2+AB327*AA327^2)/(AB$29+AB327-2))</f>
        <v>1.3826650833517375</v>
      </c>
      <c r="AC345">
        <f>SQRT((AB$29*AA$29^2+AB328*AA328^2)/(AB$29+AB328-2))</f>
        <v>1.6517102632718248</v>
      </c>
      <c r="AD345">
        <f>SQRT((AB$29*AA$29^2+AB329*AA329^2)/(AB$29+AB329-2))</f>
        <v>1.693131983857675</v>
      </c>
      <c r="AE345">
        <f>SQRT((AB$29*AA$29^2+AB330*AA330^2)/(AB$29+AB330-2))</f>
        <v>1.5924865790147265</v>
      </c>
      <c r="AF345">
        <f>SQRT((AB$29*AA$29^2+AB331*AA331^2)/(AB$29+AB331-2))</f>
        <v>1.5881420362151872</v>
      </c>
    </row>
    <row r="346" spans="14:32" x14ac:dyDescent="0.35">
      <c r="N346" t="str">
        <f t="shared" si="172"/>
        <v>Latin America and the Caribbean</v>
      </c>
      <c r="R346">
        <f>SQRT((Q$30*P$30^2+Q328*P328^2)/(Q$30+Q328-2))</f>
        <v>1.8069837048209345</v>
      </c>
      <c r="S346">
        <f>SQRT((Q$30*P$30^2+Q329*P329^2)/(Q$30+Q329-2))</f>
        <v>1.2619154063788312</v>
      </c>
      <c r="T346">
        <f>SQRT((Q$30*P$30^2+Q330*P330^2)/(Q$30+Q330-2))</f>
        <v>1.412677708771791</v>
      </c>
      <c r="U346">
        <f>SQRT((Q$30*P$30^2+Q331*P331^2)/(Q$30+Q331-2))</f>
        <v>1.4060142577169299</v>
      </c>
      <c r="Y346" t="str">
        <f t="shared" si="173"/>
        <v>Francosphere</v>
      </c>
      <c r="AC346">
        <f>SQRT((AB$30*AA$30^2+AB328*AA328^2)/(AB$30+AB328-2))</f>
        <v>4.7330290558402544</v>
      </c>
      <c r="AD346">
        <f>SQRT((AB$30*AA$30^2+AB329*AA329^2)/(AB$30+AB329-2))</f>
        <v>2.731803429101558</v>
      </c>
      <c r="AE346">
        <f>SQRT((AB$30*AA$30^2+AB330*AA330^2)/(AB$30+AB330-2))</f>
        <v>4.0096955925026707</v>
      </c>
      <c r="AF346">
        <f>SQRT((AB$30*AA$30^2+AB331*AA331^2)/(AB$30+AB331-2))</f>
        <v>5.7318525645444662</v>
      </c>
    </row>
    <row r="347" spans="14:32" x14ac:dyDescent="0.35">
      <c r="N347" t="str">
        <f t="shared" si="172"/>
        <v>Northern Africa and Western Asia</v>
      </c>
      <c r="S347">
        <f>SQRT((Q$31*P$31^2+Q329*P329^2)/(Q$31+Q329-2))</f>
        <v>1.4051683911332689</v>
      </c>
      <c r="T347">
        <f>SQRT((Q$31*P$31^2+Q330*P330^2)/(Q$31+Q330-2))</f>
        <v>1.6117436675521615</v>
      </c>
      <c r="U347">
        <f>SQRT((Q$31*P$31^2+Q331*P331^2)/(Q$31+Q331-2))</f>
        <v>1.6025729984785002</v>
      </c>
      <c r="Y347" t="str">
        <f t="shared" si="173"/>
        <v>Germanosphere</v>
      </c>
      <c r="AD347">
        <f>SQRT((AB$31*AA$31^2+AB329*AA329^2)/(AB$31+AB329-2))</f>
        <v>1.8809459928521741</v>
      </c>
      <c r="AE347">
        <f>SQRT((AB$31*AA$31^2+AB330*AA330^2)/(AB$31+AB330-2))</f>
        <v>2.0161817272449909</v>
      </c>
      <c r="AF347">
        <f>SQRT((AB$31*AA$31^2+AB331*AA331^2)/(AB$31+AB331-2))</f>
        <v>4.7641282104302336</v>
      </c>
    </row>
    <row r="348" spans="14:32" x14ac:dyDescent="0.35">
      <c r="N348" t="str">
        <f t="shared" si="172"/>
        <v>Northern America</v>
      </c>
      <c r="T348">
        <f>SQRT((Q$32*P$32^2+Q330*P330^2)/(Q$32+Q330-2))</f>
        <v>2.6049747019323339</v>
      </c>
      <c r="U348">
        <f>SQRT((Q$32*P$32^2+Q331*P331^2)/(Q$32+Q331-2))</f>
        <v>2.5635141005935966</v>
      </c>
      <c r="Y348" t="str">
        <f t="shared" si="173"/>
        <v>Hispanosphere</v>
      </c>
      <c r="AE348">
        <f>SQRT((AB$32*AA$32^2+AB330*AA330^2)/(AB$32+AB330-2))</f>
        <v>1.4362182219088804</v>
      </c>
      <c r="AF348">
        <f>SQRT((AB$32*AA$32^2+AB331*AA331^2)/(AB$32+AB331-2))</f>
        <v>1.4024707534746377</v>
      </c>
    </row>
    <row r="349" spans="14:32" x14ac:dyDescent="0.35">
      <c r="N349" t="str">
        <f t="shared" si="172"/>
        <v>Oceania</v>
      </c>
      <c r="U349">
        <f>SQRT((Q330*P330^2+Q331*P331^2)/(Q330+Q331-2))</f>
        <v>1.4867722971761379</v>
      </c>
      <c r="Y349" t="str">
        <f t="shared" si="173"/>
        <v>Lusosphone (Portuguese)</v>
      </c>
      <c r="AF349">
        <f>SQRT((AB330*AA330^2+AB331*AA331^2)/(AB330+AB331-2))</f>
        <v>1.7390633283322869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174">P342</f>
        <v>Europe</v>
      </c>
      <c r="Q351" t="str">
        <f t="shared" si="174"/>
        <v>Latin America and the Caribbean</v>
      </c>
      <c r="R351" t="str">
        <f t="shared" si="174"/>
        <v>Northern Africa and Western Asia</v>
      </c>
      <c r="S351" t="str">
        <f t="shared" si="174"/>
        <v>Northern America</v>
      </c>
      <c r="T351" t="str">
        <f t="shared" si="174"/>
        <v>Oceania</v>
      </c>
      <c r="U351" t="str">
        <f t="shared" si="174"/>
        <v>Sub-Saharan Africa</v>
      </c>
      <c r="Y351" s="4" t="s">
        <v>39</v>
      </c>
      <c r="Z351" t="str">
        <f>Z342</f>
        <v>Anglosphere (other)</v>
      </c>
      <c r="AA351" t="str">
        <f t="shared" ref="AA351:AF351" si="175">AA342</f>
        <v>Arabsphere</v>
      </c>
      <c r="AB351" t="str">
        <f t="shared" si="175"/>
        <v>Francosphere</v>
      </c>
      <c r="AC351" t="str">
        <f t="shared" si="175"/>
        <v>Germanosphere</v>
      </c>
      <c r="AD351" t="str">
        <f t="shared" si="175"/>
        <v>Hispanosphere</v>
      </c>
      <c r="AE351" t="str">
        <f t="shared" si="175"/>
        <v>Lusosphone (Portuguese)</v>
      </c>
      <c r="AF351" t="str">
        <f t="shared" si="175"/>
        <v>Swahili</v>
      </c>
    </row>
    <row r="352" spans="14:32" x14ac:dyDescent="0.35">
      <c r="N352" t="str">
        <f>N343</f>
        <v>Central and Southern Asia</v>
      </c>
      <c r="O352">
        <f>O334/O343</f>
        <v>-48.104426945953549</v>
      </c>
      <c r="P352">
        <f t="shared" ref="P352:U358" si="176">P334/P343</f>
        <v>-31.791141455595191</v>
      </c>
      <c r="Q352">
        <f t="shared" si="176"/>
        <v>-49.247105960911384</v>
      </c>
      <c r="R352">
        <f t="shared" si="176"/>
        <v>-30.825331404679172</v>
      </c>
      <c r="S352">
        <f t="shared" si="176"/>
        <v>-44.136984823407609</v>
      </c>
      <c r="T352">
        <f t="shared" si="176"/>
        <v>-31.579868215568034</v>
      </c>
      <c r="U352">
        <f t="shared" si="176"/>
        <v>-43.228159803837144</v>
      </c>
      <c r="Y352" t="str">
        <f>Y343</f>
        <v>Anglosphere (core)</v>
      </c>
      <c r="Z352">
        <f>Z334/Z343</f>
        <v>-33.643549144613367</v>
      </c>
      <c r="AA352">
        <f t="shared" ref="AA352:AF358" si="177">AA334/AA343</f>
        <v>-20.696639456053301</v>
      </c>
      <c r="AB352">
        <f t="shared" si="177"/>
        <v>-31.418455727803387</v>
      </c>
      <c r="AC352">
        <f t="shared" si="177"/>
        <v>-21.549557492815556</v>
      </c>
      <c r="AD352">
        <f t="shared" si="177"/>
        <v>-37.460255706646812</v>
      </c>
      <c r="AE352">
        <f t="shared" si="177"/>
        <v>-28.327231029700933</v>
      </c>
      <c r="AF352">
        <f t="shared" si="177"/>
        <v>-29.272503421998167</v>
      </c>
    </row>
    <row r="353" spans="14:32" x14ac:dyDescent="0.35">
      <c r="N353" t="str">
        <f t="shared" ref="N353:N358" si="178">N344</f>
        <v>Eastern and South-Eastern Asia</v>
      </c>
      <c r="P353">
        <f t="shared" si="176"/>
        <v>-18.580730039048589</v>
      </c>
      <c r="Q353">
        <f t="shared" si="176"/>
        <v>-35.166096838000222</v>
      </c>
      <c r="R353">
        <f t="shared" si="176"/>
        <v>-15.862502119510113</v>
      </c>
      <c r="S353">
        <f t="shared" si="176"/>
        <v>-31.490284540443277</v>
      </c>
      <c r="T353">
        <f t="shared" si="176"/>
        <v>-13.826272945964488</v>
      </c>
      <c r="U353">
        <f t="shared" si="176"/>
        <v>-22.587470687783419</v>
      </c>
      <c r="Y353" t="str">
        <f t="shared" ref="Y353:Y358" si="179">Y344</f>
        <v>Anglosphere (other)</v>
      </c>
      <c r="AA353">
        <f t="shared" si="177"/>
        <v>-22.654055783777487</v>
      </c>
      <c r="AB353">
        <f t="shared" si="177"/>
        <v>-30.707005926200473</v>
      </c>
      <c r="AC353">
        <f t="shared" si="177"/>
        <v>-22.907840765959691</v>
      </c>
      <c r="AD353">
        <f t="shared" si="177"/>
        <v>-37.636422680783092</v>
      </c>
      <c r="AE353">
        <f t="shared" si="177"/>
        <v>-29.05282208857659</v>
      </c>
      <c r="AF353">
        <f t="shared" si="177"/>
        <v>-30.704020094148738</v>
      </c>
    </row>
    <row r="354" spans="14:32" x14ac:dyDescent="0.35">
      <c r="N354" t="str">
        <f t="shared" si="178"/>
        <v>Europe</v>
      </c>
      <c r="Q354">
        <f t="shared" si="176"/>
        <v>-36.659210631912856</v>
      </c>
      <c r="R354">
        <f t="shared" si="176"/>
        <v>-20.440105389669903</v>
      </c>
      <c r="S354">
        <f t="shared" si="176"/>
        <v>-26.909463067280956</v>
      </c>
      <c r="T354">
        <f t="shared" si="176"/>
        <v>-16.707786321976769</v>
      </c>
      <c r="U354">
        <f t="shared" si="176"/>
        <v>-23.568372640071228</v>
      </c>
      <c r="Y354" t="str">
        <f t="shared" si="179"/>
        <v>Arabsphere</v>
      </c>
      <c r="AB354">
        <f t="shared" si="177"/>
        <v>-44.960799436189717</v>
      </c>
      <c r="AC354">
        <f t="shared" si="177"/>
        <v>-33.55701210586858</v>
      </c>
      <c r="AD354">
        <f t="shared" si="177"/>
        <v>-47.139683061299472</v>
      </c>
      <c r="AE354">
        <f t="shared" si="177"/>
        <v>-42.592449690825795</v>
      </c>
      <c r="AF354">
        <f t="shared" si="177"/>
        <v>-48.449175794988136</v>
      </c>
    </row>
    <row r="355" spans="14:32" x14ac:dyDescent="0.35">
      <c r="N355" t="str">
        <f t="shared" si="178"/>
        <v>Latin America and the Caribbean</v>
      </c>
      <c r="R355">
        <f t="shared" si="176"/>
        <v>-32.778566915232261</v>
      </c>
      <c r="S355">
        <f t="shared" si="176"/>
        <v>-42.68776692830447</v>
      </c>
      <c r="T355">
        <f t="shared" si="176"/>
        <v>-32.363562424288183</v>
      </c>
      <c r="U355">
        <f t="shared" si="176"/>
        <v>-46.113359573542276</v>
      </c>
      <c r="Y355" t="str">
        <f t="shared" si="179"/>
        <v>Francosphere</v>
      </c>
      <c r="AC355">
        <f t="shared" si="177"/>
        <v>-9.1605836639645961</v>
      </c>
      <c r="AD355">
        <f t="shared" si="177"/>
        <v>-24.798472587129009</v>
      </c>
      <c r="AE355">
        <f t="shared" si="177"/>
        <v>-13.905981280538535</v>
      </c>
      <c r="AF355">
        <f t="shared" si="177"/>
        <v>-11.318333700922034</v>
      </c>
    </row>
    <row r="356" spans="14:32" x14ac:dyDescent="0.35">
      <c r="N356" t="str">
        <f t="shared" si="178"/>
        <v>Northern Africa and Western Asia</v>
      </c>
      <c r="S356">
        <f t="shared" si="176"/>
        <v>-38.876769835615775</v>
      </c>
      <c r="T356">
        <f t="shared" si="176"/>
        <v>-28.837923499002351</v>
      </c>
      <c r="U356">
        <f t="shared" si="176"/>
        <v>-40.931738189486545</v>
      </c>
      <c r="Y356" t="str">
        <f t="shared" si="179"/>
        <v>Germanosphere</v>
      </c>
      <c r="AD356">
        <f t="shared" si="177"/>
        <v>-45.41131952463931</v>
      </c>
      <c r="AE356">
        <f t="shared" si="177"/>
        <v>-36.420545776068977</v>
      </c>
      <c r="AF356">
        <f t="shared" si="177"/>
        <v>-17.326718225021377</v>
      </c>
    </row>
    <row r="357" spans="14:32" x14ac:dyDescent="0.35">
      <c r="N357" t="str">
        <f t="shared" si="178"/>
        <v>Northern America</v>
      </c>
      <c r="T357">
        <f t="shared" si="176"/>
        <v>-16.580256514930301</v>
      </c>
      <c r="U357">
        <f t="shared" si="176"/>
        <v>-24.305661738668071</v>
      </c>
      <c r="Y357" t="str">
        <f t="shared" si="179"/>
        <v>Hispanosphere</v>
      </c>
      <c r="AE357">
        <f t="shared" si="177"/>
        <v>-43.797305228725051</v>
      </c>
      <c r="AF357">
        <f t="shared" si="177"/>
        <v>-51.351342522881637</v>
      </c>
    </row>
    <row r="358" spans="14:32" x14ac:dyDescent="0.35">
      <c r="N358" t="str">
        <f t="shared" si="178"/>
        <v>Oceania</v>
      </c>
      <c r="U358">
        <f t="shared" si="176"/>
        <v>-12.857892129615671</v>
      </c>
      <c r="Y358" t="str">
        <f t="shared" si="179"/>
        <v>Lusosphone (Portuguese)</v>
      </c>
      <c r="AF358">
        <f t="shared" si="177"/>
        <v>-5.2420564860868257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180">P351</f>
        <v>Europe</v>
      </c>
      <c r="Q361" t="str">
        <f t="shared" si="180"/>
        <v>Latin America and the Caribbean</v>
      </c>
      <c r="R361" t="str">
        <f t="shared" si="180"/>
        <v>Northern Africa and Western Asia</v>
      </c>
      <c r="S361" t="str">
        <f t="shared" si="180"/>
        <v>Northern America</v>
      </c>
      <c r="T361" t="str">
        <f t="shared" si="180"/>
        <v>Oceania</v>
      </c>
      <c r="U361" t="str">
        <f t="shared" si="180"/>
        <v>Sub-Saharan Africa</v>
      </c>
      <c r="Z361" t="str">
        <f>Z351</f>
        <v>Anglosphere (other)</v>
      </c>
      <c r="AA361" t="str">
        <f t="shared" ref="AA361:AF361" si="181">AA351</f>
        <v>Arabsphere</v>
      </c>
      <c r="AB361" t="str">
        <f t="shared" si="181"/>
        <v>Francosphere</v>
      </c>
      <c r="AC361" t="str">
        <f t="shared" si="181"/>
        <v>Germanosphere</v>
      </c>
      <c r="AD361" t="str">
        <f t="shared" si="181"/>
        <v>Hispanosphere</v>
      </c>
      <c r="AE361" t="str">
        <f t="shared" si="181"/>
        <v>Lusosphone (Portuguese)</v>
      </c>
      <c r="AF361" t="str">
        <f t="shared" si="181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182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183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182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183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182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183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182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183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182"/>
        <v>Northern America</v>
      </c>
      <c r="T367">
        <f>Q$32+Q330-2</f>
        <v>6076</v>
      </c>
      <c r="U367">
        <f>Q$32+Q331-2</f>
        <v>6272</v>
      </c>
      <c r="Y367" t="str">
        <f t="shared" si="183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182"/>
        <v>Oceania</v>
      </c>
      <c r="U368">
        <f>Q330+Q331-2</f>
        <v>3232</v>
      </c>
      <c r="Y368" t="str">
        <f t="shared" si="183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184">U3</f>
        <v>reg.75+</v>
      </c>
      <c r="P386" t="str">
        <f t="shared" ref="P386:P394" si="185">AM3</f>
        <v>75+</v>
      </c>
      <c r="Q386" t="str">
        <f t="shared" ref="Q386:Q394" si="186">AX3</f>
        <v>75+</v>
      </c>
      <c r="Y386" t="str">
        <f t="shared" ref="Y386:Y394" si="187">Y323</f>
        <v>Language_Grouping</v>
      </c>
      <c r="Z386" t="str">
        <f t="shared" ref="Z386:Z394" si="188">U15</f>
        <v>reg.75+</v>
      </c>
      <c r="AA386" t="str">
        <f t="shared" ref="AA386:AA394" si="189">AM15</f>
        <v>75+</v>
      </c>
      <c r="AB386" t="str">
        <f t="shared" ref="AB386:AB394" si="190">AX15</f>
        <v>75+</v>
      </c>
    </row>
    <row r="387" spans="14:32" x14ac:dyDescent="0.35">
      <c r="N387" t="str">
        <f t="shared" ref="N387:N394" si="191">N324</f>
        <v>Central and Southern Asia</v>
      </c>
      <c r="O387">
        <f t="shared" si="184"/>
        <v>122.36556809905703</v>
      </c>
      <c r="P387">
        <f t="shared" si="185"/>
        <v>1.6094808759728332</v>
      </c>
      <c r="Q387">
        <f t="shared" si="186"/>
        <v>1202</v>
      </c>
      <c r="Y387" t="str">
        <f t="shared" si="187"/>
        <v>Anglosphere (core)</v>
      </c>
      <c r="Z387">
        <f t="shared" si="188"/>
        <v>127.9575536</v>
      </c>
      <c r="AA387">
        <f t="shared" si="189"/>
        <v>0.74828058900000005</v>
      </c>
      <c r="AB387">
        <f t="shared" si="190"/>
        <v>6901</v>
      </c>
    </row>
    <row r="388" spans="14:32" x14ac:dyDescent="0.35">
      <c r="N388" t="str">
        <f t="shared" si="191"/>
        <v>Eastern and South-Eastern Asia</v>
      </c>
      <c r="O388">
        <f t="shared" si="184"/>
        <v>125.27399486699848</v>
      </c>
      <c r="P388">
        <f t="shared" si="185"/>
        <v>5.0239227469841437</v>
      </c>
      <c r="Q388">
        <f t="shared" si="186"/>
        <v>230</v>
      </c>
      <c r="Y388" t="str">
        <f t="shared" si="187"/>
        <v>Anglosphere (other)</v>
      </c>
      <c r="Z388">
        <f t="shared" si="188"/>
        <v>123.17443950000001</v>
      </c>
      <c r="AA388">
        <f t="shared" si="189"/>
        <v>1.3717179070000001</v>
      </c>
      <c r="AB388">
        <f t="shared" si="190"/>
        <v>1886</v>
      </c>
    </row>
    <row r="389" spans="14:32" x14ac:dyDescent="0.35">
      <c r="N389" t="str">
        <f t="shared" si="191"/>
        <v>Europe</v>
      </c>
      <c r="O389">
        <f t="shared" si="184"/>
        <v>122.04688316176646</v>
      </c>
      <c r="P389">
        <f t="shared" si="185"/>
        <v>1.9019366820475951</v>
      </c>
      <c r="Q389">
        <f t="shared" si="186"/>
        <v>3712</v>
      </c>
      <c r="Y389" t="str">
        <f t="shared" si="187"/>
        <v>Arabsphere</v>
      </c>
      <c r="Z389">
        <f t="shared" si="188"/>
        <v>105.570905</v>
      </c>
      <c r="AA389">
        <f t="shared" si="189"/>
        <v>5.2241079299999997</v>
      </c>
      <c r="AB389">
        <f t="shared" si="190"/>
        <v>332</v>
      </c>
    </row>
    <row r="390" spans="14:32" x14ac:dyDescent="0.35">
      <c r="N390" t="str">
        <f t="shared" si="191"/>
        <v>Latin America and the Caribbean</v>
      </c>
      <c r="O390">
        <f t="shared" si="184"/>
        <v>131.00658084378415</v>
      </c>
      <c r="P390">
        <f t="shared" si="185"/>
        <v>1.0437627235932592</v>
      </c>
      <c r="Q390">
        <f t="shared" si="186"/>
        <v>3499</v>
      </c>
      <c r="Y390" t="str">
        <f t="shared" si="187"/>
        <v>Francosphere</v>
      </c>
      <c r="Z390">
        <f t="shared" si="188"/>
        <v>122.8271299</v>
      </c>
      <c r="AA390">
        <f t="shared" si="189"/>
        <v>1.448901174</v>
      </c>
      <c r="AB390">
        <f t="shared" si="190"/>
        <v>2697</v>
      </c>
    </row>
    <row r="391" spans="14:32" x14ac:dyDescent="0.35">
      <c r="N391" t="str">
        <f t="shared" si="191"/>
        <v>Northern Africa and Western Asia</v>
      </c>
      <c r="O391">
        <f t="shared" si="184"/>
        <v>111.68907459190042</v>
      </c>
      <c r="P391">
        <f t="shared" si="185"/>
        <v>4.1069743351508281</v>
      </c>
      <c r="Q391">
        <f t="shared" si="186"/>
        <v>799</v>
      </c>
      <c r="Y391" t="str">
        <f t="shared" si="187"/>
        <v>Germanosphere</v>
      </c>
      <c r="Z391">
        <f t="shared" si="188"/>
        <v>116.20462929999999</v>
      </c>
      <c r="AA391">
        <f t="shared" si="189"/>
        <v>1.9803573800000001</v>
      </c>
      <c r="AB391">
        <f t="shared" si="190"/>
        <v>370</v>
      </c>
    </row>
    <row r="392" spans="14:32" x14ac:dyDescent="0.35">
      <c r="N392" t="str">
        <f t="shared" si="191"/>
        <v>Northern America</v>
      </c>
      <c r="O392">
        <f t="shared" si="184"/>
        <v>129.56499607891357</v>
      </c>
      <c r="P392">
        <f t="shared" si="185"/>
        <v>0.35136170937586114</v>
      </c>
      <c r="Q392">
        <f t="shared" si="186"/>
        <v>5388</v>
      </c>
      <c r="Y392" t="str">
        <f t="shared" si="187"/>
        <v>Hispanosphere</v>
      </c>
      <c r="Z392">
        <f t="shared" si="188"/>
        <v>133.06408619999999</v>
      </c>
      <c r="AA392">
        <f t="shared" si="189"/>
        <v>1.3957727360000001</v>
      </c>
      <c r="AB392">
        <f t="shared" si="190"/>
        <v>3361</v>
      </c>
    </row>
    <row r="393" spans="14:32" x14ac:dyDescent="0.35">
      <c r="N393" t="str">
        <f t="shared" si="191"/>
        <v>Oceania</v>
      </c>
      <c r="O393">
        <f t="shared" si="184"/>
        <v>124.90639496600217</v>
      </c>
      <c r="P393">
        <f t="shared" si="185"/>
        <v>1.9445446100331731</v>
      </c>
      <c r="Q393">
        <f t="shared" si="186"/>
        <v>823</v>
      </c>
      <c r="Y393" t="str">
        <f t="shared" si="187"/>
        <v>Lusosphone (Portuguese)</v>
      </c>
      <c r="Z393">
        <f t="shared" si="188"/>
        <v>128.75511090000001</v>
      </c>
      <c r="AA393">
        <f t="shared" si="189"/>
        <v>2.0167423819999999</v>
      </c>
      <c r="AB393">
        <f t="shared" si="190"/>
        <v>576</v>
      </c>
    </row>
    <row r="394" spans="14:32" x14ac:dyDescent="0.35">
      <c r="N394" t="str">
        <f t="shared" si="191"/>
        <v>Sub-Saharan Africa</v>
      </c>
      <c r="O394">
        <f t="shared" si="184"/>
        <v>123.18606658126627</v>
      </c>
      <c r="P394">
        <f t="shared" si="185"/>
        <v>3.6208047211352881</v>
      </c>
      <c r="Q394">
        <f t="shared" si="186"/>
        <v>489</v>
      </c>
      <c r="Y394" t="str">
        <f t="shared" si="187"/>
        <v>Swahili</v>
      </c>
      <c r="Z394">
        <f t="shared" si="188"/>
        <v>91.752569249999993</v>
      </c>
      <c r="AA394">
        <f t="shared" si="189"/>
        <v>27.143441849999999</v>
      </c>
      <c r="AB394">
        <f t="shared" si="190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-76.275698791445464</v>
      </c>
      <c r="P397">
        <f>O$27-O389</f>
        <v>-73.048587086213445</v>
      </c>
      <c r="Q397">
        <f>O$27-O390</f>
        <v>-82.008284768231135</v>
      </c>
      <c r="R397">
        <f>O$27-O391</f>
        <v>-62.690778516347407</v>
      </c>
      <c r="S397">
        <f>O$27-O392</f>
        <v>-80.566700003360552</v>
      </c>
      <c r="T397">
        <f>O$27-O393</f>
        <v>-75.908098890449153</v>
      </c>
      <c r="U397">
        <f>O$27-O394</f>
        <v>-74.18777050571326</v>
      </c>
      <c r="Y397" t="str">
        <f>Y387</f>
        <v>Anglosphere (core)</v>
      </c>
      <c r="Z397">
        <f>Z$27-Z388</f>
        <v>-67.324121759999997</v>
      </c>
      <c r="AA397">
        <f>Z$27-Z389</f>
        <v>-49.720587259999995</v>
      </c>
      <c r="AB397">
        <f>Z$27-Z390</f>
        <v>-66.976812160000009</v>
      </c>
      <c r="AC397">
        <f>Z$27-Z391</f>
        <v>-60.354311559999992</v>
      </c>
      <c r="AD397">
        <f>Z$27-Z392</f>
        <v>-77.213768459999983</v>
      </c>
      <c r="AE397">
        <f>Z$27-Z393</f>
        <v>-72.904793159999997</v>
      </c>
      <c r="AF397">
        <f>Z$27-Z394</f>
        <v>-35.902251509999992</v>
      </c>
    </row>
    <row r="398" spans="14:32" x14ac:dyDescent="0.35">
      <c r="N398" t="str">
        <f t="shared" ref="N398:N403" si="192">N388</f>
        <v>Eastern and South-Eastern Asia</v>
      </c>
      <c r="P398">
        <f>O$28-O389</f>
        <v>-53.206457478040178</v>
      </c>
      <c r="Q398">
        <f>O$28-O390</f>
        <v>-62.166155160057869</v>
      </c>
      <c r="R398">
        <f>O$28-O391</f>
        <v>-42.848648908174141</v>
      </c>
      <c r="S398">
        <f>O$28-O392</f>
        <v>-60.724570395187285</v>
      </c>
      <c r="T398">
        <f>O$28-O393</f>
        <v>-56.065969282275887</v>
      </c>
      <c r="U398">
        <f>O$28-O394</f>
        <v>-54.345640897539994</v>
      </c>
      <c r="Y398" t="str">
        <f t="shared" ref="Y398:Y403" si="193">Y388</f>
        <v>Anglosphere (other)</v>
      </c>
      <c r="AA398">
        <f>Z$28-Z389</f>
        <v>-54.053002629999995</v>
      </c>
      <c r="AB398">
        <f>Z$28-Z390</f>
        <v>-71.309227530000001</v>
      </c>
      <c r="AC398">
        <f>Z$28-Z391</f>
        <v>-64.686726929999992</v>
      </c>
      <c r="AD398">
        <f>Z$28-Z392</f>
        <v>-81.54618382999999</v>
      </c>
      <c r="AE398">
        <f>Z$28-Z393</f>
        <v>-77.237208530000004</v>
      </c>
      <c r="AF398">
        <f>Z$28-Z394</f>
        <v>-40.234666879999992</v>
      </c>
    </row>
    <row r="399" spans="14:32" x14ac:dyDescent="0.35">
      <c r="N399" t="str">
        <f t="shared" si="192"/>
        <v>Europe</v>
      </c>
      <c r="Q399">
        <f>O$29-O390</f>
        <v>-77.592385485603174</v>
      </c>
      <c r="R399">
        <f>O$29-O391</f>
        <v>-58.274879233719446</v>
      </c>
      <c r="S399">
        <f>O$29-O392</f>
        <v>-76.15080072073259</v>
      </c>
      <c r="T399">
        <f>O$29-O393</f>
        <v>-71.492199607821192</v>
      </c>
      <c r="U399">
        <f>O$29-O394</f>
        <v>-69.771871223085299</v>
      </c>
      <c r="Y399" t="str">
        <f t="shared" si="193"/>
        <v>Arabsphere</v>
      </c>
      <c r="AB399">
        <f>Z$29-Z390</f>
        <v>-67.177981299999999</v>
      </c>
      <c r="AC399">
        <f>Z$29-Z391</f>
        <v>-60.555480699999997</v>
      </c>
      <c r="AD399">
        <f>Z$29-Z392</f>
        <v>-77.414937600000002</v>
      </c>
      <c r="AE399">
        <f>Z$29-Z393</f>
        <v>-73.105962300000016</v>
      </c>
      <c r="AF399">
        <f>Z$29-Z394</f>
        <v>-36.103420649999997</v>
      </c>
    </row>
    <row r="400" spans="14:32" x14ac:dyDescent="0.35">
      <c r="N400" t="str">
        <f t="shared" si="192"/>
        <v>Latin America and the Caribbean</v>
      </c>
      <c r="R400">
        <f>O$30-O391</f>
        <v>-54.905120824881401</v>
      </c>
      <c r="S400">
        <f>O$30-O392</f>
        <v>-72.781042311894538</v>
      </c>
      <c r="T400">
        <f>O$30-O393</f>
        <v>-68.122441198983154</v>
      </c>
      <c r="U400">
        <f>O$30-O394</f>
        <v>-66.402112814247261</v>
      </c>
      <c r="Y400" t="str">
        <f t="shared" si="193"/>
        <v>Francosphere</v>
      </c>
      <c r="AC400">
        <f>Z$30-Z391</f>
        <v>-48.486328049999997</v>
      </c>
      <c r="AD400">
        <f>Z$30-Z392</f>
        <v>-65.345784949999995</v>
      </c>
      <c r="AE400">
        <f>Z$30-Z393</f>
        <v>-61.036809650000009</v>
      </c>
      <c r="AF400">
        <f>Z$30-Z394</f>
        <v>-24.034267999999997</v>
      </c>
    </row>
    <row r="401" spans="14:32" x14ac:dyDescent="0.35">
      <c r="N401" t="str">
        <f t="shared" si="192"/>
        <v>Northern Africa and Western Asia</v>
      </c>
      <c r="S401">
        <f>O$31-O392</f>
        <v>-73.541099683528998</v>
      </c>
      <c r="T401">
        <f>O$31-O393</f>
        <v>-68.882498570617599</v>
      </c>
      <c r="U401">
        <f>O$31-O394</f>
        <v>-67.162170185881706</v>
      </c>
      <c r="Y401" t="str">
        <f t="shared" si="193"/>
        <v>Germanosphere</v>
      </c>
      <c r="AD401">
        <f>Z$31-Z392</f>
        <v>-83.01747198999999</v>
      </c>
      <c r="AE401">
        <f>Z$31-Z393</f>
        <v>-78.708496690000004</v>
      </c>
      <c r="AF401">
        <f>Z$31-Z394</f>
        <v>-41.705955039999992</v>
      </c>
    </row>
    <row r="402" spans="14:32" x14ac:dyDescent="0.35">
      <c r="N402" t="str">
        <f t="shared" si="192"/>
        <v>Northern America</v>
      </c>
      <c r="T402">
        <f>O$32-O393</f>
        <v>-65.594306758689086</v>
      </c>
      <c r="U402">
        <f>O$32-O394</f>
        <v>-63.873978373953193</v>
      </c>
      <c r="Y402" t="str">
        <f t="shared" si="193"/>
        <v>Hispanosphere</v>
      </c>
      <c r="AE402">
        <f>Z$32-Z393</f>
        <v>-68.180545640000005</v>
      </c>
      <c r="AF402">
        <f>Z$32-Z394</f>
        <v>-31.178003989999993</v>
      </c>
    </row>
    <row r="403" spans="14:32" x14ac:dyDescent="0.35">
      <c r="N403" t="str">
        <f t="shared" si="192"/>
        <v>Oceania</v>
      </c>
      <c r="U403">
        <f>O393-O394</f>
        <v>1.7203283847358932</v>
      </c>
      <c r="Y403" t="str">
        <f t="shared" si="193"/>
        <v>Lusosphone (Portuguese)</v>
      </c>
      <c r="AF403">
        <f>Z393-Z394</f>
        <v>37.002541650000012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194">P396</f>
        <v>Europe</v>
      </c>
      <c r="Q405" t="str">
        <f t="shared" si="194"/>
        <v>Latin America and the Caribbean</v>
      </c>
      <c r="R405" t="str">
        <f t="shared" si="194"/>
        <v>Northern Africa and Western Asia</v>
      </c>
      <c r="S405" t="str">
        <f t="shared" si="194"/>
        <v>Northern America</v>
      </c>
      <c r="T405" t="str">
        <f t="shared" si="194"/>
        <v>Oceania</v>
      </c>
      <c r="U405" t="str">
        <f t="shared" si="194"/>
        <v>Sub-Saharan Africa</v>
      </c>
      <c r="Z405" t="str">
        <f>Z396</f>
        <v>Anglosphere (other)</v>
      </c>
      <c r="AA405" t="str">
        <f t="shared" ref="AA405:AF405" si="195">AA396</f>
        <v>Arabsphere</v>
      </c>
      <c r="AB405" t="str">
        <f t="shared" si="195"/>
        <v>Francosphere</v>
      </c>
      <c r="AC405" t="str">
        <f t="shared" si="195"/>
        <v>Germanosphere</v>
      </c>
      <c r="AD405" t="str">
        <f t="shared" si="195"/>
        <v>Hispanosphere</v>
      </c>
      <c r="AE405" t="str">
        <f t="shared" si="195"/>
        <v>Lusosphone (Portuguese)</v>
      </c>
      <c r="AF405" t="str">
        <f t="shared" si="195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1.8540051334965464</v>
      </c>
      <c r="P406">
        <f>SQRT((Q$27*P$27^2+Q389*P389^2)/(Q$27+Q389-2))</f>
        <v>1.7679094677389469</v>
      </c>
      <c r="Q406">
        <f>SQRT((Q$27*P$27^2+Q390*P390^2)/(Q$27+Q390-2))</f>
        <v>1.5727083578602001</v>
      </c>
      <c r="R406">
        <f>SQRT((Q$27*P$27^2+Q391*P391^2)/(Q$27+Q391-2))</f>
        <v>1.9889158726779383</v>
      </c>
      <c r="S406">
        <f>SQRT((Q$27*P$27^2+Q392*P392^2)/(Q$27+Q392-2))</f>
        <v>1.4045069405191655</v>
      </c>
      <c r="T406">
        <f>SQRT((Q$27*P$27^2+Q393*P393^2)/(Q$27+Q393-2))</f>
        <v>1.7346769911314417</v>
      </c>
      <c r="U406">
        <f>SQRT((Q$27*P$27^2+Q394*P394^2)/(Q$27+Q394-2))</f>
        <v>1.8468300798418624</v>
      </c>
      <c r="Y406" t="str">
        <f>Y397</f>
        <v>Anglosphere (core)</v>
      </c>
      <c r="Z406">
        <f>SQRT((AB$27*AA$27^2+AB388*AA388^2)/(AB$27+AB388-2))</f>
        <v>2.4269284940952756</v>
      </c>
      <c r="AA406">
        <f>SQRT((AB$27*AA$27^2+AB389*AA389^2)/(AB$27+AB389-2))</f>
        <v>2.7549738407475552</v>
      </c>
      <c r="AB406">
        <f>SQRT((AB$27*AA$27^2+AB390*AA390^2)/(AB$27+AB390-2))</f>
        <v>2.3764798672023502</v>
      </c>
      <c r="AC406">
        <f>SQRT((AB$27*AA$27^2+AB391*AA391^2)/(AB$27+AB391-2))</f>
        <v>2.5842583757537954</v>
      </c>
      <c r="AD406">
        <f>SQRT((AB$27*AA$27^2+AB392*AA392^2)/(AB$27+AB392-2))</f>
        <v>2.3242076663082756</v>
      </c>
      <c r="AE406">
        <f>SQRT((AB$27*AA$27^2+AB393*AA393^2)/(AB$27+AB393-2))</f>
        <v>2.5736786974274151</v>
      </c>
      <c r="AF406">
        <f>SQRT((AB$27*AA$27^2+AB394*AA394^2)/(AB$27+AB394-2))</f>
        <v>2.6414593945516089</v>
      </c>
    </row>
    <row r="407" spans="14:32" x14ac:dyDescent="0.35">
      <c r="N407" t="str">
        <f t="shared" ref="N407:N412" si="196">N398</f>
        <v>Eastern and South-Eastern Asia</v>
      </c>
      <c r="P407">
        <f>SQRT((Q$28*P$28^2+Q389*P389^2)/(Q$28+Q389-2))</f>
        <v>2.2867506537702034</v>
      </c>
      <c r="Q407">
        <f>SQRT((Q$28*P$28^2+Q390*P390^2)/(Q$28+Q390-2))</f>
        <v>1.803088630013769</v>
      </c>
      <c r="R407">
        <f>SQRT((Q$28*P$28^2+Q391*P391^2)/(Q$28+Q391-2))</f>
        <v>3.8460943023107985</v>
      </c>
      <c r="S407">
        <f>SQRT((Q$28*P$28^2+Q392*P392^2)/(Q$28+Q392-2))</f>
        <v>1.3228343475415161</v>
      </c>
      <c r="T407">
        <f>SQRT((Q$28*P$28^2+Q393*P393^2)/(Q$28+Q393-2))</f>
        <v>2.860652948554121</v>
      </c>
      <c r="U407">
        <f>SQRT((Q$28*P$28^2+Q394*P394^2)/(Q$28+Q394-2))</f>
        <v>3.5870171060902161</v>
      </c>
      <c r="Y407" t="str">
        <f t="shared" ref="Y407:Y412" si="197">Y398</f>
        <v>Anglosphere (other)</v>
      </c>
      <c r="AA407">
        <f>SQRT((AB$28*AA$28^2+AB389*AA389^2)/(AB$28+AB389-2))</f>
        <v>2.7248569707208543</v>
      </c>
      <c r="AB407">
        <f>SQRT((AB$28*AA$28^2+AB390*AA390^2)/(AB$28+AB390-2))</f>
        <v>2.472241442416109</v>
      </c>
      <c r="AC407">
        <f>SQRT((AB$28*AA$28^2+AB391*AA391^2)/(AB$28+AB391-2))</f>
        <v>2.6165132519436662</v>
      </c>
      <c r="AD407">
        <f>SQRT((AB$28*AA$28^2+AB392*AA392^2)/(AB$28+AB392-2))</f>
        <v>2.4333501870220915</v>
      </c>
      <c r="AE407">
        <f>SQRT((AB$28*AA$28^2+AB393*AA393^2)/(AB$28+AB393-2))</f>
        <v>2.6093439141192656</v>
      </c>
      <c r="AF407">
        <f>SQRT((AB$28*AA$28^2+AB394*AA394^2)/(AB$28+AB394-2))</f>
        <v>2.6528671251100442</v>
      </c>
    </row>
    <row r="408" spans="14:32" x14ac:dyDescent="0.35">
      <c r="N408" t="str">
        <f t="shared" si="196"/>
        <v>Europe</v>
      </c>
      <c r="Q408">
        <f>SQRT((Q$29*P$29^2+Q390*P390^2)/(Q$29+Q390-2))</f>
        <v>2.5744816410083544</v>
      </c>
      <c r="R408">
        <f>SQRT((Q$29*P$29^2+Q391*P391^2)/(Q$29+Q391-2))</f>
        <v>3.384347723527982</v>
      </c>
      <c r="S408">
        <f>SQRT((Q$29*P$29^2+Q392*P392^2)/(Q$29+Q392-2))</f>
        <v>2.2598427351703836</v>
      </c>
      <c r="T408">
        <f>SQRT((Q$29*P$29^2+Q393*P393^2)/(Q$29+Q393-2))</f>
        <v>3.0981546564260793</v>
      </c>
      <c r="U408">
        <f>SQRT((Q$29*P$29^2+Q394*P394^2)/(Q$29+Q394-2))</f>
        <v>3.2867827565094663</v>
      </c>
      <c r="Y408" t="str">
        <f t="shared" si="197"/>
        <v>Arabsphere</v>
      </c>
      <c r="AB408">
        <f>SQRT((AB$29*AA$29^2+AB390*AA390^2)/(AB$29+AB390-2))</f>
        <v>1.5571265436657589</v>
      </c>
      <c r="AC408">
        <f>SQRT((AB$29*AA$29^2+AB391*AA391^2)/(AB$29+AB391-2))</f>
        <v>1.5852682219744407</v>
      </c>
      <c r="AD408">
        <f>SQRT((AB$29*AA$29^2+AB392*AA392^2)/(AB$29+AB392-2))</f>
        <v>1.5449565513204051</v>
      </c>
      <c r="AE408">
        <f>SQRT((AB$29*AA$29^2+AB393*AA393^2)/(AB$29+AB393-2))</f>
        <v>1.592447662026887</v>
      </c>
      <c r="AF408">
        <f>SQRT((AB$29*AA$29^2+AB394*AA394^2)/(AB$29+AB394-2))</f>
        <v>1.6040452279221302</v>
      </c>
    </row>
    <row r="409" spans="14:32" x14ac:dyDescent="0.35">
      <c r="N409" t="str">
        <f t="shared" si="196"/>
        <v>Latin America and the Caribbean</v>
      </c>
      <c r="R409">
        <f>SQRT((Q$30*P$30^2+Q391*P391^2)/(Q$30+Q391-2))</f>
        <v>1.5951318144589413</v>
      </c>
      <c r="S409">
        <f>SQRT((Q$30*P$30^2+Q392*P392^2)/(Q$30+Q392-2))</f>
        <v>1.2547296722266912</v>
      </c>
      <c r="T409">
        <f>SQRT((Q$30*P$30^2+Q393*P393^2)/(Q$30+Q393-2))</f>
        <v>1.4283687396063569</v>
      </c>
      <c r="U409">
        <f>SQRT((Q$30*P$30^2+Q394*P394^2)/(Q$30+Q394-2))</f>
        <v>1.4952894162253973</v>
      </c>
      <c r="Y409" t="str">
        <f t="shared" si="197"/>
        <v>Francosphere</v>
      </c>
      <c r="AC409">
        <f>SQRT((AB$30*AA$30^2+AB391*AA391^2)/(AB$30+AB391-2))</f>
        <v>5.3928133874389594</v>
      </c>
      <c r="AD409">
        <f>SQRT((AB$30*AA$30^2+AB392*AA392^2)/(AB$30+AB392-2))</f>
        <v>3.892128009259276</v>
      </c>
      <c r="AE409">
        <f>SQRT((AB$30*AA$30^2+AB393*AA393^2)/(AB$30+AB393-2))</f>
        <v>5.2376749675003538</v>
      </c>
      <c r="AF409">
        <f>SQRT((AB$30*AA$30^2+AB394*AA394^2)/(AB$30+AB394-2))</f>
        <v>5.7742262428359359</v>
      </c>
    </row>
    <row r="410" spans="14:32" x14ac:dyDescent="0.35">
      <c r="N410" t="str">
        <f t="shared" si="196"/>
        <v>Northern Africa and Western Asia</v>
      </c>
      <c r="S410">
        <f>SQRT((Q$31*P$31^2+Q392*P392^2)/(Q$31+Q392-2))</f>
        <v>1.4115465515389727</v>
      </c>
      <c r="T410">
        <f>SQRT((Q$31*P$31^2+Q393*P393^2)/(Q$31+Q393-2))</f>
        <v>1.6362362075917745</v>
      </c>
      <c r="U410">
        <f>SQRT((Q$31*P$31^2+Q394*P394^2)/(Q$31+Q394-2))</f>
        <v>1.7120383787890676</v>
      </c>
      <c r="Y410" t="str">
        <f t="shared" si="197"/>
        <v>Germanosphere</v>
      </c>
      <c r="AD410">
        <f>SQRT((AB$31*AA$31^2+AB392*AA392^2)/(AB$31+AB392-2))</f>
        <v>1.785251788359475</v>
      </c>
      <c r="AE410">
        <f>SQRT((AB$31*AA$31^2+AB393*AA393^2)/(AB$31+AB393-2))</f>
        <v>2.9958763484013864</v>
      </c>
      <c r="AF410">
        <f>SQRT((AB$31*AA$31^2+AB394*AA394^2)/(AB$31+AB394-2))</f>
        <v>5.230253675298246</v>
      </c>
    </row>
    <row r="411" spans="14:32" x14ac:dyDescent="0.35">
      <c r="N411" t="str">
        <f t="shared" si="196"/>
        <v>Northern America</v>
      </c>
      <c r="T411">
        <f>SQRT((Q$32*P$32^2+Q393*P393^2)/(Q$32+Q393-2))</f>
        <v>2.7526233638314377</v>
      </c>
      <c r="U411">
        <f>SQRT((Q$32*P$32^2+Q394*P394^2)/(Q$32+Q394-2))</f>
        <v>2.9550349842627641</v>
      </c>
      <c r="Y411" t="str">
        <f t="shared" si="197"/>
        <v>Hispanosphere</v>
      </c>
      <c r="AE411">
        <f>SQRT((AB$32*AA$32^2+AB393*AA393^2)/(AB$32+AB393-2))</f>
        <v>1.412795293185787</v>
      </c>
      <c r="AF411">
        <f>SQRT((AB$32*AA$32^2+AB394*AA394^2)/(AB$32+AB394-2))</f>
        <v>1.4182676370245293</v>
      </c>
    </row>
    <row r="412" spans="14:32" x14ac:dyDescent="0.35">
      <c r="N412" t="str">
        <f t="shared" si="196"/>
        <v>Oceania</v>
      </c>
      <c r="U412">
        <f>SQRT((Q393*P393^2+Q394*P394^2)/(Q393+Q394-2))</f>
        <v>2.6961766465816823</v>
      </c>
      <c r="Y412" t="str">
        <f t="shared" si="197"/>
        <v>Lusosphone (Portuguese)</v>
      </c>
      <c r="AF412">
        <f>SQRT((AB393*AA393^2+AB394*AA394^2)/(AB393+AB394-2))</f>
        <v>2.5739981789352027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198">P405</f>
        <v>Europe</v>
      </c>
      <c r="Q414" t="str">
        <f t="shared" si="198"/>
        <v>Latin America and the Caribbean</v>
      </c>
      <c r="R414" t="str">
        <f t="shared" si="198"/>
        <v>Northern Africa and Western Asia</v>
      </c>
      <c r="S414" t="str">
        <f t="shared" si="198"/>
        <v>Northern America</v>
      </c>
      <c r="T414" t="str">
        <f t="shared" si="198"/>
        <v>Oceania</v>
      </c>
      <c r="U414" t="str">
        <f t="shared" si="198"/>
        <v>Sub-Saharan Africa</v>
      </c>
      <c r="Y414" s="4" t="s">
        <v>39</v>
      </c>
      <c r="Z414" t="str">
        <f>Z405</f>
        <v>Anglosphere (other)</v>
      </c>
      <c r="AA414" t="str">
        <f t="shared" ref="AA414:AF414" si="199">AA405</f>
        <v>Arabsphere</v>
      </c>
      <c r="AB414" t="str">
        <f t="shared" si="199"/>
        <v>Francosphere</v>
      </c>
      <c r="AC414" t="str">
        <f t="shared" si="199"/>
        <v>Germanosphere</v>
      </c>
      <c r="AD414" t="str">
        <f t="shared" si="199"/>
        <v>Hispanosphere</v>
      </c>
      <c r="AE414" t="str">
        <f t="shared" si="199"/>
        <v>Lusosphone (Portuguese)</v>
      </c>
      <c r="AF414" t="str">
        <f t="shared" si="199"/>
        <v>Swahili</v>
      </c>
    </row>
    <row r="415" spans="14:32" x14ac:dyDescent="0.35">
      <c r="N415" t="str">
        <f>N406</f>
        <v>Central and Southern Asia</v>
      </c>
      <c r="O415">
        <f>O397/O406</f>
        <v>-41.141039694746645</v>
      </c>
      <c r="P415">
        <f t="shared" ref="P415:U421" si="200">P397/P406</f>
        <v>-41.319189935465602</v>
      </c>
      <c r="Q415">
        <f t="shared" si="200"/>
        <v>-52.144623228053668</v>
      </c>
      <c r="R415">
        <f t="shared" si="200"/>
        <v>-31.520075523324468</v>
      </c>
      <c r="S415">
        <f t="shared" si="200"/>
        <v>-57.362977482745421</v>
      </c>
      <c r="T415">
        <f t="shared" si="200"/>
        <v>-43.759212394313337</v>
      </c>
      <c r="U415">
        <f t="shared" si="200"/>
        <v>-40.170328237271129</v>
      </c>
      <c r="Y415" t="str">
        <f>Y406</f>
        <v>Anglosphere (core)</v>
      </c>
      <c r="Z415">
        <f>Z397/Z406</f>
        <v>-27.740463686424956</v>
      </c>
      <c r="AA415">
        <f t="shared" ref="AA415:AF421" si="201">AA397/AA406</f>
        <v>-18.047571459520078</v>
      </c>
      <c r="AB415">
        <f t="shared" si="201"/>
        <v>-28.183202005766091</v>
      </c>
      <c r="AC415">
        <f t="shared" si="201"/>
        <v>-23.354596477759468</v>
      </c>
      <c r="AD415">
        <f t="shared" si="201"/>
        <v>-33.221544520006155</v>
      </c>
      <c r="AE415">
        <f t="shared" si="201"/>
        <v>-28.327076426779229</v>
      </c>
      <c r="AF415">
        <f t="shared" si="201"/>
        <v>-13.591824119671712</v>
      </c>
    </row>
    <row r="416" spans="14:32" x14ac:dyDescent="0.35">
      <c r="N416" t="str">
        <f t="shared" ref="N416:N421" si="202">N407</f>
        <v>Eastern and South-Eastern Asia</v>
      </c>
      <c r="P416">
        <f t="shared" si="200"/>
        <v>-23.267275507418272</v>
      </c>
      <c r="Q416">
        <f t="shared" si="200"/>
        <v>-34.477592573795526</v>
      </c>
      <c r="R416">
        <f t="shared" si="200"/>
        <v>-11.140821191625475</v>
      </c>
      <c r="S416">
        <f t="shared" si="200"/>
        <v>-45.904893918156667</v>
      </c>
      <c r="T416">
        <f t="shared" si="200"/>
        <v>-19.599011236442955</v>
      </c>
      <c r="U416">
        <f t="shared" si="200"/>
        <v>-15.150650049945193</v>
      </c>
      <c r="Y416" t="str">
        <f t="shared" ref="Y416:Y421" si="203">Y407</f>
        <v>Anglosphere (other)</v>
      </c>
      <c r="AA416">
        <f t="shared" si="201"/>
        <v>-19.837005468841326</v>
      </c>
      <c r="AB416">
        <f t="shared" si="201"/>
        <v>-28.843957676039057</v>
      </c>
      <c r="AC416">
        <f t="shared" si="201"/>
        <v>-24.722491614345053</v>
      </c>
      <c r="AD416">
        <f t="shared" si="201"/>
        <v>-33.511898231875684</v>
      </c>
      <c r="AE416">
        <f t="shared" si="201"/>
        <v>-29.600240931088592</v>
      </c>
      <c r="AF416">
        <f t="shared" si="201"/>
        <v>-15.166484027476878</v>
      </c>
    </row>
    <row r="417" spans="14:32" x14ac:dyDescent="0.35">
      <c r="N417" t="str">
        <f t="shared" si="202"/>
        <v>Europe</v>
      </c>
      <c r="Q417">
        <f t="shared" si="200"/>
        <v>-30.139032358845</v>
      </c>
      <c r="R417">
        <f t="shared" si="200"/>
        <v>-17.218939658177717</v>
      </c>
      <c r="S417">
        <f t="shared" si="200"/>
        <v>-33.697389440239569</v>
      </c>
      <c r="T417">
        <f t="shared" si="200"/>
        <v>-23.075736215922817</v>
      </c>
      <c r="U417">
        <f t="shared" si="200"/>
        <v>-21.228014259507191</v>
      </c>
      <c r="Y417" t="str">
        <f t="shared" si="203"/>
        <v>Arabsphere</v>
      </c>
      <c r="AB417">
        <f t="shared" si="201"/>
        <v>-43.142274835191508</v>
      </c>
      <c r="AC417">
        <f t="shared" si="201"/>
        <v>-38.198886384399074</v>
      </c>
      <c r="AD417">
        <f t="shared" si="201"/>
        <v>-50.108164876117016</v>
      </c>
      <c r="AE417">
        <f t="shared" si="201"/>
        <v>-45.907921524372014</v>
      </c>
      <c r="AF417">
        <f t="shared" si="201"/>
        <v>-22.507732339173586</v>
      </c>
    </row>
    <row r="418" spans="14:32" x14ac:dyDescent="0.35">
      <c r="N418" t="str">
        <f t="shared" si="202"/>
        <v>Latin America and the Caribbean</v>
      </c>
      <c r="R418">
        <f t="shared" si="200"/>
        <v>-34.420428661254476</v>
      </c>
      <c r="S418">
        <f t="shared" si="200"/>
        <v>-58.005356789510301</v>
      </c>
      <c r="T418">
        <f t="shared" si="200"/>
        <v>-47.692475556246748</v>
      </c>
      <c r="U418">
        <f t="shared" si="200"/>
        <v>-44.407532143087089</v>
      </c>
      <c r="Y418" t="str">
        <f t="shared" si="203"/>
        <v>Francosphere</v>
      </c>
      <c r="AC418">
        <f t="shared" si="201"/>
        <v>-8.9909152359944908</v>
      </c>
      <c r="AD418">
        <f t="shared" si="201"/>
        <v>-16.789217824938952</v>
      </c>
      <c r="AE418">
        <f t="shared" si="201"/>
        <v>-11.653416836426837</v>
      </c>
      <c r="AF418">
        <f t="shared" si="201"/>
        <v>-4.1623356947295296</v>
      </c>
    </row>
    <row r="419" spans="14:32" x14ac:dyDescent="0.35">
      <c r="N419" t="str">
        <f t="shared" si="202"/>
        <v>Northern Africa and Western Asia</v>
      </c>
      <c r="S419">
        <f t="shared" si="200"/>
        <v>-52.099663028009267</v>
      </c>
      <c r="T419">
        <f t="shared" si="200"/>
        <v>-42.098138551767789</v>
      </c>
      <c r="U419">
        <f t="shared" si="200"/>
        <v>-39.229360169709402</v>
      </c>
      <c r="Y419" t="str">
        <f t="shared" si="203"/>
        <v>Germanosphere</v>
      </c>
      <c r="AD419">
        <f t="shared" si="201"/>
        <v>-46.501828219025285</v>
      </c>
      <c r="AE419">
        <f t="shared" si="201"/>
        <v>-26.272278137246627</v>
      </c>
      <c r="AF419">
        <f t="shared" si="201"/>
        <v>-7.9739832193936149</v>
      </c>
    </row>
    <row r="420" spans="14:32" x14ac:dyDescent="0.35">
      <c r="N420" t="str">
        <f t="shared" si="202"/>
        <v>Northern America</v>
      </c>
      <c r="T420">
        <f t="shared" si="200"/>
        <v>-23.829742790305648</v>
      </c>
      <c r="U420">
        <f t="shared" si="200"/>
        <v>-21.615303613702824</v>
      </c>
      <c r="Y420" t="str">
        <f t="shared" si="203"/>
        <v>Hispanosphere</v>
      </c>
      <c r="AE420">
        <f t="shared" si="201"/>
        <v>-48.259323887083511</v>
      </c>
      <c r="AF420">
        <f t="shared" si="201"/>
        <v>-21.983159719705824</v>
      </c>
    </row>
    <row r="421" spans="14:32" x14ac:dyDescent="0.35">
      <c r="N421" t="str">
        <f t="shared" si="202"/>
        <v>Oceania</v>
      </c>
      <c r="U421">
        <f t="shared" si="200"/>
        <v>0.63806219333476999</v>
      </c>
      <c r="Y421" t="str">
        <f t="shared" si="203"/>
        <v>Lusosphone (Portuguese)</v>
      </c>
      <c r="AF421">
        <f t="shared" si="201"/>
        <v>14.375511976977007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04">P414</f>
        <v>Europe</v>
      </c>
      <c r="Q424" t="str">
        <f t="shared" si="204"/>
        <v>Latin America and the Caribbean</v>
      </c>
      <c r="R424" t="str">
        <f t="shared" si="204"/>
        <v>Northern Africa and Western Asia</v>
      </c>
      <c r="S424" t="str">
        <f t="shared" si="204"/>
        <v>Northern America</v>
      </c>
      <c r="T424" t="str">
        <f t="shared" si="204"/>
        <v>Oceania</v>
      </c>
      <c r="U424" t="str">
        <f t="shared" si="204"/>
        <v>Sub-Saharan Africa</v>
      </c>
      <c r="Z424" t="str">
        <f>Z414</f>
        <v>Anglosphere (other)</v>
      </c>
      <c r="AA424" t="str">
        <f t="shared" ref="AA424:AF424" si="205">AA414</f>
        <v>Arabsphere</v>
      </c>
      <c r="AB424" t="str">
        <f t="shared" si="205"/>
        <v>Francosphere</v>
      </c>
      <c r="AC424" t="str">
        <f t="shared" si="205"/>
        <v>Germanosphere</v>
      </c>
      <c r="AD424" t="str">
        <f t="shared" si="205"/>
        <v>Hispanosphere</v>
      </c>
      <c r="AE424" t="str">
        <f t="shared" si="205"/>
        <v>Lusosphone (Portuguese)</v>
      </c>
      <c r="AF424" t="str">
        <f t="shared" si="205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06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07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06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07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06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07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06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07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06"/>
        <v>Northern America</v>
      </c>
      <c r="T430">
        <f>Q$32+Q393-2</f>
        <v>5380</v>
      </c>
      <c r="U430">
        <f>Q$32+Q394-2</f>
        <v>5046</v>
      </c>
      <c r="Y430" t="str">
        <f t="shared" si="207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06"/>
        <v>Oceania</v>
      </c>
      <c r="U431">
        <f>Q393+Q394-2</f>
        <v>1310</v>
      </c>
      <c r="Y431" t="str">
        <f t="shared" si="207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2A9C-8BF2-4052-871D-BD9A81DED8C5}">
  <dimension ref="A1:AZ431"/>
  <sheetViews>
    <sheetView topLeftCell="C1" workbookViewId="0">
      <selection activeCell="J1" sqref="J1:AY1048576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5" si="2">IF(_xlfn.T.DIST.2T(ABS(O55),O65)&lt;0.001,"&lt;0.001",FIXED(_xlfn.T.DIST.2T(ABS(O55),O65),3))</f>
        <v>&lt;0.001</v>
      </c>
      <c r="C4" s="6" t="str">
        <f t="shared" si="2"/>
        <v>0.444</v>
      </c>
      <c r="D4" s="6" t="str">
        <f t="shared" si="2"/>
        <v>0.025</v>
      </c>
      <c r="E4" s="6" t="str">
        <f t="shared" si="2"/>
        <v>&lt;0.001</v>
      </c>
      <c r="F4" s="6" t="str">
        <f t="shared" si="2"/>
        <v>&lt;0.001</v>
      </c>
      <c r="G4" s="6" t="str">
        <f t="shared" si="2"/>
        <v>0.018</v>
      </c>
      <c r="H4" s="6" t="str">
        <f t="shared" si="2"/>
        <v>&lt;0.001</v>
      </c>
      <c r="M4" s="3"/>
      <c r="N4" t="s">
        <v>16</v>
      </c>
      <c r="O4">
        <v>51.290902549547951</v>
      </c>
      <c r="P4">
        <v>61.414659896484871</v>
      </c>
      <c r="Q4">
        <v>87.456663227064581</v>
      </c>
      <c r="R4">
        <v>107.53535250062927</v>
      </c>
      <c r="S4">
        <v>116.62831507187364</v>
      </c>
      <c r="T4">
        <v>119.07195884132886</v>
      </c>
      <c r="U4">
        <v>117.89736194277293</v>
      </c>
      <c r="W4" t="s">
        <v>16</v>
      </c>
      <c r="X4">
        <v>7.2159288947362592</v>
      </c>
      <c r="Y4">
        <v>4.7858075858088052</v>
      </c>
      <c r="Z4">
        <v>2.7239239103020743</v>
      </c>
      <c r="AA4">
        <v>2.4360391062958429</v>
      </c>
      <c r="AB4">
        <v>3.863799636854087</v>
      </c>
      <c r="AC4">
        <v>2.3479707103446534</v>
      </c>
      <c r="AD4">
        <v>6.0367643818766892</v>
      </c>
      <c r="AF4" t="s">
        <v>16</v>
      </c>
      <c r="AG4">
        <v>3.2270615058870398</v>
      </c>
      <c r="AH4">
        <v>2.1402782178205291</v>
      </c>
      <c r="AI4">
        <v>1.2181758057944956</v>
      </c>
      <c r="AJ4">
        <v>1.0894298075050681</v>
      </c>
      <c r="AK4">
        <v>1.727943727888948</v>
      </c>
      <c r="AL4">
        <v>1.0500444235018227</v>
      </c>
      <c r="AM4">
        <v>2.6997231044051553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si="2"/>
        <v>&lt;0.001</v>
      </c>
      <c r="D5" s="6" t="str">
        <f t="shared" si="2"/>
        <v>&lt;0.001</v>
      </c>
      <c r="E5" s="6" t="str">
        <f t="shared" si="2"/>
        <v>0.060</v>
      </c>
      <c r="F5" s="6" t="str">
        <f t="shared" si="2"/>
        <v>0.080</v>
      </c>
      <c r="G5" s="6" t="str">
        <f t="shared" si="2"/>
        <v>&lt;0.001</v>
      </c>
      <c r="H5" s="6" t="str">
        <f t="shared" si="2"/>
        <v>0.572</v>
      </c>
      <c r="M5" s="3"/>
      <c r="N5" t="s">
        <v>17</v>
      </c>
      <c r="O5">
        <v>67.990855520286502</v>
      </c>
      <c r="P5">
        <v>75.930260290747597</v>
      </c>
      <c r="Q5">
        <v>96.079070746232532</v>
      </c>
      <c r="R5">
        <v>116.7925176614219</v>
      </c>
      <c r="S5">
        <v>128.76015089554716</v>
      </c>
      <c r="T5">
        <v>130.51437448329648</v>
      </c>
      <c r="U5">
        <v>125.81685970963298</v>
      </c>
      <c r="W5" t="s">
        <v>17</v>
      </c>
      <c r="X5">
        <v>7.204649130293447</v>
      </c>
      <c r="Y5">
        <v>4.69390169064161</v>
      </c>
      <c r="Z5">
        <v>13.153188703195552</v>
      </c>
      <c r="AA5">
        <v>9.7354963734381492</v>
      </c>
      <c r="AB5">
        <v>6.3545085802054579</v>
      </c>
      <c r="AC5">
        <v>3.0465103105520064</v>
      </c>
      <c r="AD5">
        <v>4.092791087626094</v>
      </c>
      <c r="AF5" t="s">
        <v>17</v>
      </c>
      <c r="AG5">
        <v>4.1596061147917247</v>
      </c>
      <c r="AH5">
        <v>2.710025404641573</v>
      </c>
      <c r="AI5">
        <v>7.5939970384918967</v>
      </c>
      <c r="AJ5">
        <v>5.6207914518991409</v>
      </c>
      <c r="AK5">
        <v>3.6687772393494078</v>
      </c>
      <c r="AL5">
        <v>1.7589035478861714</v>
      </c>
      <c r="AM5">
        <v>2.3629740361778269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0.128</v>
      </c>
      <c r="E6" s="6" t="str">
        <f>IF(_xlfn.T.DIST.2T(ABS(R57),R67)&lt;0.001,"&lt;0.001",FIXED(_xlfn.T.DIST.2T(ABS(R57),R67),3))</f>
        <v>&lt;0.001</v>
      </c>
      <c r="F6" s="6" t="str">
        <f>IF(_xlfn.T.DIST.2T(ABS(S57),S67)&lt;0.001,"&lt;0.001",FIXED(_xlfn.T.DIST.2T(ABS(S57),S67),3))</f>
        <v>&lt;0.001</v>
      </c>
      <c r="G6" s="6" t="str">
        <f>IF(_xlfn.T.DIST.2T(ABS(T57),T67)&lt;0.001,"&lt;0.001",FIXED(_xlfn.T.DIST.2T(ABS(T57),T67),3))</f>
        <v>&lt;0.001</v>
      </c>
      <c r="H6" s="6" t="str">
        <f>IF(_xlfn.T.DIST.2T(ABS(U57),U67)&lt;0.001,"&lt;0.001",FIXED(_xlfn.T.DIST.2T(ABS(U57),U67),3))</f>
        <v>&lt;0.001</v>
      </c>
      <c r="M6" s="3"/>
      <c r="N6" t="s">
        <v>18</v>
      </c>
      <c r="O6">
        <v>53.620930066503888</v>
      </c>
      <c r="P6">
        <v>54.46996285591522</v>
      </c>
      <c r="Q6">
        <v>62.973366611184133</v>
      </c>
      <c r="R6">
        <v>73.125670537707379</v>
      </c>
      <c r="S6">
        <v>89.665331717744365</v>
      </c>
      <c r="T6">
        <v>109.70700580983696</v>
      </c>
      <c r="U6">
        <v>114.63548633302544</v>
      </c>
      <c r="W6" t="s">
        <v>18</v>
      </c>
      <c r="X6">
        <v>7.8576254740236156</v>
      </c>
      <c r="Y6">
        <v>11.414475299233425</v>
      </c>
      <c r="Z6">
        <v>15.706272498044498</v>
      </c>
      <c r="AA6">
        <v>14.71448668499454</v>
      </c>
      <c r="AB6">
        <v>16.862672374485978</v>
      </c>
      <c r="AC6">
        <v>6.7826081216474741</v>
      </c>
      <c r="AD6">
        <v>5.246485462938236</v>
      </c>
      <c r="AF6" t="s">
        <v>18</v>
      </c>
      <c r="AG6">
        <v>2.619208491341205</v>
      </c>
      <c r="AH6">
        <v>3.804825099744475</v>
      </c>
      <c r="AI6">
        <v>5.2354241660148331</v>
      </c>
      <c r="AJ6">
        <v>4.9048288949981798</v>
      </c>
      <c r="AK6">
        <v>5.6208907914953263</v>
      </c>
      <c r="AL6">
        <v>2.2608693738824912</v>
      </c>
      <c r="AM6">
        <v>1.7488284876460787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&lt;0.001</v>
      </c>
      <c r="F7" s="6" t="str">
        <f>IF(_xlfn.T.DIST.2T(ABS(S58),S68)&lt;0.001,"&lt;0.001",FIXED(_xlfn.T.DIST.2T(ABS(S58),S68),3))</f>
        <v>&lt;0.001</v>
      </c>
      <c r="G7" s="6" t="str">
        <f>IF(_xlfn.T.DIST.2T(ABS(T58),T68)&lt;0.001,"&lt;0.001",FIXED(_xlfn.T.DIST.2T(ABS(T58),T68),3))</f>
        <v>&lt;0.001</v>
      </c>
      <c r="H7" s="6" t="str">
        <f>IF(_xlfn.T.DIST.2T(ABS(U58),U68)&lt;0.001,"&lt;0.001",FIXED(_xlfn.T.DIST.2T(ABS(U58),U68),3))</f>
        <v>&lt;0.001</v>
      </c>
      <c r="M7" s="3"/>
      <c r="N7" t="s">
        <v>19</v>
      </c>
      <c r="O7">
        <v>56.180307713437394</v>
      </c>
      <c r="P7">
        <v>72.015098096175635</v>
      </c>
      <c r="Q7">
        <v>94.79094780181093</v>
      </c>
      <c r="R7">
        <v>112.17701147875241</v>
      </c>
      <c r="S7">
        <v>126.19390270500841</v>
      </c>
      <c r="T7">
        <v>131.46251146278436</v>
      </c>
      <c r="U7">
        <v>128.02538492638834</v>
      </c>
      <c r="W7" t="s">
        <v>19</v>
      </c>
      <c r="X7">
        <v>6.1909182111973866</v>
      </c>
      <c r="Y7">
        <v>8.3880486278461266</v>
      </c>
      <c r="Z7">
        <v>8.4531946709971475</v>
      </c>
      <c r="AA7">
        <v>10.518333071776668</v>
      </c>
      <c r="AB7">
        <v>8.4990092615732671</v>
      </c>
      <c r="AC7">
        <v>6.9400161815867119</v>
      </c>
      <c r="AD7">
        <v>5.4879806375833979</v>
      </c>
      <c r="AF7" t="s">
        <v>19</v>
      </c>
      <c r="AG7">
        <v>1.3509691106710777</v>
      </c>
      <c r="AH7">
        <v>1.8304222747654926</v>
      </c>
      <c r="AI7">
        <v>1.8446383068591314</v>
      </c>
      <c r="AJ7">
        <v>2.2952884517225698</v>
      </c>
      <c r="AK7">
        <v>1.8546358701566779</v>
      </c>
      <c r="AL7">
        <v>1.5144356893495001</v>
      </c>
      <c r="AM7">
        <v>1.1975755563894255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0.289</v>
      </c>
      <c r="G8" s="6" t="str">
        <f>IF(_xlfn.T.DIST.2T(ABS(T59),T69)&lt;0.001,"&lt;0.001",FIXED(_xlfn.T.DIST.2T(ABS(T59),T69),3))</f>
        <v>&lt;0.001</v>
      </c>
      <c r="H8" s="6" t="str">
        <f>IF(_xlfn.T.DIST.2T(ABS(U59),U69)&lt;0.001,"&lt;0.001",FIXED(_xlfn.T.DIST.2T(ABS(U59),U69),3))</f>
        <v>0.049</v>
      </c>
      <c r="M8" s="3"/>
      <c r="N8" t="s">
        <v>20</v>
      </c>
      <c r="O8">
        <v>64.814344475596755</v>
      </c>
      <c r="P8">
        <v>74.54395995069288</v>
      </c>
      <c r="Q8">
        <v>86.715337513400158</v>
      </c>
      <c r="R8">
        <v>99.385072248742034</v>
      </c>
      <c r="S8">
        <v>108.22561769925413</v>
      </c>
      <c r="T8">
        <v>110.92172629544197</v>
      </c>
      <c r="U8">
        <v>106.92615786554163</v>
      </c>
      <c r="W8" t="s">
        <v>20</v>
      </c>
      <c r="X8">
        <v>4.8300933219587101</v>
      </c>
      <c r="Y8">
        <v>6.1761515624493004</v>
      </c>
      <c r="Z8">
        <v>4.2153153623249189</v>
      </c>
      <c r="AA8">
        <v>7.1129646578416397</v>
      </c>
      <c r="AB8">
        <v>6.3935017811155106</v>
      </c>
      <c r="AC8">
        <v>9.3317020717205494</v>
      </c>
      <c r="AD8">
        <v>11.796144714314144</v>
      </c>
      <c r="AF8" t="s">
        <v>20</v>
      </c>
      <c r="AG8">
        <v>1.4563279319398477</v>
      </c>
      <c r="AH8">
        <v>1.8621797619101441</v>
      </c>
      <c r="AI8">
        <v>1.2709654027138892</v>
      </c>
      <c r="AJ8">
        <v>2.1446395379199452</v>
      </c>
      <c r="AK8">
        <v>1.9277133185844642</v>
      </c>
      <c r="AL8">
        <v>2.8136140388435651</v>
      </c>
      <c r="AM8">
        <v>3.5566714536467368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&lt;0.001</v>
      </c>
      <c r="H9" s="6" t="str">
        <f>IF(_xlfn.T.DIST.2T(ABS(U60),U70)&lt;0.001,"&lt;0.001",FIXED(_xlfn.T.DIST.2T(ABS(U60),U70),3))</f>
        <v>0.076</v>
      </c>
      <c r="M9" s="3"/>
      <c r="N9" t="s">
        <v>21</v>
      </c>
      <c r="O9">
        <v>62.931574939035585</v>
      </c>
      <c r="P9">
        <v>65.460145658847495</v>
      </c>
      <c r="Q9">
        <v>70.054722411943814</v>
      </c>
      <c r="R9">
        <v>75.73350568072226</v>
      </c>
      <c r="S9">
        <v>88.063311832900283</v>
      </c>
      <c r="T9">
        <v>109.58625879461758</v>
      </c>
      <c r="U9">
        <v>126.49082433440461</v>
      </c>
      <c r="W9" t="s">
        <v>21</v>
      </c>
      <c r="X9">
        <v>3.6845369998527793</v>
      </c>
      <c r="Y9">
        <v>3.3930714708686964</v>
      </c>
      <c r="Z9">
        <v>3.7235399120859474</v>
      </c>
      <c r="AA9">
        <v>2.7505767241425487</v>
      </c>
      <c r="AB9">
        <v>0.75525736707847635</v>
      </c>
      <c r="AC9">
        <v>0.72113009038877407</v>
      </c>
      <c r="AD9">
        <v>0.46750810538536491</v>
      </c>
      <c r="AF9" t="s">
        <v>21</v>
      </c>
      <c r="AG9">
        <v>2.6053610981286375</v>
      </c>
      <c r="AH9">
        <v>2.399263846101868</v>
      </c>
      <c r="AI9">
        <v>2.632940321854734</v>
      </c>
      <c r="AJ9">
        <v>1.9449514538150758</v>
      </c>
      <c r="AK9">
        <v>0.53404760580228816</v>
      </c>
      <c r="AL9">
        <v>0.5099159770315701</v>
      </c>
      <c r="AM9">
        <v>0.33057815157766662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&lt;0.001</v>
      </c>
      <c r="M10" s="3"/>
      <c r="N10" t="s">
        <v>22</v>
      </c>
      <c r="O10">
        <v>43.88308965286312</v>
      </c>
      <c r="P10">
        <v>45.053836428483407</v>
      </c>
      <c r="Q10">
        <v>54.835955560855624</v>
      </c>
      <c r="R10">
        <v>61.063567988487563</v>
      </c>
      <c r="S10">
        <v>70.084358416771863</v>
      </c>
      <c r="T10">
        <v>97.315233725513366</v>
      </c>
      <c r="U10">
        <v>118.6559369881719</v>
      </c>
      <c r="W10" t="s">
        <v>22</v>
      </c>
      <c r="X10">
        <v>3.3073841367937145</v>
      </c>
      <c r="Y10">
        <v>1.3638896170150663</v>
      </c>
      <c r="Z10">
        <v>6.6199675820587682</v>
      </c>
      <c r="AA10">
        <v>0.74764836455959083</v>
      </c>
      <c r="AB10">
        <v>5.6309353971541816</v>
      </c>
      <c r="AC10">
        <v>0.66901935950170854</v>
      </c>
      <c r="AD10">
        <v>2.1487221590190932</v>
      </c>
      <c r="AF10" t="s">
        <v>22</v>
      </c>
      <c r="AG10">
        <v>2.3386737511156515</v>
      </c>
      <c r="AH10">
        <v>0.96441559698127655</v>
      </c>
      <c r="AI10">
        <v>4.6810239685088675</v>
      </c>
      <c r="AJ10">
        <v>0.52866722852311865</v>
      </c>
      <c r="AK10">
        <v>3.9816726037510866</v>
      </c>
      <c r="AL10">
        <v>0.47306812584873875</v>
      </c>
      <c r="AM10">
        <v>1.5193760095281998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71.132506061686513</v>
      </c>
      <c r="P11">
        <v>92.802454865451836</v>
      </c>
      <c r="Q11">
        <v>102.66343933181459</v>
      </c>
      <c r="R11">
        <v>109.83957077279427</v>
      </c>
      <c r="S11">
        <v>117.53944496909588</v>
      </c>
      <c r="T11">
        <v>120.2379413413918</v>
      </c>
      <c r="U11">
        <v>123.99918309809668</v>
      </c>
      <c r="W11" t="s">
        <v>23</v>
      </c>
      <c r="X11">
        <v>18.998910108980702</v>
      </c>
      <c r="Y11">
        <v>16.923022854878997</v>
      </c>
      <c r="Z11">
        <v>16.40335427886421</v>
      </c>
      <c r="AA11">
        <v>16.217983647606406</v>
      </c>
      <c r="AB11">
        <v>10.927933894446621</v>
      </c>
      <c r="AC11">
        <v>5.2310598404132502</v>
      </c>
      <c r="AD11">
        <v>16.869720953772507</v>
      </c>
      <c r="AF11" t="s">
        <v>23</v>
      </c>
      <c r="AG11">
        <v>5.728386932470837</v>
      </c>
      <c r="AH11">
        <v>5.1024833752947902</v>
      </c>
      <c r="AI11">
        <v>4.9457974042057602</v>
      </c>
      <c r="AJ11">
        <v>4.8899060559299912</v>
      </c>
      <c r="AK11">
        <v>3.2948960419715174</v>
      </c>
      <c r="AL11">
        <v>1.5772238860497407</v>
      </c>
      <c r="AM11">
        <v>5.0864122474236213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3">Z64</f>
        <v>Anglosphere (other)</v>
      </c>
      <c r="C13" s="6" t="str">
        <f t="shared" si="3"/>
        <v>Arabsphere</v>
      </c>
      <c r="D13" s="6" t="str">
        <f t="shared" si="3"/>
        <v>Francosphere</v>
      </c>
      <c r="E13" s="6" t="str">
        <f t="shared" si="3"/>
        <v>Germanosphere</v>
      </c>
      <c r="F13" s="6" t="str">
        <f t="shared" si="3"/>
        <v>Hispanosphere</v>
      </c>
      <c r="G13" s="6" t="str">
        <f t="shared" si="3"/>
        <v>Lusosphone (Portuguese)</v>
      </c>
      <c r="H13" s="6" t="str">
        <f t="shared" si="3"/>
        <v>Swahili</v>
      </c>
    </row>
    <row r="14" spans="1:50" x14ac:dyDescent="0.35">
      <c r="A14" t="str">
        <f t="shared" ref="A14:A20" si="4">Y65</f>
        <v>Anglosphere (core)</v>
      </c>
      <c r="B14" s="6" t="str">
        <f t="shared" ref="B14:H15" si="5">IF(_xlfn.T.DIST.2T(ABS(Z55),Z65)&lt;0.001,"&lt;0.001",FIXED(_xlfn.T.DIST.2T(ABS(Z55),Z65),3))</f>
        <v>0.178</v>
      </c>
      <c r="C14" s="6" t="str">
        <f t="shared" si="5"/>
        <v>0.003</v>
      </c>
      <c r="D14" s="6" t="str">
        <f t="shared" si="5"/>
        <v>0.003</v>
      </c>
      <c r="E14" s="6" t="str">
        <f t="shared" si="5"/>
        <v>0.395</v>
      </c>
      <c r="F14" s="6" t="str">
        <f t="shared" si="5"/>
        <v>0.977</v>
      </c>
      <c r="G14" s="6" t="str">
        <f t="shared" si="5"/>
        <v>0.516</v>
      </c>
      <c r="H14" s="6" t="str">
        <f t="shared" si="5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4"/>
        <v>Anglosphere (other)</v>
      </c>
      <c r="C15" s="6" t="str">
        <f t="shared" si="5"/>
        <v>&lt;0.001</v>
      </c>
      <c r="D15" s="6" t="str">
        <f t="shared" si="5"/>
        <v>&lt;0.001</v>
      </c>
      <c r="E15" s="6" t="str">
        <f t="shared" si="5"/>
        <v>0.652</v>
      </c>
      <c r="F15" s="6" t="str">
        <f t="shared" si="5"/>
        <v>0.077</v>
      </c>
      <c r="G15" s="6" t="str">
        <f t="shared" si="5"/>
        <v>0.666</v>
      </c>
      <c r="H15" s="6" t="str">
        <f t="shared" si="5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4"/>
        <v>Arabsphere</v>
      </c>
      <c r="D16" s="6" t="str">
        <f>IF(_xlfn.T.DIST.2T(ABS(AB57),AB67)&lt;0.001,"&lt;0.001",FIXED(_xlfn.T.DIST.2T(ABS(AB57),AB67),3))</f>
        <v>0.036</v>
      </c>
      <c r="E16" s="6" t="str">
        <f>IF(_xlfn.T.DIST.2T(ABS(AC57),AC67)&lt;0.001,"&lt;0.001",FIXED(_xlfn.T.DIST.2T(ABS(AC57),AC67),3))</f>
        <v>&lt;0.001</v>
      </c>
      <c r="F16" s="6" t="str">
        <f>IF(_xlfn.T.DIST.2T(ABS(AD57),AD67)&lt;0.001,"&lt;0.001",FIXED(_xlfn.T.DIST.2T(ABS(AD57),AD67),3))</f>
        <v>&lt;0.001</v>
      </c>
      <c r="G16" s="6" t="str">
        <f>IF(_xlfn.T.DIST.2T(ABS(AE57),AE67)&lt;0.001,"&lt;0.001",FIXED(_xlfn.T.DIST.2T(ABS(AE57),AE67),3))</f>
        <v>&lt;0.001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58.34782079</v>
      </c>
      <c r="P16">
        <v>58.01355083</v>
      </c>
      <c r="Q16">
        <v>60.368991819999998</v>
      </c>
      <c r="R16">
        <v>65.281062079999998</v>
      </c>
      <c r="S16">
        <v>78.745586450000005</v>
      </c>
      <c r="T16">
        <v>105.7200859</v>
      </c>
      <c r="U16">
        <v>123.22818839999999</v>
      </c>
      <c r="W16" t="s">
        <v>26</v>
      </c>
      <c r="X16">
        <v>8.2840113800000008</v>
      </c>
      <c r="Y16">
        <v>11.571555269999999</v>
      </c>
      <c r="Z16">
        <v>11.27247534</v>
      </c>
      <c r="AA16">
        <v>9.6965791649999993</v>
      </c>
      <c r="AB16">
        <v>9.7083921530000001</v>
      </c>
      <c r="AC16">
        <v>4.318188127</v>
      </c>
      <c r="AD16">
        <v>4.6016982640000004</v>
      </c>
      <c r="AF16" t="s">
        <v>26</v>
      </c>
      <c r="AG16">
        <v>2.9288403110000001</v>
      </c>
      <c r="AH16">
        <v>4.0911626009999997</v>
      </c>
      <c r="AI16">
        <v>3.9854218779999999</v>
      </c>
      <c r="AJ16">
        <v>3.4282584410000001</v>
      </c>
      <c r="AK16">
        <v>3.432434963</v>
      </c>
      <c r="AL16">
        <v>1.526710054</v>
      </c>
      <c r="AM16">
        <v>1.626946024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4"/>
        <v>Francosphere</v>
      </c>
      <c r="E17" s="6" t="str">
        <f>IF(_xlfn.T.DIST.2T(ABS(AC58),AC68)&lt;0.001,"&lt;0.001",FIXED(_xlfn.T.DIST.2T(ABS(AC58),AC68),3))</f>
        <v>0.013</v>
      </c>
      <c r="F17" s="6" t="str">
        <f>IF(_xlfn.T.DIST.2T(ABS(AD58),AD68)&lt;0.001,"&lt;0.001",FIXED(_xlfn.T.DIST.2T(ABS(AD58),AD68),3))</f>
        <v>&lt;0.001</v>
      </c>
      <c r="G17" s="6" t="str">
        <f>IF(_xlfn.T.DIST.2T(ABS(AE58),AE68)&lt;0.001,"&lt;0.001",FIXED(_xlfn.T.DIST.2T(ABS(AE58),AE68),3))</f>
        <v>0.005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54.557748480000001</v>
      </c>
      <c r="P17">
        <v>66.681895449999999</v>
      </c>
      <c r="Q17">
        <v>89.819595870000001</v>
      </c>
      <c r="R17">
        <v>108.3705538</v>
      </c>
      <c r="S17">
        <v>117.7606147</v>
      </c>
      <c r="T17">
        <v>120.2525255</v>
      </c>
      <c r="U17">
        <v>119.68702140000001</v>
      </c>
      <c r="W17" t="s">
        <v>27</v>
      </c>
      <c r="X17">
        <v>10.59332775</v>
      </c>
      <c r="Y17">
        <v>12.78100499</v>
      </c>
      <c r="Z17">
        <v>9.0312083790000006</v>
      </c>
      <c r="AA17">
        <v>7.5058607999999998</v>
      </c>
      <c r="AB17">
        <v>6.6257940419999999</v>
      </c>
      <c r="AC17">
        <v>4.3602964819999999</v>
      </c>
      <c r="AD17">
        <v>8.3084829249999999</v>
      </c>
      <c r="AF17" t="s">
        <v>27</v>
      </c>
      <c r="AG17">
        <v>2.7351854630000001</v>
      </c>
      <c r="AH17">
        <v>3.3000412990000001</v>
      </c>
      <c r="AI17">
        <v>2.3318479769999998</v>
      </c>
      <c r="AJ17">
        <v>1.938004925</v>
      </c>
      <c r="AK17">
        <v>1.7107726649999999</v>
      </c>
      <c r="AL17">
        <v>1.125823711</v>
      </c>
      <c r="AM17">
        <v>2.1452410670000002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4"/>
        <v>Germanosphere</v>
      </c>
      <c r="F18" s="6" t="str">
        <f>IF(_xlfn.T.DIST.2T(ABS(AD59),AD69)&lt;0.001,"&lt;0.001",FIXED(_xlfn.T.DIST.2T(ABS(AD59),AD69),3))</f>
        <v>0.111</v>
      </c>
      <c r="G18" s="6" t="str">
        <f>IF(_xlfn.T.DIST.2T(ABS(AE59),AE69)&lt;0.001,"&lt;0.001",FIXED(_xlfn.T.DIST.2T(ABS(AE59),AE69),3))</f>
        <v>0.967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64.468618329999998</v>
      </c>
      <c r="P18">
        <v>74.482234529999999</v>
      </c>
      <c r="Q18">
        <v>86.845354119999996</v>
      </c>
      <c r="R18">
        <v>99.512439229999998</v>
      </c>
      <c r="S18">
        <v>106.9392778</v>
      </c>
      <c r="T18">
        <v>109.36260040000001</v>
      </c>
      <c r="U18">
        <v>102.86733839999999</v>
      </c>
      <c r="W18" t="s">
        <v>28</v>
      </c>
      <c r="X18">
        <v>4.791829516</v>
      </c>
      <c r="Y18">
        <v>6.3564417100000004</v>
      </c>
      <c r="Z18">
        <v>4.2830877540000003</v>
      </c>
      <c r="AA18">
        <v>7.8176566120000004</v>
      </c>
      <c r="AB18">
        <v>8.7218064430000002</v>
      </c>
      <c r="AC18">
        <v>12.210794229999999</v>
      </c>
      <c r="AD18">
        <v>15.383445910000001</v>
      </c>
      <c r="AF18" t="s">
        <v>28</v>
      </c>
      <c r="AG18">
        <v>1.44479096</v>
      </c>
      <c r="AH18">
        <v>1.916539287</v>
      </c>
      <c r="AI18">
        <v>1.291399548</v>
      </c>
      <c r="AJ18">
        <v>2.357112157</v>
      </c>
      <c r="AK18">
        <v>2.6297235880000001</v>
      </c>
      <c r="AL18">
        <v>3.6816929859999998</v>
      </c>
      <c r="AM18">
        <v>4.6382834600000002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4"/>
        <v>Hispanosphere</v>
      </c>
      <c r="G19" s="6" t="str">
        <f>IF(_xlfn.T.DIST.2T(ABS(AE60),AE70)&lt;0.001,"&lt;0.001",FIXED(_xlfn.T.DIST.2T(ABS(AE60),AE70),3))</f>
        <v>0.361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69.718745729999995</v>
      </c>
      <c r="P19">
        <v>82.153404309999999</v>
      </c>
      <c r="Q19">
        <v>87.324120820000005</v>
      </c>
      <c r="R19">
        <v>91.800870610000004</v>
      </c>
      <c r="S19">
        <v>107.85341080000001</v>
      </c>
      <c r="T19">
        <v>113.7408726</v>
      </c>
      <c r="U19">
        <v>115.5297628</v>
      </c>
      <c r="W19" t="s">
        <v>29</v>
      </c>
      <c r="X19">
        <v>17.129516120000002</v>
      </c>
      <c r="Y19">
        <v>15.42188144</v>
      </c>
      <c r="Z19">
        <v>11.448239450000001</v>
      </c>
      <c r="AA19">
        <v>11.566520219999999</v>
      </c>
      <c r="AB19">
        <v>5.9446648560000002</v>
      </c>
      <c r="AC19">
        <v>3.6295944050000002</v>
      </c>
      <c r="AD19">
        <v>5.0950447030000001</v>
      </c>
      <c r="AF19" t="s">
        <v>29</v>
      </c>
      <c r="AG19">
        <v>5.7098387070000003</v>
      </c>
      <c r="AH19">
        <v>5.1406271459999999</v>
      </c>
      <c r="AI19">
        <v>3.8160798169999999</v>
      </c>
      <c r="AJ19">
        <v>3.85550674</v>
      </c>
      <c r="AK19">
        <v>1.981554952</v>
      </c>
      <c r="AL19">
        <v>1.209864802</v>
      </c>
      <c r="AM19">
        <v>1.698348234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4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55.80869672</v>
      </c>
      <c r="P20">
        <v>57.039253690000002</v>
      </c>
      <c r="Q20">
        <v>65.664962450000004</v>
      </c>
      <c r="R20">
        <v>72.731740790000003</v>
      </c>
      <c r="S20">
        <v>88.182115240000002</v>
      </c>
      <c r="T20">
        <v>109.2691706</v>
      </c>
      <c r="U20">
        <v>110.1595726</v>
      </c>
      <c r="W20" t="s">
        <v>30</v>
      </c>
      <c r="X20">
        <v>7.7747909000000002</v>
      </c>
      <c r="Y20">
        <v>3.5685544359999999</v>
      </c>
      <c r="Z20">
        <v>5.4518116709999997</v>
      </c>
      <c r="AA20">
        <v>5.0457101230000001</v>
      </c>
      <c r="AB20">
        <v>5.4831969169999999</v>
      </c>
      <c r="AC20">
        <v>3.9465026980000002</v>
      </c>
      <c r="AD20">
        <v>4.4752707100000002</v>
      </c>
      <c r="AF20" t="s">
        <v>30</v>
      </c>
      <c r="AG20">
        <v>4.4887776190000004</v>
      </c>
      <c r="AH20">
        <v>2.060305864</v>
      </c>
      <c r="AI20">
        <v>3.147604936</v>
      </c>
      <c r="AJ20">
        <v>2.9131420979999998</v>
      </c>
      <c r="AK20">
        <v>3.1657252159999998</v>
      </c>
      <c r="AL20">
        <v>2.2785143950000002</v>
      </c>
      <c r="AM20">
        <v>2.5837987490000001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58.287700350000001</v>
      </c>
      <c r="P21">
        <v>72.200799320000002</v>
      </c>
      <c r="Q21">
        <v>95.422936160000006</v>
      </c>
      <c r="R21">
        <v>114.295929</v>
      </c>
      <c r="S21">
        <v>128.10177150000001</v>
      </c>
      <c r="T21">
        <v>133.24266299999999</v>
      </c>
      <c r="U21">
        <v>128.9886056</v>
      </c>
      <c r="W21" t="s">
        <v>31</v>
      </c>
      <c r="X21">
        <v>6.6222588189999998</v>
      </c>
      <c r="Y21">
        <v>10.27702957</v>
      </c>
      <c r="Z21">
        <v>15.39386277</v>
      </c>
      <c r="AA21">
        <v>14.692079700000001</v>
      </c>
      <c r="AB21">
        <v>11.54465867</v>
      </c>
      <c r="AC21">
        <v>9.6056779510000005</v>
      </c>
      <c r="AD21">
        <v>7.7455946720000002</v>
      </c>
      <c r="AF21" t="s">
        <v>31</v>
      </c>
      <c r="AG21">
        <v>1.480782088</v>
      </c>
      <c r="AH21">
        <v>2.2980136729999998</v>
      </c>
      <c r="AI21">
        <v>3.4421723590000002</v>
      </c>
      <c r="AJ21">
        <v>3.2852488929999999</v>
      </c>
      <c r="AK21">
        <v>2.5814641570000001</v>
      </c>
      <c r="AL21">
        <v>2.1478948870000001</v>
      </c>
      <c r="AM21">
        <v>1.7319676209999999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55.995120030000002</v>
      </c>
      <c r="P22">
        <v>70.169943329999995</v>
      </c>
      <c r="Q22">
        <v>87.301208389999999</v>
      </c>
      <c r="R22">
        <v>101.53220260000001</v>
      </c>
      <c r="S22">
        <v>117.6893642</v>
      </c>
      <c r="T22">
        <v>125.2222871</v>
      </c>
      <c r="U22">
        <v>125.119941</v>
      </c>
      <c r="W22" t="s">
        <v>32</v>
      </c>
      <c r="X22">
        <v>9.0201403750000004</v>
      </c>
      <c r="Y22">
        <v>8.0729045880000001</v>
      </c>
      <c r="Z22">
        <v>5.8538701169999996</v>
      </c>
      <c r="AA22">
        <v>4.5195737170000001</v>
      </c>
      <c r="AB22">
        <v>2.8397447680000001</v>
      </c>
      <c r="AC22">
        <v>0.50448466400000003</v>
      </c>
      <c r="AD22">
        <v>4.6834701320000001</v>
      </c>
      <c r="AF22" t="s">
        <v>32</v>
      </c>
      <c r="AG22">
        <v>4.5100701880000003</v>
      </c>
      <c r="AH22">
        <v>4.0364522940000001</v>
      </c>
      <c r="AI22">
        <v>2.9269350580000002</v>
      </c>
      <c r="AJ22">
        <v>2.2597868590000001</v>
      </c>
      <c r="AK22">
        <v>1.419872384</v>
      </c>
      <c r="AL22">
        <v>0.25224233200000001</v>
      </c>
      <c r="AM22">
        <v>2.341735066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112.0886594</v>
      </c>
      <c r="P23">
        <v>111.1250302</v>
      </c>
      <c r="Q23">
        <v>119.2253269</v>
      </c>
      <c r="R23">
        <v>126.44726900000001</v>
      </c>
      <c r="S23">
        <v>117.515674</v>
      </c>
      <c r="T23">
        <v>136.91003040000001</v>
      </c>
      <c r="U23">
        <v>91.026469779999999</v>
      </c>
      <c r="W23" t="s">
        <v>33</v>
      </c>
      <c r="X23">
        <v>1.816017848</v>
      </c>
      <c r="Y23">
        <v>8.8135321960000006</v>
      </c>
      <c r="Z23">
        <v>7.7191849609999998</v>
      </c>
      <c r="AA23">
        <v>3.9275949300000002</v>
      </c>
      <c r="AB23">
        <v>13.741319819999999</v>
      </c>
      <c r="AC23">
        <v>4.640409655</v>
      </c>
      <c r="AD23">
        <v>38.082844559999998</v>
      </c>
      <c r="AF23" t="s">
        <v>33</v>
      </c>
      <c r="AG23">
        <v>1.2841185349999999</v>
      </c>
      <c r="AH23">
        <v>6.2321083819999998</v>
      </c>
      <c r="AI23">
        <v>5.4582880310000004</v>
      </c>
      <c r="AJ23">
        <v>2.777229009</v>
      </c>
      <c r="AK23">
        <v>9.7165804270000002</v>
      </c>
      <c r="AL23">
        <v>3.2812651339999999</v>
      </c>
      <c r="AM23">
        <v>26.928637630000001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6">O123</f>
        <v>Eastern and South-Eastern Asia</v>
      </c>
      <c r="C24" s="6" t="str">
        <f t="shared" si="6"/>
        <v>Europe</v>
      </c>
      <c r="D24" s="6" t="str">
        <f t="shared" si="6"/>
        <v>Latin America and the Caribbean</v>
      </c>
      <c r="E24" s="6" t="str">
        <f t="shared" si="6"/>
        <v>Northern Africa and Western Asia</v>
      </c>
      <c r="F24" s="6" t="str">
        <f t="shared" si="6"/>
        <v>Northern America</v>
      </c>
      <c r="G24" s="6" t="str">
        <f t="shared" si="6"/>
        <v>Oceania</v>
      </c>
      <c r="H24" s="6" t="str">
        <f t="shared" si="6"/>
        <v>Sub-Saharan Africa</v>
      </c>
      <c r="I24"/>
      <c r="J24"/>
      <c r="K24"/>
      <c r="L24"/>
      <c r="M24"/>
    </row>
    <row r="25" spans="1:50" x14ac:dyDescent="0.35">
      <c r="A25" t="str">
        <f t="shared" ref="A25:A31" si="7">N124</f>
        <v>Central and Southern Asia</v>
      </c>
      <c r="B25" s="6" t="str">
        <f t="shared" ref="B25:H26" si="8">IF(_xlfn.T.DIST.2T(ABS(O114),O124)&lt;0.001,"&lt;0.001",FIXED(_xlfn.T.DIST.2T(ABS(O114),O124),3))</f>
        <v>&lt;0.001</v>
      </c>
      <c r="C25" s="6" t="str">
        <f t="shared" si="8"/>
        <v>0.342</v>
      </c>
      <c r="D25" s="6" t="str">
        <f t="shared" si="8"/>
        <v>&lt;0.001</v>
      </c>
      <c r="E25" s="6" t="str">
        <f t="shared" si="8"/>
        <v>&lt;0.001</v>
      </c>
      <c r="F25" s="6" t="str">
        <f t="shared" si="8"/>
        <v>&lt;0.001</v>
      </c>
      <c r="G25" s="6" t="str">
        <f t="shared" si="8"/>
        <v>0.047</v>
      </c>
      <c r="H25" s="6" t="str">
        <f t="shared" si="8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7"/>
        <v>Eastern and South-Eastern Asia</v>
      </c>
      <c r="C26" s="6" t="str">
        <f t="shared" si="8"/>
        <v>&lt;0.001</v>
      </c>
      <c r="D26" s="6" t="str">
        <f t="shared" si="8"/>
        <v>0.047</v>
      </c>
      <c r="E26" s="6" t="str">
        <f t="shared" si="8"/>
        <v>0.001</v>
      </c>
      <c r="F26" s="6" t="str">
        <f t="shared" si="8"/>
        <v>0.387</v>
      </c>
      <c r="G26" s="6" t="str">
        <f t="shared" si="8"/>
        <v>&lt;0.001</v>
      </c>
      <c r="H26" s="6" t="str">
        <f t="shared" si="8"/>
        <v>&lt;0.001</v>
      </c>
      <c r="N26" t="str">
        <f>N3</f>
        <v>Geographic_Grouping_A</v>
      </c>
      <c r="O26" t="str">
        <f>O3</f>
        <v>reg.18-24</v>
      </c>
      <c r="P26" t="str">
        <f t="shared" ref="P26:P34" si="9">AG3</f>
        <v>18-24</v>
      </c>
      <c r="Q26" t="str">
        <f t="shared" ref="Q26:Q34" si="10">AR3</f>
        <v>18-24</v>
      </c>
      <c r="Y26" t="str">
        <f t="shared" ref="Y26:Z34" si="11">N15</f>
        <v>Language_Grouping</v>
      </c>
      <c r="Z26" t="str">
        <f t="shared" si="11"/>
        <v>reg.18-24</v>
      </c>
      <c r="AA26" t="str">
        <f t="shared" ref="AA26:AA34" si="12">AG15</f>
        <v>18-24</v>
      </c>
      <c r="AB26" t="str">
        <f t="shared" ref="AB26:AB34" si="13">AR15</f>
        <v>18-24</v>
      </c>
    </row>
    <row r="27" spans="1:50" x14ac:dyDescent="0.35">
      <c r="A27" t="str">
        <f t="shared" si="7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&lt;0.001</v>
      </c>
      <c r="F27" s="6" t="str">
        <f>IF(_xlfn.T.DIST.2T(ABS(S116),S126)&lt;0.001,"&lt;0.001",FIXED(_xlfn.T.DIST.2T(ABS(S116),S126),3))</f>
        <v>&lt;0.001</v>
      </c>
      <c r="G27" s="6" t="str">
        <f>IF(_xlfn.T.DIST.2T(ABS(T116),T126)&lt;0.001,"&lt;0.001",FIXED(_xlfn.T.DIST.2T(ABS(T116),T126),3))</f>
        <v>&lt;0.001</v>
      </c>
      <c r="H27" s="6" t="str">
        <f>IF(_xlfn.T.DIST.2T(ABS(U116),U126)&lt;0.001,"&lt;0.001",FIXED(_xlfn.T.DIST.2T(ABS(U116),U126),3))</f>
        <v>&lt;0.001</v>
      </c>
      <c r="N27" t="str">
        <f t="shared" ref="N27:O34" si="14">N4</f>
        <v>Central and Southern Asia</v>
      </c>
      <c r="O27">
        <f t="shared" si="14"/>
        <v>51.290902549547951</v>
      </c>
      <c r="P27">
        <f t="shared" si="9"/>
        <v>3.2270615058870398</v>
      </c>
      <c r="Q27">
        <f t="shared" si="10"/>
        <v>10228</v>
      </c>
      <c r="Y27" t="str">
        <f t="shared" si="11"/>
        <v>Anglosphere (core)</v>
      </c>
      <c r="Z27">
        <f t="shared" si="11"/>
        <v>58.34782079</v>
      </c>
      <c r="AA27">
        <f t="shared" si="12"/>
        <v>2.9288403110000001</v>
      </c>
      <c r="AB27">
        <f t="shared" si="13"/>
        <v>8297</v>
      </c>
    </row>
    <row r="28" spans="1:50" x14ac:dyDescent="0.35">
      <c r="A28" t="str">
        <f t="shared" si="7"/>
        <v>Latin America and the Caribbean</v>
      </c>
      <c r="E28" s="6" t="str">
        <f>IF(_xlfn.T.DIST.2T(ABS(R117),R127)&lt;0.001,"&lt;0.001",FIXED(_xlfn.T.DIST.2T(ABS(R117),R127),3))</f>
        <v>&lt;0.001</v>
      </c>
      <c r="F28" s="6" t="str">
        <f>IF(_xlfn.T.DIST.2T(ABS(S117),S127)&lt;0.001,"&lt;0.001",FIXED(_xlfn.T.DIST.2T(ABS(S117),S127),3))</f>
        <v>&lt;0.001</v>
      </c>
      <c r="G28" s="6" t="str">
        <f>IF(_xlfn.T.DIST.2T(ABS(T117),T127)&lt;0.001,"&lt;0.001",FIXED(_xlfn.T.DIST.2T(ABS(T117),T127),3))</f>
        <v>&lt;0.001</v>
      </c>
      <c r="H28" s="6" t="str">
        <f>IF(_xlfn.T.DIST.2T(ABS(U117),U127)&lt;0.001,"&lt;0.001",FIXED(_xlfn.T.DIST.2T(ABS(U117),U127),3))</f>
        <v>&lt;0.001</v>
      </c>
      <c r="N28" t="str">
        <f t="shared" si="14"/>
        <v>Eastern and South-Eastern Asia</v>
      </c>
      <c r="O28">
        <f t="shared" si="14"/>
        <v>67.990855520286502</v>
      </c>
      <c r="P28">
        <f t="shared" si="9"/>
        <v>4.1596061147917247</v>
      </c>
      <c r="Q28">
        <f t="shared" si="10"/>
        <v>801</v>
      </c>
      <c r="Y28" t="str">
        <f t="shared" si="11"/>
        <v>Anglosphere (other)</v>
      </c>
      <c r="Z28">
        <f t="shared" si="11"/>
        <v>54.557748480000001</v>
      </c>
      <c r="AA28">
        <f t="shared" si="12"/>
        <v>2.7351854630000001</v>
      </c>
      <c r="AB28">
        <f t="shared" si="13"/>
        <v>13269</v>
      </c>
    </row>
    <row r="29" spans="1:50" x14ac:dyDescent="0.35">
      <c r="A29" t="str">
        <f t="shared" si="7"/>
        <v>Northern Africa and Western Asia</v>
      </c>
      <c r="F29" s="6" t="str">
        <f>IF(_xlfn.T.DIST.2T(ABS(S118),S128)&lt;0.001,"&lt;0.001",FIXED(_xlfn.T.DIST.2T(ABS(S118),S128),3))</f>
        <v>0.689</v>
      </c>
      <c r="G29" s="6" t="str">
        <f>IF(_xlfn.T.DIST.2T(ABS(T118),T128)&lt;0.001,"&lt;0.001",FIXED(_xlfn.T.DIST.2T(ABS(T118),T128),3))</f>
        <v>&lt;0.001</v>
      </c>
      <c r="H29" s="6" t="str">
        <f>IF(_xlfn.T.DIST.2T(ABS(U118),U128)&lt;0.001,"&lt;0.001",FIXED(_xlfn.T.DIST.2T(ABS(U118),U128),3))</f>
        <v>&lt;0.001</v>
      </c>
      <c r="N29" t="str">
        <f t="shared" si="14"/>
        <v>Europe</v>
      </c>
      <c r="O29">
        <f t="shared" si="14"/>
        <v>53.620930066503888</v>
      </c>
      <c r="P29">
        <f t="shared" si="9"/>
        <v>2.619208491341205</v>
      </c>
      <c r="Q29">
        <f t="shared" si="10"/>
        <v>4914</v>
      </c>
      <c r="Y29" t="str">
        <f t="shared" si="11"/>
        <v>Arabsphere</v>
      </c>
      <c r="Z29">
        <f t="shared" si="11"/>
        <v>64.468618329999998</v>
      </c>
      <c r="AA29">
        <f t="shared" si="12"/>
        <v>1.44479096</v>
      </c>
      <c r="AB29">
        <f t="shared" si="13"/>
        <v>15818</v>
      </c>
    </row>
    <row r="30" spans="1:50" x14ac:dyDescent="0.35">
      <c r="A30" t="str">
        <f t="shared" si="7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4"/>
        <v>Latin America and the Caribbean</v>
      </c>
      <c r="O30">
        <f t="shared" si="14"/>
        <v>56.180307713437394</v>
      </c>
      <c r="P30">
        <f t="shared" si="9"/>
        <v>1.3509691106710777</v>
      </c>
      <c r="Q30">
        <f t="shared" si="10"/>
        <v>19857</v>
      </c>
      <c r="Y30" t="str">
        <f t="shared" si="11"/>
        <v>Francosphere</v>
      </c>
      <c r="Z30">
        <f t="shared" si="11"/>
        <v>69.718745729999995</v>
      </c>
      <c r="AA30">
        <f t="shared" si="12"/>
        <v>5.7098387070000003</v>
      </c>
      <c r="AB30">
        <f t="shared" si="13"/>
        <v>2518</v>
      </c>
    </row>
    <row r="31" spans="1:50" x14ac:dyDescent="0.35">
      <c r="A31" t="str">
        <f t="shared" si="7"/>
        <v>Oceania</v>
      </c>
      <c r="H31" s="6" t="str">
        <f>IF(_xlfn.T.DIST.2T(ABS(U120),U130)&lt;0.001,"&lt;0.001",FIXED(_xlfn.T.DIST.2T(ABS(U120),U130),3))</f>
        <v>&lt;0.001</v>
      </c>
      <c r="N31" t="str">
        <f t="shared" si="14"/>
        <v>Northern Africa and Western Asia</v>
      </c>
      <c r="O31">
        <f t="shared" si="14"/>
        <v>64.814344475596755</v>
      </c>
      <c r="P31">
        <f t="shared" si="9"/>
        <v>1.4563279319398477</v>
      </c>
      <c r="Q31">
        <f t="shared" si="10"/>
        <v>16034</v>
      </c>
      <c r="Y31" t="str">
        <f t="shared" si="11"/>
        <v>Germanosphere</v>
      </c>
      <c r="Z31">
        <f t="shared" si="11"/>
        <v>55.80869672</v>
      </c>
      <c r="AA31">
        <f t="shared" si="12"/>
        <v>4.4887776190000004</v>
      </c>
      <c r="AB31">
        <f t="shared" si="13"/>
        <v>233</v>
      </c>
    </row>
    <row r="32" spans="1:50" x14ac:dyDescent="0.35">
      <c r="N32" t="str">
        <f t="shared" si="14"/>
        <v>Northern America</v>
      </c>
      <c r="O32">
        <f t="shared" si="14"/>
        <v>62.931574939035585</v>
      </c>
      <c r="P32">
        <f t="shared" si="9"/>
        <v>2.6053610981286375</v>
      </c>
      <c r="Q32">
        <f t="shared" si="10"/>
        <v>4559</v>
      </c>
      <c r="Y32" t="str">
        <f t="shared" si="11"/>
        <v>Hispanosphere</v>
      </c>
      <c r="Z32">
        <f t="shared" si="11"/>
        <v>58.287700350000001</v>
      </c>
      <c r="AA32">
        <f t="shared" si="12"/>
        <v>1.480782088</v>
      </c>
      <c r="AB32">
        <f t="shared" si="13"/>
        <v>17847</v>
      </c>
    </row>
    <row r="33" spans="1:32" x14ac:dyDescent="0.35">
      <c r="A33" t="s">
        <v>40</v>
      </c>
      <c r="N33" t="str">
        <f t="shared" si="14"/>
        <v>Oceania</v>
      </c>
      <c r="O33">
        <f t="shared" si="14"/>
        <v>43.88308965286312</v>
      </c>
      <c r="P33">
        <f t="shared" si="9"/>
        <v>2.3386737511156515</v>
      </c>
      <c r="Q33">
        <f t="shared" si="10"/>
        <v>1477</v>
      </c>
      <c r="Y33" t="str">
        <f t="shared" si="11"/>
        <v>Lusosphone (Portuguese)</v>
      </c>
      <c r="Z33">
        <f t="shared" si="11"/>
        <v>55.995120030000002</v>
      </c>
      <c r="AA33">
        <f t="shared" si="12"/>
        <v>4.5100701880000003</v>
      </c>
      <c r="AB33">
        <f t="shared" si="13"/>
        <v>5231</v>
      </c>
    </row>
    <row r="34" spans="1:32" ht="29" x14ac:dyDescent="0.35">
      <c r="B34" s="6" t="str">
        <f t="shared" ref="B34:H34" si="15">Z123</f>
        <v>Anglosphere (other)</v>
      </c>
      <c r="C34" s="6" t="str">
        <f t="shared" si="15"/>
        <v>Arabsphere</v>
      </c>
      <c r="D34" s="6" t="str">
        <f t="shared" si="15"/>
        <v>Francosphere</v>
      </c>
      <c r="E34" s="6" t="str">
        <f t="shared" si="15"/>
        <v>Germanosphere</v>
      </c>
      <c r="F34" s="6" t="str">
        <f t="shared" si="15"/>
        <v>Hispanosphere</v>
      </c>
      <c r="G34" s="6" t="str">
        <f t="shared" si="15"/>
        <v>Lusosphone (Portuguese)</v>
      </c>
      <c r="H34" s="6" t="str">
        <f t="shared" si="15"/>
        <v>Swahili</v>
      </c>
      <c r="N34" t="str">
        <f t="shared" si="14"/>
        <v>Sub-Saharan Africa</v>
      </c>
      <c r="O34">
        <f t="shared" si="14"/>
        <v>71.132506061686513</v>
      </c>
      <c r="P34">
        <f t="shared" si="9"/>
        <v>5.728386932470837</v>
      </c>
      <c r="Q34">
        <f t="shared" si="10"/>
        <v>5805</v>
      </c>
      <c r="Y34" t="str">
        <f t="shared" si="11"/>
        <v>Swahili</v>
      </c>
      <c r="Z34">
        <f t="shared" si="11"/>
        <v>112.0886594</v>
      </c>
      <c r="AA34">
        <f t="shared" si="12"/>
        <v>1.2841185349999999</v>
      </c>
      <c r="AB34">
        <f t="shared" si="13"/>
        <v>371</v>
      </c>
    </row>
    <row r="35" spans="1:32" x14ac:dyDescent="0.35">
      <c r="A35" t="str">
        <f t="shared" ref="A35:A41" si="16">Y124</f>
        <v>Anglosphere (core)</v>
      </c>
      <c r="B35" s="6" t="str">
        <f t="shared" ref="B35:H36" si="17">IF(_xlfn.T.DIST.2T(ABS(Z114),Z124)&lt;0.001,"&lt;0.001",FIXED(_xlfn.T.DIST.2T(ABS(Z114),Z124),3))</f>
        <v>0.008</v>
      </c>
      <c r="C35" s="6" t="str">
        <f t="shared" si="17"/>
        <v>&lt;0.001</v>
      </c>
      <c r="D35" s="6" t="str">
        <f t="shared" si="17"/>
        <v>&lt;0.001</v>
      </c>
      <c r="E35" s="6" t="str">
        <f t="shared" si="17"/>
        <v>0.652</v>
      </c>
      <c r="F35" s="6" t="str">
        <f t="shared" si="17"/>
        <v>&lt;0.001</v>
      </c>
      <c r="G35" s="6" t="str">
        <f t="shared" si="17"/>
        <v>&lt;0.001</v>
      </c>
      <c r="H35" s="6" t="str">
        <f t="shared" si="17"/>
        <v>&lt;0.001</v>
      </c>
      <c r="N35" s="4" t="s">
        <v>37</v>
      </c>
      <c r="Y35" s="4" t="s">
        <v>37</v>
      </c>
    </row>
    <row r="36" spans="1:32" x14ac:dyDescent="0.35">
      <c r="A36" t="str">
        <f t="shared" si="16"/>
        <v>Anglosphere (other)</v>
      </c>
      <c r="C36" s="6" t="str">
        <f t="shared" si="17"/>
        <v>&lt;0.001</v>
      </c>
      <c r="D36" s="6" t="str">
        <f t="shared" si="17"/>
        <v>&lt;0.001</v>
      </c>
      <c r="E36" s="6" t="str">
        <f t="shared" si="17"/>
        <v>0.362</v>
      </c>
      <c r="F36" s="6" t="str">
        <f t="shared" si="17"/>
        <v>&lt;0.001</v>
      </c>
      <c r="G36" s="6" t="str">
        <f t="shared" si="17"/>
        <v>&lt;0.001</v>
      </c>
      <c r="H36" s="6" t="str">
        <f t="shared" si="17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16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&lt;0.001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0.011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-16.699952970738551</v>
      </c>
      <c r="P37">
        <f>O$27-O29</f>
        <v>-2.330027516955937</v>
      </c>
      <c r="Q37">
        <f>O$27-O30</f>
        <v>-4.8894051638894425</v>
      </c>
      <c r="R37">
        <f>O$27-O31</f>
        <v>-13.523441926048804</v>
      </c>
      <c r="S37">
        <f>O$27-O32</f>
        <v>-11.640672389487634</v>
      </c>
      <c r="T37">
        <f>O$27-O33</f>
        <v>7.4078128966848311</v>
      </c>
      <c r="U37">
        <f>O$27-O34</f>
        <v>-19.841603512138562</v>
      </c>
      <c r="Y37" t="str">
        <f>Y27</f>
        <v>Anglosphere (core)</v>
      </c>
      <c r="Z37">
        <f>Z$27-Z28</f>
        <v>3.7900723099999993</v>
      </c>
      <c r="AA37">
        <f>Z$27-Z29</f>
        <v>-6.1207975399999981</v>
      </c>
      <c r="AB37">
        <f>Z$27-Z30</f>
        <v>-11.370924939999995</v>
      </c>
      <c r="AC37">
        <f>Z$27-Z31</f>
        <v>2.5391240699999997</v>
      </c>
      <c r="AD37">
        <f>Z$27-Z32</f>
        <v>6.0120439999998609E-2</v>
      </c>
      <c r="AE37">
        <f>Z$27-Z33</f>
        <v>2.3527007599999976</v>
      </c>
      <c r="AF37">
        <f>Z$27-Z34</f>
        <v>-53.740838609999997</v>
      </c>
    </row>
    <row r="38" spans="1:32" x14ac:dyDescent="0.35">
      <c r="A38" t="str">
        <f t="shared" si="16"/>
        <v>Francosphere</v>
      </c>
      <c r="E38" s="6" t="str">
        <f>IF(_xlfn.T.DIST.2T(ABS(AC117),AC127)&lt;0.001,"&lt;0.001",FIXED(_xlfn.T.DIST.2T(ABS(AC117),AC127),3))</f>
        <v>0.020</v>
      </c>
      <c r="F38" s="6" t="str">
        <f>IF(_xlfn.T.DIST.2T(ABS(AD117),AD127)&lt;0.001,"&lt;0.001",FIXED(_xlfn.T.DIST.2T(ABS(AD117),AD127),3))</f>
        <v>0.427</v>
      </c>
      <c r="G38" s="6" t="str">
        <f>IF(_xlfn.T.DIST.2T(ABS(AE117),AE127)&lt;0.001,"&lt;0.001",FIXED(_xlfn.T.DIST.2T(ABS(AE117),AE127),3))</f>
        <v>0.924</v>
      </c>
      <c r="H38" s="6" t="str">
        <f>IF(_xlfn.T.DIST.2T(ABS(AF117),AF127)&lt;0.001,"&lt;0.001",FIXED(_xlfn.T.DIST.2T(ABS(AF117),AF127),3))</f>
        <v>&lt;0.001</v>
      </c>
      <c r="N38" t="str">
        <f t="shared" ref="N38:N43" si="18">N28</f>
        <v>Eastern and South-Eastern Asia</v>
      </c>
      <c r="P38">
        <f>O$28-O29</f>
        <v>14.369925453782614</v>
      </c>
      <c r="Q38">
        <f>O$28-O30</f>
        <v>11.810547806849108</v>
      </c>
      <c r="R38">
        <f>O$28-O31</f>
        <v>3.1765110446897467</v>
      </c>
      <c r="S38">
        <f>O$28-O32</f>
        <v>5.059280581250917</v>
      </c>
      <c r="T38">
        <f>O$28-O33</f>
        <v>24.107765867423382</v>
      </c>
      <c r="U38">
        <f>O$28-O34</f>
        <v>-3.1416505414000113</v>
      </c>
      <c r="Y38" t="str">
        <f t="shared" ref="Y38:Y43" si="19">Y28</f>
        <v>Anglosphere (other)</v>
      </c>
      <c r="AA38">
        <f>Z$28-Z29</f>
        <v>-9.9108698499999974</v>
      </c>
      <c r="AB38">
        <f>Z$28-Z30</f>
        <v>-15.160997249999994</v>
      </c>
      <c r="AC38">
        <f>Z$28-Z31</f>
        <v>-1.2509482399999996</v>
      </c>
      <c r="AD38">
        <f>Z$28-Z32</f>
        <v>-3.7299518700000007</v>
      </c>
      <c r="AE38">
        <f>Z$28-Z33</f>
        <v>-1.4373715500000017</v>
      </c>
      <c r="AF38">
        <f>Z$28-Z34</f>
        <v>-57.530910919999997</v>
      </c>
    </row>
    <row r="39" spans="1:32" x14ac:dyDescent="0.35">
      <c r="A39" t="str">
        <f t="shared" si="16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&lt;0.001</v>
      </c>
      <c r="H39" s="6" t="str">
        <f>IF(_xlfn.T.DIST.2T(ABS(AF118),AF128)&lt;0.001,"&lt;0.001",FIXED(_xlfn.T.DIST.2T(ABS(AF118),AF128),3))</f>
        <v>&lt;0.001</v>
      </c>
      <c r="N39" t="str">
        <f t="shared" si="18"/>
        <v>Europe</v>
      </c>
      <c r="Q39">
        <f>O$29-O30</f>
        <v>-2.5593776469335054</v>
      </c>
      <c r="R39">
        <f>O$29-O31</f>
        <v>-11.193414409092867</v>
      </c>
      <c r="S39">
        <f>O$29-O32</f>
        <v>-9.3106448725316966</v>
      </c>
      <c r="T39">
        <f>O$29-O33</f>
        <v>9.7378404136407681</v>
      </c>
      <c r="U39">
        <f>O$29-O34</f>
        <v>-17.511575995182625</v>
      </c>
      <c r="Y39" t="str">
        <f t="shared" si="19"/>
        <v>Arabsphere</v>
      </c>
      <c r="AB39">
        <f>Z$29-Z30</f>
        <v>-5.2501273999999967</v>
      </c>
      <c r="AC39">
        <f>Z$29-Z31</f>
        <v>8.6599216099999978</v>
      </c>
      <c r="AD39">
        <f>Z$29-Z32</f>
        <v>6.1809179799999967</v>
      </c>
      <c r="AE39">
        <f>Z$29-Z33</f>
        <v>8.4734982999999957</v>
      </c>
      <c r="AF39">
        <f>Z$29-Z34</f>
        <v>-47.620041069999999</v>
      </c>
    </row>
    <row r="40" spans="1:32" x14ac:dyDescent="0.35">
      <c r="A40" t="str">
        <f t="shared" si="16"/>
        <v>Hispanosphere</v>
      </c>
      <c r="G40" s="6" t="str">
        <f>IF(_xlfn.T.DIST.2T(ABS(AE119),AE129)&lt;0.001,"&lt;0.001",FIXED(_xlfn.T.DIST.2T(ABS(AE119),AE129),3))</f>
        <v>&lt;0.001</v>
      </c>
      <c r="H40" s="6" t="str">
        <f>IF(_xlfn.T.DIST.2T(ABS(AF119),AF129)&lt;0.001,"&lt;0.001",FIXED(_xlfn.T.DIST.2T(ABS(AF119),AF129),3))</f>
        <v>&lt;0.001</v>
      </c>
      <c r="N40" t="str">
        <f t="shared" si="18"/>
        <v>Latin America and the Caribbean</v>
      </c>
      <c r="R40">
        <f>O$30-O31</f>
        <v>-8.6340367621593614</v>
      </c>
      <c r="S40">
        <f>O$30-O32</f>
        <v>-6.7512672255981911</v>
      </c>
      <c r="T40">
        <f>O$30-O33</f>
        <v>12.297218060574274</v>
      </c>
      <c r="U40">
        <f>O$30-O34</f>
        <v>-14.952198348249119</v>
      </c>
      <c r="Y40" t="str">
        <f t="shared" si="19"/>
        <v>Francosphere</v>
      </c>
      <c r="AC40">
        <f>Z$30-Z31</f>
        <v>13.910049009999994</v>
      </c>
      <c r="AD40">
        <f>Z$30-Z32</f>
        <v>11.431045379999993</v>
      </c>
      <c r="AE40">
        <f>Z$30-Z33</f>
        <v>13.723625699999992</v>
      </c>
      <c r="AF40">
        <f>Z$30-Z34</f>
        <v>-42.369913670000003</v>
      </c>
    </row>
    <row r="41" spans="1:32" x14ac:dyDescent="0.35">
      <c r="A41" t="str">
        <f t="shared" si="16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18"/>
        <v>Northern Africa and Western Asia</v>
      </c>
      <c r="S41">
        <f>O$31-O32</f>
        <v>1.8827695365611703</v>
      </c>
      <c r="T41">
        <f>O$31-O33</f>
        <v>20.931254822733635</v>
      </c>
      <c r="U41">
        <f>O$31-O34</f>
        <v>-6.318161586089758</v>
      </c>
      <c r="Y41" t="str">
        <f t="shared" si="19"/>
        <v>Germanosphere</v>
      </c>
      <c r="AD41">
        <f>Z$31-Z32</f>
        <v>-2.4790036300000011</v>
      </c>
      <c r="AE41">
        <f>Z$31-Z33</f>
        <v>-0.18642331000000212</v>
      </c>
      <c r="AF41">
        <f>Z$31-Z34</f>
        <v>-56.279962679999997</v>
      </c>
    </row>
    <row r="42" spans="1:32" x14ac:dyDescent="0.35">
      <c r="N42" t="str">
        <f t="shared" si="18"/>
        <v>Northern America</v>
      </c>
      <c r="T42">
        <f>O$32-O33</f>
        <v>19.048485286172465</v>
      </c>
      <c r="U42">
        <f>O$32-O34</f>
        <v>-8.2009311226509283</v>
      </c>
      <c r="Y42" t="str">
        <f t="shared" si="19"/>
        <v>Hispanosphere</v>
      </c>
      <c r="AE42">
        <f>Z$32-Z33</f>
        <v>2.292580319999999</v>
      </c>
      <c r="AF42">
        <f>Z$32-Z34</f>
        <v>-53.800959049999996</v>
      </c>
    </row>
    <row r="43" spans="1:32" ht="18.5" x14ac:dyDescent="0.45">
      <c r="A43" s="8" t="s">
        <v>10</v>
      </c>
      <c r="N43" t="str">
        <f t="shared" si="18"/>
        <v>Oceania</v>
      </c>
      <c r="U43">
        <f>O33-O34</f>
        <v>-27.249416408823393</v>
      </c>
      <c r="Y43" t="str">
        <f t="shared" si="19"/>
        <v>Lusosphone (Portuguese)</v>
      </c>
      <c r="AF43">
        <f>Z33-Z34</f>
        <v>-56.093539369999995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0">O182</f>
        <v>Eastern and South-Eastern Asia</v>
      </c>
      <c r="C45" s="6" t="str">
        <f t="shared" si="20"/>
        <v>Europe</v>
      </c>
      <c r="D45" s="6" t="str">
        <f t="shared" si="20"/>
        <v>Latin America and the Caribbean</v>
      </c>
      <c r="E45" s="6" t="str">
        <f t="shared" si="20"/>
        <v>Northern Africa and Western Asia</v>
      </c>
      <c r="F45" s="6" t="str">
        <f t="shared" si="20"/>
        <v>Northern America</v>
      </c>
      <c r="G45" s="6" t="str">
        <f t="shared" si="20"/>
        <v>Oceania</v>
      </c>
      <c r="H45" s="6" t="str">
        <f t="shared" si="20"/>
        <v>Sub-Saharan Africa</v>
      </c>
      <c r="O45" t="str">
        <f>O36</f>
        <v>Eastern and South-Eastern Asia</v>
      </c>
      <c r="P45" t="str">
        <f t="shared" ref="P45:U45" si="21">P36</f>
        <v>Europe</v>
      </c>
      <c r="Q45" t="str">
        <f t="shared" si="21"/>
        <v>Latin America and the Caribbean</v>
      </c>
      <c r="R45" t="str">
        <f t="shared" si="21"/>
        <v>Northern Africa and Western Asia</v>
      </c>
      <c r="S45" t="str">
        <f t="shared" si="21"/>
        <v>Northern America</v>
      </c>
      <c r="T45" t="str">
        <f t="shared" si="21"/>
        <v>Oceania</v>
      </c>
      <c r="U45" t="str">
        <f t="shared" si="21"/>
        <v>Sub-Saharan Africa</v>
      </c>
      <c r="Z45" t="str">
        <f>Z36</f>
        <v>Anglosphere (other)</v>
      </c>
      <c r="AA45" t="str">
        <f t="shared" ref="AA45:AF45" si="22">AA36</f>
        <v>Arabsphere</v>
      </c>
      <c r="AB45" t="str">
        <f t="shared" si="22"/>
        <v>Francosphere</v>
      </c>
      <c r="AC45" t="str">
        <f t="shared" si="22"/>
        <v>Germanosphere</v>
      </c>
      <c r="AD45" t="str">
        <f t="shared" si="22"/>
        <v>Hispanosphere</v>
      </c>
      <c r="AE45" t="str">
        <f t="shared" si="22"/>
        <v>Lusosphone (Portuguese)</v>
      </c>
      <c r="AF45" t="str">
        <f t="shared" si="22"/>
        <v>Swahili</v>
      </c>
    </row>
    <row r="46" spans="1:32" x14ac:dyDescent="0.35">
      <c r="A46" t="str">
        <f t="shared" ref="A46:A52" si="23">N183</f>
        <v>Central and Southern Asia</v>
      </c>
      <c r="B46" s="6" t="str">
        <f t="shared" ref="B46:H47" si="24">IF(_xlfn.T.DIST.2T(ABS(O173),O183)&lt;0.001,"&lt;0.001",FIXED(_xlfn.T.DIST.2T(ABS(O173),O183),3))</f>
        <v>&lt;0.001</v>
      </c>
      <c r="C46" s="6" t="str">
        <f t="shared" si="24"/>
        <v>0.002</v>
      </c>
      <c r="D46" s="6" t="str">
        <f t="shared" si="24"/>
        <v>&lt;0.001</v>
      </c>
      <c r="E46" s="6" t="str">
        <f t="shared" si="24"/>
        <v>&lt;0.001</v>
      </c>
      <c r="F46" s="6" t="str">
        <f t="shared" si="24"/>
        <v>&lt;0.001</v>
      </c>
      <c r="G46" s="6" t="str">
        <f t="shared" si="24"/>
        <v>0.284</v>
      </c>
      <c r="H46" s="6" t="str">
        <f t="shared" si="24"/>
        <v>&lt;0.001</v>
      </c>
      <c r="N46" t="str">
        <f>N37</f>
        <v>Central and Southern Asia</v>
      </c>
      <c r="O46">
        <f>SQRT((Q$27*P$27^2+Q28*P28^2)/(Q$27+Q28-2))</f>
        <v>3.303965364692357</v>
      </c>
      <c r="P46">
        <f>SQRT((Q$27*P$27^2+Q29*P29^2)/(Q$27+Q29-2))</f>
        <v>3.0433342994409354</v>
      </c>
      <c r="Q46">
        <f>SQRT((Q$27*P$27^2+Q30*P30^2)/(Q$27+Q30-2))</f>
        <v>2.1783872315077932</v>
      </c>
      <c r="R46">
        <f>SQRT((Q$27*P$27^2+Q31*P31^2)/(Q$27+Q31-2))</f>
        <v>2.3132454276504104</v>
      </c>
      <c r="S46">
        <f>SQRT((Q$27*P$27^2+Q32*P32^2)/(Q$27+Q32-2))</f>
        <v>3.0491376590777279</v>
      </c>
      <c r="T46">
        <f>SQRT((Q$27*P$27^2+Q33*P33^2)/(Q$27+Q33-2))</f>
        <v>3.1291646576679497</v>
      </c>
      <c r="U46">
        <f>SQRT((Q$27*P$27^2+Q34*P34^2)/(Q$27+Q34-2))</f>
        <v>4.3042638543321887</v>
      </c>
      <c r="Y46" t="str">
        <f>Y37</f>
        <v>Anglosphere (core)</v>
      </c>
      <c r="Z46">
        <f>SQRT((AB$27*AA$27^2+AB28*AA28^2)/(AB$27+AB28-2))</f>
        <v>2.8113991820697875</v>
      </c>
      <c r="AA46">
        <f>SQRT((AB$27*AA$27^2+AB29*AA29^2)/(AB$27+AB29-2))</f>
        <v>2.078692469891855</v>
      </c>
      <c r="AB46">
        <f>SQRT((AB$27*AA$27^2+AB30*AA30^2)/(AB$27+AB30-2))</f>
        <v>3.7648565439791244</v>
      </c>
      <c r="AC46">
        <f>SQRT((AB$27*AA$27^2+AB31*AA31^2)/(AB$27+AB31-2))</f>
        <v>2.9826595451779658</v>
      </c>
      <c r="AD46">
        <f>SQRT((AB$27*AA$27^2+AB32*AA32^2)/(AB$27+AB32-2))</f>
        <v>2.0541399971483516</v>
      </c>
      <c r="AE46">
        <f>SQRT((AB$27*AA$27^2+AB33*AA33^2)/(AB$27+AB33-2))</f>
        <v>3.6233152202254555</v>
      </c>
      <c r="AF46">
        <f>SQRT((AB$27*AA$27^2+AB34*AA34^2)/(AB$27+AB34-2))</f>
        <v>2.8780968972476022</v>
      </c>
    </row>
    <row r="47" spans="1:32" x14ac:dyDescent="0.35">
      <c r="A47" t="str">
        <f t="shared" si="23"/>
        <v>Eastern and South-Eastern Asia</v>
      </c>
      <c r="C47" s="6" t="str">
        <f t="shared" si="24"/>
        <v>0.321</v>
      </c>
      <c r="D47" s="6" t="str">
        <f t="shared" si="24"/>
        <v>&lt;0.001</v>
      </c>
      <c r="E47" s="6" t="str">
        <f t="shared" si="24"/>
        <v>&lt;0.001</v>
      </c>
      <c r="F47" s="6" t="str">
        <f t="shared" si="24"/>
        <v>0.512</v>
      </c>
      <c r="G47" s="6" t="str">
        <f t="shared" si="24"/>
        <v>0.003</v>
      </c>
      <c r="H47" s="6" t="str">
        <f t="shared" si="24"/>
        <v>&lt;0.001</v>
      </c>
      <c r="N47" t="str">
        <f t="shared" ref="N47:N52" si="25">N38</f>
        <v>Eastern and South-Eastern Asia</v>
      </c>
      <c r="P47">
        <f>SQRT((Q$28*P$28^2+Q29*P29^2)/(Q$28+Q29-2))</f>
        <v>2.8856024171837502</v>
      </c>
      <c r="Q47">
        <f>SQRT((Q$28*P$28^2+Q30*P30^2)/(Q$28+Q30-2))</f>
        <v>1.5573922276940662</v>
      </c>
      <c r="R47">
        <f>SQRT((Q$28*P$28^2+Q31*P31^2)/(Q$28+Q31-2))</f>
        <v>1.6862837860479061</v>
      </c>
      <c r="S47">
        <f>SQRT((Q$28*P$28^2+Q32*P32^2)/(Q$28+Q32-2))</f>
        <v>2.8917649051334551</v>
      </c>
      <c r="T47">
        <f>SQRT((Q$28*P$28^2+Q33*P33^2)/(Q$28+Q33-2))</f>
        <v>3.1046097193378754</v>
      </c>
      <c r="U47">
        <f>SQRT((Q$28*P$28^2+Q34*P34^2)/(Q$28+Q34-2))</f>
        <v>5.5626334371113035</v>
      </c>
      <c r="Y47" t="str">
        <f t="shared" ref="Y47:Y52" si="26">Y38</f>
        <v>Anglosphere (other)</v>
      </c>
      <c r="AA47">
        <f>SQRT((AB$28*AA$28^2+AB29*AA29^2)/(AB$28+AB29-2))</f>
        <v>2.1326750684743936</v>
      </c>
      <c r="AB47">
        <f>SQRT((AB$28*AA$28^2+AB30*AA30^2)/(AB$28+AB30-2))</f>
        <v>3.3896099134868485</v>
      </c>
      <c r="AC47">
        <f>SQRT((AB$28*AA$28^2+AB31*AA31^2)/(AB$28+AB31-2))</f>
        <v>2.77506507314627</v>
      </c>
      <c r="AD47">
        <f>SQRT((AB$28*AA$28^2+AB32*AA32^2)/(AB$28+AB32-2))</f>
        <v>2.1090807130453739</v>
      </c>
      <c r="AE47">
        <f>SQRT((AB$28*AA$28^2+AB33*AA33^2)/(AB$28+AB33-2))</f>
        <v>3.3344490132091584</v>
      </c>
      <c r="AF47">
        <f>SQRT((AB$28*AA$28^2+AB34*AA34^2)/(AB$28+AB34-2))</f>
        <v>2.7062296279577578</v>
      </c>
    </row>
    <row r="48" spans="1:32" x14ac:dyDescent="0.35">
      <c r="A48" t="str">
        <f t="shared" si="23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&lt;0.001</v>
      </c>
      <c r="G48" s="6" t="str">
        <f>IF(_xlfn.T.DIST.2T(ABS(T175),T185)&lt;0.001,"&lt;0.001",FIXED(_xlfn.T.DIST.2T(ABS(T175),T185),3))</f>
        <v>0.672</v>
      </c>
      <c r="H48" s="6" t="str">
        <f>IF(_xlfn.T.DIST.2T(ABS(U175),U185)&lt;0.001,"&lt;0.001",FIXED(_xlfn.T.DIST.2T(ABS(U175),U185),3))</f>
        <v>&lt;0.001</v>
      </c>
      <c r="N48" t="str">
        <f t="shared" si="25"/>
        <v>Europe</v>
      </c>
      <c r="Q48">
        <f>SQRT((Q$29*P$29^2+Q30*P30^2)/(Q$29+Q30-2))</f>
        <v>1.6805360251613803</v>
      </c>
      <c r="R48">
        <f>SQRT((Q$29*P$29^2+Q31*P31^2)/(Q$29+Q31-2))</f>
        <v>1.7980443196048776</v>
      </c>
      <c r="S48">
        <f>SQRT((Q$29*P$29^2+Q32*P32^2)/(Q$29+Q32-2))</f>
        <v>2.6128292544948866</v>
      </c>
      <c r="T48">
        <f>SQRT((Q$29*P$29^2+Q33*P33^2)/(Q$29+Q33-2))</f>
        <v>2.5575112911961932</v>
      </c>
      <c r="U48">
        <f>SQRT((Q$29*P$29^2+Q34*P34^2)/(Q$29+Q34-2))</f>
        <v>4.5738318532919484</v>
      </c>
      <c r="Y48" t="str">
        <f t="shared" si="26"/>
        <v>Arabsphere</v>
      </c>
      <c r="AB48">
        <f>SQRT((AB$29*AA$29^2+AB30*AA30^2)/(AB$29+AB30-2))</f>
        <v>2.5057075665241282</v>
      </c>
      <c r="AC48">
        <f>SQRT((AB$29*AA$29^2+AB31*AA31^2)/(AB$29+AB31-2))</f>
        <v>1.532938862888253</v>
      </c>
      <c r="AD48">
        <f>SQRT((AB$29*AA$29^2+AB32*AA32^2)/(AB$29+AB32-2))</f>
        <v>1.4640248159096996</v>
      </c>
      <c r="AE48">
        <f>SQRT((AB$29*AA$29^2+AB33*AA33^2)/(AB$29+AB33-2))</f>
        <v>2.5737674611151444</v>
      </c>
      <c r="AF48">
        <f>SQRT((AB$29*AA$29^2+AB34*AA34^2)/(AB$29+AB34-2))</f>
        <v>1.4413984460088296</v>
      </c>
    </row>
    <row r="49" spans="1:32" x14ac:dyDescent="0.35">
      <c r="A49" t="str">
        <f t="shared" si="23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&lt;0.001</v>
      </c>
      <c r="G49" s="6" t="str">
        <f>IF(_xlfn.T.DIST.2T(ABS(T176),T186)&lt;0.001,"&lt;0.001",FIXED(_xlfn.T.DIST.2T(ABS(T176),T186),3))</f>
        <v>0.377</v>
      </c>
      <c r="H49" s="6" t="str">
        <f>IF(_xlfn.T.DIST.2T(ABS(U176),U186)&lt;0.001,"&lt;0.001",FIXED(_xlfn.T.DIST.2T(ABS(U176),U186),3))</f>
        <v>&lt;0.001</v>
      </c>
      <c r="N49" t="str">
        <f t="shared" si="25"/>
        <v>Latin America and the Caribbean</v>
      </c>
      <c r="R49">
        <f>SQRT((Q$30*P$30^2+Q31*P31^2)/(Q$30+Q31-2))</f>
        <v>1.3990571530973801</v>
      </c>
      <c r="S49">
        <f>SQRT((Q$30*P$30^2+Q32*P32^2)/(Q$30+Q32-2))</f>
        <v>1.6589164991675902</v>
      </c>
      <c r="T49">
        <f>SQRT((Q$30*P$30^2+Q33*P33^2)/(Q$30+Q33-2))</f>
        <v>1.4413929687048812</v>
      </c>
      <c r="U49">
        <f>SQRT((Q$30*P$30^2+Q34*P34^2)/(Q$30+Q34-2))</f>
        <v>2.9725232277705897</v>
      </c>
      <c r="Y49" t="str">
        <f t="shared" si="26"/>
        <v>Francosphere</v>
      </c>
      <c r="AC49">
        <f>SQRT((AB$30*AA$30^2+AB31*AA31^2)/(AB$30+AB31-2))</f>
        <v>5.6187608559511597</v>
      </c>
      <c r="AD49">
        <f>SQRT((AB$30*AA$30^2+AB32*AA32^2)/(AB$30+AB32-2))</f>
        <v>2.4399267803581313</v>
      </c>
      <c r="AE49">
        <f>SQRT((AB$30*AA$30^2+AB33*AA33^2)/(AB$30+AB33-2))</f>
        <v>4.9326804157827375</v>
      </c>
      <c r="AF49">
        <f>SQRT((AB$30*AA$30^2+AB34*AA34^2)/(AB$30+AB34-2))</f>
        <v>5.352300914619363</v>
      </c>
    </row>
    <row r="50" spans="1:32" x14ac:dyDescent="0.35">
      <c r="A50" t="str">
        <f t="shared" si="23"/>
        <v>Northern Africa and Western Asia</v>
      </c>
      <c r="F50" s="6" t="str">
        <f>IF(_xlfn.T.DIST.2T(ABS(S177),S187)&lt;0.001,"&lt;0.001",FIXED(_xlfn.T.DIST.2T(ABS(S177),S187),3))</f>
        <v>0.001</v>
      </c>
      <c r="G50" s="6" t="str">
        <f>IF(_xlfn.T.DIST.2T(ABS(T177),T187)&lt;0.001,"&lt;0.001",FIXED(_xlfn.T.DIST.2T(ABS(T177),T187),3))</f>
        <v>&lt;0.001</v>
      </c>
      <c r="H50" s="6" t="str">
        <f>IF(_xlfn.T.DIST.2T(ABS(U177),U187)&lt;0.001,"&lt;0.001",FIXED(_xlfn.T.DIST.2T(ABS(U177),U187),3))</f>
        <v>&lt;0.001</v>
      </c>
      <c r="N50" t="str">
        <f t="shared" si="25"/>
        <v>Northern Africa and Western Asia</v>
      </c>
      <c r="S50">
        <f>SQRT((Q$31*P$31^2+Q32*P32^2)/(Q$31+Q32-2))</f>
        <v>1.7760655520920425</v>
      </c>
      <c r="T50">
        <f>SQRT((Q$31*P$31^2+Q33*P33^2)/(Q$31+Q33-2))</f>
        <v>1.5503553674364983</v>
      </c>
      <c r="U50">
        <f>SQRT((Q$31*P$31^2+Q34*P34^2)/(Q$31+Q34-2))</f>
        <v>3.2063131560696627</v>
      </c>
      <c r="Y50" t="str">
        <f t="shared" si="26"/>
        <v>Germanosphere</v>
      </c>
      <c r="AD50">
        <f>SQRT((AB$31*AA$31^2+AB32*AA32^2)/(AB$31+AB32-2))</f>
        <v>1.5570456120394005</v>
      </c>
      <c r="AE50">
        <f>SQRT((AB$31*AA$31^2+AB33*AA33^2)/(AB$31+AB33-2))</f>
        <v>4.5099897428921594</v>
      </c>
      <c r="AF50">
        <f>SQRT((AB$31*AA$31^2+AB34*AA34^2)/(AB$31+AB34-2))</f>
        <v>2.9689730889962869</v>
      </c>
    </row>
    <row r="51" spans="1:32" x14ac:dyDescent="0.35">
      <c r="A51" t="str">
        <f t="shared" si="23"/>
        <v>Northern America</v>
      </c>
      <c r="G51" s="6" t="str">
        <f>IF(_xlfn.T.DIST.2T(ABS(T178),T188)&lt;0.001,"&lt;0.001",FIXED(_xlfn.T.DIST.2T(ABS(T178),T188),3))</f>
        <v>0.005</v>
      </c>
      <c r="H51" s="6" t="str">
        <f>IF(_xlfn.T.DIST.2T(ABS(U178),U188)&lt;0.001,"&lt;0.001",FIXED(_xlfn.T.DIST.2T(ABS(U178),U188),3))</f>
        <v>&lt;0.001</v>
      </c>
      <c r="N51" t="str">
        <f t="shared" si="25"/>
        <v>Northern America</v>
      </c>
      <c r="T51">
        <f>SQRT((Q$32*P$32^2+Q33*P33^2)/(Q$32+Q33-2))</f>
        <v>2.543110621715102</v>
      </c>
      <c r="U51">
        <f>SQRT((Q$32*P$32^2+Q34*P34^2)/(Q$32+Q34-2))</f>
        <v>4.6227469283851379</v>
      </c>
      <c r="Y51" t="str">
        <f t="shared" si="26"/>
        <v>Hispanosphere</v>
      </c>
      <c r="AE51">
        <f>SQRT((AB$32*AA$32^2+AB33*AA33^2)/(AB$32+AB33-2))</f>
        <v>2.5113347658977587</v>
      </c>
      <c r="AF51">
        <f>SQRT((AB$32*AA$32^2+AB34*AA34^2)/(AB$32+AB34-2))</f>
        <v>1.477119437916284</v>
      </c>
    </row>
    <row r="52" spans="1:32" x14ac:dyDescent="0.35">
      <c r="A52" t="str">
        <f t="shared" si="23"/>
        <v>Oceania</v>
      </c>
      <c r="H52" s="6" t="str">
        <f>IF(_xlfn.T.DIST.2T(ABS(U179),U189)&lt;0.001,"&lt;0.001",FIXED(_xlfn.T.DIST.2T(ABS(U179),U189),3))</f>
        <v>&lt;0.001</v>
      </c>
      <c r="N52" t="str">
        <f t="shared" si="25"/>
        <v>Oceania</v>
      </c>
      <c r="U52">
        <f>SQRT((Q33*P33^2+Q34*P34^2)/(Q33+Q34-2))</f>
        <v>5.222599691727658</v>
      </c>
      <c r="Y52" t="str">
        <f t="shared" si="26"/>
        <v>Lusosphone (Portuguese)</v>
      </c>
      <c r="AF52">
        <f>SQRT((AB33*AA33^2+AB34*AA34^2)/(AB33+AB34-2))</f>
        <v>4.3714605920209602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27">P45</f>
        <v>Europe</v>
      </c>
      <c r="Q54" t="str">
        <f t="shared" si="27"/>
        <v>Latin America and the Caribbean</v>
      </c>
      <c r="R54" t="str">
        <f t="shared" si="27"/>
        <v>Northern Africa and Western Asia</v>
      </c>
      <c r="S54" t="str">
        <f t="shared" si="27"/>
        <v>Northern America</v>
      </c>
      <c r="T54" t="str">
        <f t="shared" si="27"/>
        <v>Oceania</v>
      </c>
      <c r="U54" t="str">
        <f t="shared" si="27"/>
        <v>Sub-Saharan Africa</v>
      </c>
      <c r="Y54" s="4" t="s">
        <v>39</v>
      </c>
      <c r="Z54" t="str">
        <f>Z45</f>
        <v>Anglosphere (other)</v>
      </c>
      <c r="AA54" t="str">
        <f t="shared" ref="AA54:AF54" si="28">AA45</f>
        <v>Arabsphere</v>
      </c>
      <c r="AB54" t="str">
        <f t="shared" si="28"/>
        <v>Francosphere</v>
      </c>
      <c r="AC54" t="str">
        <f t="shared" si="28"/>
        <v>Germanosphere</v>
      </c>
      <c r="AD54" t="str">
        <f t="shared" si="28"/>
        <v>Hispanosphere</v>
      </c>
      <c r="AE54" t="str">
        <f t="shared" si="28"/>
        <v>Lusosphone (Portuguese)</v>
      </c>
      <c r="AF54" t="str">
        <f t="shared" si="28"/>
        <v>Swahili</v>
      </c>
    </row>
    <row r="55" spans="1:32" ht="29" x14ac:dyDescent="0.35">
      <c r="B55" s="6" t="str">
        <f t="shared" ref="B55:H55" si="29">Z182</f>
        <v>Anglosphere (other)</v>
      </c>
      <c r="C55" s="6" t="str">
        <f t="shared" si="29"/>
        <v>Arabsphere</v>
      </c>
      <c r="D55" s="6" t="str">
        <f t="shared" si="29"/>
        <v>Francosphere</v>
      </c>
      <c r="E55" s="6" t="str">
        <f t="shared" si="29"/>
        <v>Germanosphere</v>
      </c>
      <c r="F55" s="6" t="str">
        <f t="shared" si="29"/>
        <v>Hispanosphere</v>
      </c>
      <c r="G55" s="6" t="str">
        <f t="shared" si="29"/>
        <v>Lusosphone (Portuguese)</v>
      </c>
      <c r="H55" s="6" t="str">
        <f t="shared" si="29"/>
        <v>Swahili</v>
      </c>
      <c r="N55" t="str">
        <f>N46</f>
        <v>Central and Southern Asia</v>
      </c>
      <c r="O55">
        <f>O37/O46</f>
        <v>-5.0545181705600406</v>
      </c>
      <c r="P55">
        <f t="shared" ref="P55:U61" si="30">P37/P46</f>
        <v>-0.76561668476051625</v>
      </c>
      <c r="Q55">
        <f t="shared" si="30"/>
        <v>-2.2445068962808739</v>
      </c>
      <c r="R55">
        <f t="shared" si="30"/>
        <v>-5.8460904166942269</v>
      </c>
      <c r="S55">
        <f t="shared" si="30"/>
        <v>-3.8176932926697003</v>
      </c>
      <c r="T55">
        <f t="shared" si="30"/>
        <v>2.3673451886055745</v>
      </c>
      <c r="U55">
        <f t="shared" si="30"/>
        <v>-4.6097553922416328</v>
      </c>
      <c r="Y55" t="str">
        <f>Y46</f>
        <v>Anglosphere (core)</v>
      </c>
      <c r="Z55">
        <f>Z37/Z46</f>
        <v>1.3481089182112163</v>
      </c>
      <c r="AA55">
        <f t="shared" ref="AA55:AF61" si="31">AA37/AA46</f>
        <v>-2.9445421237892084</v>
      </c>
      <c r="AB55">
        <f t="shared" si="31"/>
        <v>-3.0202810670660827</v>
      </c>
      <c r="AC55">
        <f t="shared" si="31"/>
        <v>0.85129530593090141</v>
      </c>
      <c r="AD55">
        <f t="shared" si="31"/>
        <v>2.9267936987479176E-2</v>
      </c>
      <c r="AE55">
        <f t="shared" si="31"/>
        <v>0.64932268295817885</v>
      </c>
      <c r="AF55">
        <f t="shared" si="31"/>
        <v>-18.672352088421253</v>
      </c>
    </row>
    <row r="56" spans="1:32" x14ac:dyDescent="0.35">
      <c r="A56" t="str">
        <f t="shared" ref="A56:A62" si="32">Y183</f>
        <v>Anglosphere (core)</v>
      </c>
      <c r="B56" s="6" t="str">
        <f t="shared" ref="B56:H57" si="33">IF(_xlfn.T.DIST.2T(ABS(Z173),Z183)&lt;0.001,"&lt;0.001",FIXED(_xlfn.T.DIST.2T(ABS(Z173),Z183),3))</f>
        <v>&lt;0.001</v>
      </c>
      <c r="C56" s="6" t="str">
        <f t="shared" si="33"/>
        <v>&lt;0.001</v>
      </c>
      <c r="D56" s="6" t="str">
        <f t="shared" si="33"/>
        <v>&lt;0.001</v>
      </c>
      <c r="E56" s="6" t="str">
        <f t="shared" si="33"/>
        <v>0.013</v>
      </c>
      <c r="F56" s="6" t="str">
        <f t="shared" si="33"/>
        <v>&lt;0.001</v>
      </c>
      <c r="G56" s="6" t="str">
        <f t="shared" si="33"/>
        <v>&lt;0.001</v>
      </c>
      <c r="H56" s="6" t="str">
        <f t="shared" si="33"/>
        <v>&lt;0.001</v>
      </c>
      <c r="N56" t="str">
        <f t="shared" ref="N56:N61" si="34">N47</f>
        <v>Eastern and South-Eastern Asia</v>
      </c>
      <c r="P56">
        <f t="shared" si="30"/>
        <v>4.9798701887029786</v>
      </c>
      <c r="Q56">
        <f t="shared" si="30"/>
        <v>7.5835409968214957</v>
      </c>
      <c r="R56">
        <f t="shared" si="30"/>
        <v>1.8837345593735693</v>
      </c>
      <c r="S56">
        <f t="shared" si="30"/>
        <v>1.7495476801276939</v>
      </c>
      <c r="T56">
        <f t="shared" si="30"/>
        <v>7.7651518376889186</v>
      </c>
      <c r="U56">
        <f t="shared" si="30"/>
        <v>-0.56477756029012804</v>
      </c>
      <c r="Y56" t="str">
        <f t="shared" ref="Y56:Y61" si="35">Y47</f>
        <v>Anglosphere (other)</v>
      </c>
      <c r="AA56">
        <f t="shared" si="31"/>
        <v>-4.6471541757599883</v>
      </c>
      <c r="AB56">
        <f t="shared" si="31"/>
        <v>-4.4727852575826548</v>
      </c>
      <c r="AC56">
        <f t="shared" si="31"/>
        <v>-0.45078158782839606</v>
      </c>
      <c r="AD56">
        <f t="shared" si="31"/>
        <v>-1.7685202121137391</v>
      </c>
      <c r="AE56">
        <f t="shared" si="31"/>
        <v>-0.43106718510493547</v>
      </c>
      <c r="AF56">
        <f t="shared" si="31"/>
        <v>-21.258695243616632</v>
      </c>
    </row>
    <row r="57" spans="1:32" x14ac:dyDescent="0.35">
      <c r="A57" t="str">
        <f t="shared" si="32"/>
        <v>Anglosphere (other)</v>
      </c>
      <c r="C57" s="6" t="str">
        <f t="shared" si="33"/>
        <v>&lt;0.001</v>
      </c>
      <c r="D57" s="6" t="str">
        <f t="shared" si="33"/>
        <v>&lt;0.001</v>
      </c>
      <c r="E57" s="6" t="str">
        <f t="shared" si="33"/>
        <v>&lt;0.001</v>
      </c>
      <c r="F57" s="6" t="str">
        <f t="shared" si="33"/>
        <v>&lt;0.001</v>
      </c>
      <c r="G57" s="6" t="str">
        <f t="shared" si="33"/>
        <v>&lt;0.001</v>
      </c>
      <c r="H57" s="6" t="str">
        <f t="shared" si="33"/>
        <v>&lt;0.001</v>
      </c>
      <c r="N57" t="str">
        <f t="shared" si="34"/>
        <v>Europe</v>
      </c>
      <c r="Q57">
        <f t="shared" si="30"/>
        <v>-1.5229531581673357</v>
      </c>
      <c r="R57">
        <f t="shared" si="30"/>
        <v>-6.2253273109267031</v>
      </c>
      <c r="S57">
        <f t="shared" si="30"/>
        <v>-3.5634341036692176</v>
      </c>
      <c r="T57">
        <f t="shared" si="30"/>
        <v>3.8075454240071833</v>
      </c>
      <c r="U57">
        <f t="shared" si="30"/>
        <v>-3.8286444619906446</v>
      </c>
      <c r="Y57" t="str">
        <f t="shared" si="35"/>
        <v>Arabsphere</v>
      </c>
      <c r="AB57">
        <f t="shared" si="31"/>
        <v>-2.095267408751484</v>
      </c>
      <c r="AC57">
        <f t="shared" si="31"/>
        <v>5.649228302349643</v>
      </c>
      <c r="AD57">
        <f t="shared" si="31"/>
        <v>4.2218669470840675</v>
      </c>
      <c r="AE57">
        <f t="shared" si="31"/>
        <v>3.2922548085710339</v>
      </c>
      <c r="AF57">
        <f t="shared" si="31"/>
        <v>-33.037388934238031</v>
      </c>
    </row>
    <row r="58" spans="1:32" x14ac:dyDescent="0.35">
      <c r="A58" t="str">
        <f t="shared" si="32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0.444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34"/>
        <v>Latin America and the Caribbean</v>
      </c>
      <c r="R58">
        <f t="shared" si="30"/>
        <v>-6.1713252693390128</v>
      </c>
      <c r="S58">
        <f t="shared" si="30"/>
        <v>-4.0696847785803785</v>
      </c>
      <c r="T58">
        <f t="shared" si="30"/>
        <v>8.5314819258647816</v>
      </c>
      <c r="U58">
        <f t="shared" si="30"/>
        <v>-5.0301367567322117</v>
      </c>
      <c r="Y58" t="str">
        <f t="shared" si="35"/>
        <v>Francosphere</v>
      </c>
      <c r="AC58">
        <f t="shared" si="31"/>
        <v>2.47564353896056</v>
      </c>
      <c r="AD58">
        <f t="shared" si="31"/>
        <v>4.6849952515059288</v>
      </c>
      <c r="AE58">
        <f t="shared" si="31"/>
        <v>2.7821842372129986</v>
      </c>
      <c r="AF58">
        <f t="shared" si="31"/>
        <v>-7.9162054499346484</v>
      </c>
    </row>
    <row r="59" spans="1:32" x14ac:dyDescent="0.35">
      <c r="A59" t="str">
        <f t="shared" si="32"/>
        <v>Francosphere</v>
      </c>
      <c r="E59" s="6" t="str">
        <f>IF(_xlfn.T.DIST.2T(ABS(AC176),AC186)&lt;0.001,"&lt;0.001",FIXED(_xlfn.T.DIST.2T(ABS(AC176),AC186),3))</f>
        <v>0.439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&lt;0.001</v>
      </c>
      <c r="H59" s="6" t="str">
        <f>IF(_xlfn.T.DIST.2T(ABS(AF176),AF186)&lt;0.001,"&lt;0.001",FIXED(_xlfn.T.DIST.2T(ABS(AF176),AF186),3))</f>
        <v>&lt;0.001</v>
      </c>
      <c r="N59" t="str">
        <f t="shared" si="34"/>
        <v>Northern Africa and Western Asia</v>
      </c>
      <c r="S59">
        <f t="shared" si="30"/>
        <v>1.0600788548279878</v>
      </c>
      <c r="T59">
        <f t="shared" si="30"/>
        <v>13.500940018250988</v>
      </c>
      <c r="U59">
        <f t="shared" si="30"/>
        <v>-1.9705378977500241</v>
      </c>
      <c r="Y59" t="str">
        <f t="shared" si="35"/>
        <v>Germanosphere</v>
      </c>
      <c r="AD59">
        <f t="shared" si="31"/>
        <v>-1.5921201092837804</v>
      </c>
      <c r="AE59">
        <f t="shared" si="31"/>
        <v>-4.1335639464326779E-2</v>
      </c>
      <c r="AF59">
        <f t="shared" si="31"/>
        <v>-18.956036647346785</v>
      </c>
    </row>
    <row r="60" spans="1:32" x14ac:dyDescent="0.35">
      <c r="A60" t="str">
        <f t="shared" si="32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34"/>
        <v>Northern America</v>
      </c>
      <c r="T60">
        <f t="shared" si="30"/>
        <v>7.4902307133324602</v>
      </c>
      <c r="U60">
        <f t="shared" si="30"/>
        <v>-1.7740385207536671</v>
      </c>
      <c r="Y60" t="str">
        <f t="shared" si="35"/>
        <v>Hispanosphere</v>
      </c>
      <c r="AE60">
        <f t="shared" si="31"/>
        <v>0.91289315591521358</v>
      </c>
      <c r="AF60">
        <f t="shared" si="31"/>
        <v>-36.4228901664817</v>
      </c>
    </row>
    <row r="61" spans="1:32" x14ac:dyDescent="0.35">
      <c r="A61" t="str">
        <f t="shared" si="32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34"/>
        <v>Oceania</v>
      </c>
      <c r="U61">
        <f t="shared" si="30"/>
        <v>-5.2175962197495496</v>
      </c>
      <c r="Y61" t="str">
        <f t="shared" si="35"/>
        <v>Lusosphone (Portuguese)</v>
      </c>
      <c r="AF61">
        <f t="shared" si="31"/>
        <v>-12.831761419143325</v>
      </c>
    </row>
    <row r="62" spans="1:32" x14ac:dyDescent="0.35">
      <c r="A62" t="str">
        <f t="shared" si="32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36">P54</f>
        <v>Europe</v>
      </c>
      <c r="Q64" t="str">
        <f t="shared" si="36"/>
        <v>Latin America and the Caribbean</v>
      </c>
      <c r="R64" t="str">
        <f t="shared" si="36"/>
        <v>Northern Africa and Western Asia</v>
      </c>
      <c r="S64" t="str">
        <f t="shared" si="36"/>
        <v>Northern America</v>
      </c>
      <c r="T64" t="str">
        <f t="shared" si="36"/>
        <v>Oceania</v>
      </c>
      <c r="U64" t="str">
        <f t="shared" si="36"/>
        <v>Sub-Saharan Africa</v>
      </c>
      <c r="Z64" t="str">
        <f>Z54</f>
        <v>Anglosphere (other)</v>
      </c>
      <c r="AA64" t="str">
        <f t="shared" ref="AA64:AF64" si="37">AA54</f>
        <v>Arabsphere</v>
      </c>
      <c r="AB64" t="str">
        <f t="shared" si="37"/>
        <v>Francosphere</v>
      </c>
      <c r="AC64" t="str">
        <f t="shared" si="37"/>
        <v>Germanosphere</v>
      </c>
      <c r="AD64" t="str">
        <f t="shared" si="37"/>
        <v>Hispanosphere</v>
      </c>
      <c r="AE64" t="str">
        <f t="shared" si="37"/>
        <v>Lusosphone (Portuguese)</v>
      </c>
      <c r="AF64" t="str">
        <f t="shared" si="37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38">O240</f>
        <v>Eastern and South-Eastern Asia</v>
      </c>
      <c r="C66" s="6" t="str">
        <f t="shared" si="38"/>
        <v>Europe</v>
      </c>
      <c r="D66" s="6" t="str">
        <f t="shared" si="38"/>
        <v>Latin America and the Caribbean</v>
      </c>
      <c r="E66" s="6" t="str">
        <f t="shared" si="38"/>
        <v>Northern Africa and Western Asia</v>
      </c>
      <c r="F66" s="6" t="str">
        <f t="shared" si="38"/>
        <v>Northern America</v>
      </c>
      <c r="G66" s="6" t="str">
        <f t="shared" si="38"/>
        <v>Oceania</v>
      </c>
      <c r="H66" s="6" t="str">
        <f t="shared" si="38"/>
        <v>Sub-Saharan Africa</v>
      </c>
      <c r="N66" t="str">
        <f t="shared" ref="N66:N71" si="39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40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41">N241</f>
        <v>Central and Southern Asia</v>
      </c>
      <c r="B67" s="6" t="str">
        <f t="shared" ref="B67:H68" si="42">IF(_xlfn.T.DIST.2T(ABS(O231),O241)&lt;0.001,"&lt;0.001",FIXED(_xlfn.T.DIST.2T(ABS(O231),O241),3))</f>
        <v>&lt;0.001</v>
      </c>
      <c r="C67" s="6" t="str">
        <f t="shared" si="42"/>
        <v>&lt;0.001</v>
      </c>
      <c r="D67" s="6" t="str">
        <f t="shared" si="42"/>
        <v>&lt;0.001</v>
      </c>
      <c r="E67" s="6" t="str">
        <f t="shared" si="42"/>
        <v>&lt;0.001</v>
      </c>
      <c r="F67" s="6" t="str">
        <f t="shared" si="42"/>
        <v>&lt;0.001</v>
      </c>
      <c r="G67" s="6" t="str">
        <f t="shared" si="42"/>
        <v>0.002</v>
      </c>
      <c r="H67" s="6" t="str">
        <f t="shared" si="42"/>
        <v>&lt;0.001</v>
      </c>
      <c r="N67" t="str">
        <f t="shared" si="39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40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41"/>
        <v>Eastern and South-Eastern Asia</v>
      </c>
      <c r="C68" s="6" t="str">
        <f t="shared" si="42"/>
        <v>0.288</v>
      </c>
      <c r="D68" s="6" t="str">
        <f t="shared" si="42"/>
        <v>&lt;0.001</v>
      </c>
      <c r="E68" s="6" t="str">
        <f t="shared" si="42"/>
        <v>&lt;0.001</v>
      </c>
      <c r="F68" s="6" t="str">
        <f t="shared" si="42"/>
        <v>0.003</v>
      </c>
      <c r="G68" s="6" t="str">
        <f t="shared" si="42"/>
        <v>0.019</v>
      </c>
      <c r="H68" s="6" t="str">
        <f t="shared" si="42"/>
        <v>&lt;0.001</v>
      </c>
      <c r="N68" t="str">
        <f t="shared" si="39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40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41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&lt;0.001</v>
      </c>
      <c r="G69" s="6" t="str">
        <f>IF(_xlfn.T.DIST.2T(ABS(T233),T243)&lt;0.001,"&lt;0.001",FIXED(_xlfn.T.DIST.2T(ABS(T233),T243),3))</f>
        <v>0.002</v>
      </c>
      <c r="H69" s="6" t="str">
        <f>IF(_xlfn.T.DIST.2T(ABS(U233),U243)&lt;0.001,"&lt;0.001",FIXED(_xlfn.T.DIST.2T(ABS(U233),U243),3))</f>
        <v>&lt;0.001</v>
      </c>
      <c r="N69" t="str">
        <f t="shared" si="39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40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41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&lt;0.001</v>
      </c>
      <c r="H70" s="6" t="str">
        <f>IF(_xlfn.T.DIST.2T(ABS(U234),U244)&lt;0.001,"&lt;0.001",FIXED(_xlfn.T.DIST.2T(ABS(U234),U244),3))</f>
        <v>&lt;0.001</v>
      </c>
      <c r="N70" t="str">
        <f t="shared" si="39"/>
        <v>Northern America</v>
      </c>
      <c r="T70">
        <f>Q$32+Q33-2</f>
        <v>6034</v>
      </c>
      <c r="U70">
        <f>Q$32+Q34-2</f>
        <v>10362</v>
      </c>
      <c r="Y70" t="str">
        <f t="shared" si="40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41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0.009</v>
      </c>
      <c r="H71" s="6" t="str">
        <f>IF(_xlfn.T.DIST.2T(ABS(U235),U245)&lt;0.001,"&lt;0.001",FIXED(_xlfn.T.DIST.2T(ABS(U235),U245),3))</f>
        <v>&lt;0.001</v>
      </c>
      <c r="N71" t="str">
        <f t="shared" si="39"/>
        <v>Oceania</v>
      </c>
      <c r="U71">
        <f>Q33+Q34-2</f>
        <v>7280</v>
      </c>
      <c r="Y71" t="str">
        <f t="shared" si="40"/>
        <v>Lusosphone (Portuguese)</v>
      </c>
      <c r="AF71">
        <f>AB33+AB34-2</f>
        <v>5600</v>
      </c>
    </row>
    <row r="72" spans="1:32" x14ac:dyDescent="0.35">
      <c r="A72" t="str">
        <f t="shared" si="41"/>
        <v>Northern America</v>
      </c>
      <c r="G72" s="6" t="str">
        <f>IF(_xlfn.T.DIST.2T(ABS(T236),T246)&lt;0.001,"&lt;0.001",FIXED(_xlfn.T.DIST.2T(ABS(T236),T246),3))</f>
        <v>0.438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41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43">Z240</f>
        <v>Anglosphere (other)</v>
      </c>
      <c r="C76" s="6" t="str">
        <f t="shared" si="43"/>
        <v>Arabsphere</v>
      </c>
      <c r="D76" s="6" t="str">
        <f t="shared" si="43"/>
        <v>Francosphere</v>
      </c>
      <c r="E76" s="6" t="str">
        <f t="shared" si="43"/>
        <v>Germanosphere</v>
      </c>
      <c r="F76" s="6" t="str">
        <f t="shared" si="43"/>
        <v>Hispanosphere</v>
      </c>
      <c r="G76" s="6" t="str">
        <f t="shared" si="43"/>
        <v>Lusosphone (Portuguese)</v>
      </c>
      <c r="H76" s="6" t="str">
        <f t="shared" si="43"/>
        <v>Swahili</v>
      </c>
    </row>
    <row r="77" spans="1:32" x14ac:dyDescent="0.35">
      <c r="A77" t="str">
        <f t="shared" ref="A77:A83" si="44">Y241</f>
        <v>Anglosphere (core)</v>
      </c>
      <c r="B77" s="6" t="str">
        <f t="shared" ref="B77:H78" si="45">IF(_xlfn.T.DIST.2T(ABS(Z231),Z241)&lt;0.001,"&lt;0.001",FIXED(_xlfn.T.DIST.2T(ABS(Z231),Z241),3))</f>
        <v>&lt;0.001</v>
      </c>
      <c r="C77" s="6" t="str">
        <f t="shared" si="45"/>
        <v>&lt;0.001</v>
      </c>
      <c r="D77" s="6" t="str">
        <f t="shared" si="45"/>
        <v>&lt;0.001</v>
      </c>
      <c r="E77" s="6" t="str">
        <f t="shared" si="45"/>
        <v>&lt;0.001</v>
      </c>
      <c r="F77" s="6" t="str">
        <f t="shared" si="45"/>
        <v>&lt;0.001</v>
      </c>
      <c r="G77" s="6" t="str">
        <f t="shared" si="45"/>
        <v>&lt;0.001</v>
      </c>
      <c r="H77" s="6" t="str">
        <f t="shared" si="45"/>
        <v>&lt;0.001</v>
      </c>
    </row>
    <row r="78" spans="1:32" x14ac:dyDescent="0.35">
      <c r="A78" t="str">
        <f t="shared" si="44"/>
        <v>Anglosphere (other)</v>
      </c>
      <c r="C78" s="6" t="str">
        <f t="shared" si="45"/>
        <v>&lt;0.001</v>
      </c>
      <c r="D78" s="6" t="str">
        <f t="shared" si="45"/>
        <v>&lt;0.001</v>
      </c>
      <c r="E78" s="6" t="str">
        <f t="shared" si="45"/>
        <v>&lt;0.001</v>
      </c>
      <c r="F78" s="6" t="str">
        <f t="shared" si="45"/>
        <v>&lt;0.001</v>
      </c>
      <c r="G78" s="6" t="str">
        <f t="shared" si="45"/>
        <v>&lt;0.001</v>
      </c>
      <c r="H78" s="6" t="str">
        <f t="shared" si="45"/>
        <v>&lt;0.001</v>
      </c>
    </row>
    <row r="79" spans="1:32" x14ac:dyDescent="0.35">
      <c r="A79" t="str">
        <f t="shared" si="44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&lt;0.001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44"/>
        <v>Francosphere</v>
      </c>
      <c r="E80" s="6" t="str">
        <f>IF(_xlfn.T.DIST.2T(ABS(AC234),AC244)&lt;0.001,"&lt;0.001",FIXED(_xlfn.T.DIST.2T(ABS(AC234),AC244),3))</f>
        <v>0.532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44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44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44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46">N25</f>
        <v>0</v>
      </c>
      <c r="O84" t="s">
        <v>34</v>
      </c>
      <c r="P84" t="s">
        <v>35</v>
      </c>
      <c r="Q84" t="s">
        <v>36</v>
      </c>
      <c r="Y84">
        <f t="shared" ref="Y84:Y93" si="47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46"/>
        <v>Geographic_Grouping_A</v>
      </c>
      <c r="O85" t="str">
        <f t="shared" ref="O85:O93" si="48">P3</f>
        <v>reg.25-34</v>
      </c>
      <c r="P85" t="str">
        <f t="shared" ref="P85:P93" si="49">AH3</f>
        <v>25-34</v>
      </c>
      <c r="Q85" t="str">
        <f t="shared" ref="Q85:Q93" si="50">AS3</f>
        <v>25-34</v>
      </c>
      <c r="Y85" t="str">
        <f t="shared" si="47"/>
        <v>Language_Grouping</v>
      </c>
      <c r="Z85" t="str">
        <f t="shared" ref="Z85:Z93" si="51">P15</f>
        <v>reg.25-34</v>
      </c>
      <c r="AA85" t="str">
        <f t="shared" ref="AA85:AA93" si="52">AH15</f>
        <v>25-34</v>
      </c>
      <c r="AB85" t="str">
        <f t="shared" ref="AB85:AB93" si="53">AS15</f>
        <v>25-34</v>
      </c>
    </row>
    <row r="86" spans="1:32" x14ac:dyDescent="0.35">
      <c r="A86" s="4" t="s">
        <v>40</v>
      </c>
      <c r="N86" t="str">
        <f t="shared" si="46"/>
        <v>Central and Southern Asia</v>
      </c>
      <c r="O86">
        <f t="shared" si="48"/>
        <v>61.414659896484871</v>
      </c>
      <c r="P86">
        <f t="shared" si="49"/>
        <v>2.1402782178205291</v>
      </c>
      <c r="Q86">
        <f t="shared" si="50"/>
        <v>7638</v>
      </c>
      <c r="Y86" t="str">
        <f t="shared" si="47"/>
        <v>Anglosphere (core)</v>
      </c>
      <c r="Z86">
        <f t="shared" si="51"/>
        <v>58.01355083</v>
      </c>
      <c r="AA86">
        <f t="shared" si="52"/>
        <v>4.0911626009999997</v>
      </c>
      <c r="AB86">
        <f t="shared" si="53"/>
        <v>4454</v>
      </c>
    </row>
    <row r="87" spans="1:32" ht="58" x14ac:dyDescent="0.35">
      <c r="B87" s="6" t="str">
        <f t="shared" ref="B87:H87" si="54">O302</f>
        <v>Eastern and South-Eastern Asia</v>
      </c>
      <c r="C87" s="6" t="str">
        <f t="shared" si="54"/>
        <v>Europe</v>
      </c>
      <c r="D87" s="6" t="str">
        <f t="shared" si="54"/>
        <v>Latin America and the Caribbean</v>
      </c>
      <c r="E87" s="6" t="str">
        <f t="shared" si="54"/>
        <v>Northern Africa and Western Asia</v>
      </c>
      <c r="F87" s="6" t="str">
        <f t="shared" si="54"/>
        <v>Northern America</v>
      </c>
      <c r="G87" s="6" t="str">
        <f t="shared" si="54"/>
        <v>Oceania</v>
      </c>
      <c r="H87" s="6" t="str">
        <f t="shared" si="54"/>
        <v>Sub-Saharan Africa</v>
      </c>
      <c r="N87" t="str">
        <f t="shared" si="46"/>
        <v>Eastern and South-Eastern Asia</v>
      </c>
      <c r="O87">
        <f t="shared" si="48"/>
        <v>75.930260290747597</v>
      </c>
      <c r="P87">
        <f t="shared" si="49"/>
        <v>2.710025404641573</v>
      </c>
      <c r="Q87">
        <f t="shared" si="50"/>
        <v>888</v>
      </c>
      <c r="Y87" t="str">
        <f t="shared" si="47"/>
        <v>Anglosphere (other)</v>
      </c>
      <c r="Z87">
        <f t="shared" si="51"/>
        <v>66.681895449999999</v>
      </c>
      <c r="AA87">
        <f t="shared" si="52"/>
        <v>3.3000412990000001</v>
      </c>
      <c r="AB87">
        <f t="shared" si="53"/>
        <v>12458</v>
      </c>
    </row>
    <row r="88" spans="1:32" x14ac:dyDescent="0.35">
      <c r="A88" t="str">
        <f t="shared" ref="A88:A94" si="55">N303</f>
        <v>Central and Southern Asia</v>
      </c>
      <c r="B88" s="6" t="str">
        <f t="shared" ref="B88:H89" si="56">IF(_xlfn.T.DIST.2T(ABS(O293),O303)&lt;0.001,"&lt;0.001",FIXED(_xlfn.T.DIST.2T(ABS(O293),O303),3))</f>
        <v>&lt;0.001</v>
      </c>
      <c r="C88" s="6" t="str">
        <f t="shared" si="56"/>
        <v>&lt;0.001</v>
      </c>
      <c r="D88" s="6" t="str">
        <f t="shared" si="56"/>
        <v>&lt;0.001</v>
      </c>
      <c r="E88" s="6" t="str">
        <f t="shared" si="56"/>
        <v>&lt;0.001</v>
      </c>
      <c r="F88" s="6" t="str">
        <f t="shared" si="56"/>
        <v>&lt;0.001</v>
      </c>
      <c r="G88" s="6" t="str">
        <f t="shared" si="56"/>
        <v>&lt;0.001</v>
      </c>
      <c r="H88" s="6" t="str">
        <f t="shared" si="56"/>
        <v>&lt;0.001</v>
      </c>
      <c r="N88" t="str">
        <f t="shared" si="46"/>
        <v>Europe</v>
      </c>
      <c r="O88">
        <f t="shared" si="48"/>
        <v>54.46996285591522</v>
      </c>
      <c r="P88">
        <f t="shared" si="49"/>
        <v>3.804825099744475</v>
      </c>
      <c r="Q88">
        <f t="shared" si="50"/>
        <v>2446</v>
      </c>
      <c r="Y88" t="str">
        <f t="shared" si="47"/>
        <v>Arabsphere</v>
      </c>
      <c r="Z88">
        <f t="shared" si="51"/>
        <v>74.482234529999999</v>
      </c>
      <c r="AA88">
        <f t="shared" si="52"/>
        <v>1.916539287</v>
      </c>
      <c r="AB88">
        <f t="shared" si="53"/>
        <v>19322</v>
      </c>
    </row>
    <row r="89" spans="1:32" x14ac:dyDescent="0.35">
      <c r="A89" t="str">
        <f t="shared" si="55"/>
        <v>Eastern and South-Eastern Asia</v>
      </c>
      <c r="C89" s="6" t="str">
        <f t="shared" si="56"/>
        <v>&lt;0.001</v>
      </c>
      <c r="D89" s="6" t="str">
        <f t="shared" si="56"/>
        <v>&lt;0.001</v>
      </c>
      <c r="E89" s="6" t="str">
        <f t="shared" si="56"/>
        <v>&lt;0.001</v>
      </c>
      <c r="F89" s="6" t="str">
        <f t="shared" si="56"/>
        <v>&lt;0.001</v>
      </c>
      <c r="G89" s="6" t="str">
        <f t="shared" si="56"/>
        <v>0.605</v>
      </c>
      <c r="H89" s="6" t="str">
        <f t="shared" si="56"/>
        <v>&lt;0.001</v>
      </c>
      <c r="N89" t="str">
        <f t="shared" si="46"/>
        <v>Latin America and the Caribbean</v>
      </c>
      <c r="O89">
        <f t="shared" si="48"/>
        <v>72.015098096175635</v>
      </c>
      <c r="P89">
        <f t="shared" si="49"/>
        <v>1.8304222747654926</v>
      </c>
      <c r="Q89">
        <f t="shared" si="50"/>
        <v>14368</v>
      </c>
      <c r="Y89" t="str">
        <f t="shared" si="47"/>
        <v>Francosphere</v>
      </c>
      <c r="Z89">
        <f t="shared" si="51"/>
        <v>82.153404309999999</v>
      </c>
      <c r="AA89">
        <f t="shared" si="52"/>
        <v>5.1406271459999999</v>
      </c>
      <c r="AB89">
        <f t="shared" si="53"/>
        <v>2034</v>
      </c>
    </row>
    <row r="90" spans="1:32" x14ac:dyDescent="0.35">
      <c r="A90" t="str">
        <f t="shared" si="55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&lt;0.001</v>
      </c>
      <c r="H90" s="6" t="str">
        <f>IF(_xlfn.T.DIST.2T(ABS(U295),U305)&lt;0.001,"&lt;0.001",FIXED(_xlfn.T.DIST.2T(ABS(U295),U305),3))</f>
        <v>&lt;0.001</v>
      </c>
      <c r="N90" t="str">
        <f t="shared" si="46"/>
        <v>Northern Africa and Western Asia</v>
      </c>
      <c r="O90">
        <f t="shared" si="48"/>
        <v>74.54395995069288</v>
      </c>
      <c r="P90">
        <f t="shared" si="49"/>
        <v>1.8621797619101441</v>
      </c>
      <c r="Q90">
        <f t="shared" si="50"/>
        <v>19657</v>
      </c>
      <c r="Y90" t="str">
        <f t="shared" si="47"/>
        <v>Germanosphere</v>
      </c>
      <c r="Z90">
        <f t="shared" si="51"/>
        <v>57.039253690000002</v>
      </c>
      <c r="AA90">
        <f t="shared" si="52"/>
        <v>2.060305864</v>
      </c>
      <c r="AB90">
        <f t="shared" si="53"/>
        <v>291</v>
      </c>
    </row>
    <row r="91" spans="1:32" x14ac:dyDescent="0.35">
      <c r="A91" t="str">
        <f t="shared" si="55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&lt;0.001</v>
      </c>
      <c r="H91" s="6" t="str">
        <f>IF(_xlfn.T.DIST.2T(ABS(U296),U306)&lt;0.001,"&lt;0.001",FIXED(_xlfn.T.DIST.2T(ABS(U296),U306),3))</f>
        <v>&lt;0.001</v>
      </c>
      <c r="N91" t="str">
        <f t="shared" si="46"/>
        <v>Northern America</v>
      </c>
      <c r="O91">
        <f t="shared" si="48"/>
        <v>65.460145658847495</v>
      </c>
      <c r="P91">
        <f t="shared" si="49"/>
        <v>2.399263846101868</v>
      </c>
      <c r="Q91">
        <f t="shared" si="50"/>
        <v>2495</v>
      </c>
      <c r="Y91" t="str">
        <f t="shared" si="47"/>
        <v>Hispanosphere</v>
      </c>
      <c r="Z91">
        <f t="shared" si="51"/>
        <v>72.200799320000002</v>
      </c>
      <c r="AA91">
        <f t="shared" si="52"/>
        <v>2.2980136729999998</v>
      </c>
      <c r="AB91">
        <f t="shared" si="53"/>
        <v>12851</v>
      </c>
    </row>
    <row r="92" spans="1:32" x14ac:dyDescent="0.35">
      <c r="A92" t="str">
        <f t="shared" si="55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0.004</v>
      </c>
      <c r="H92" s="6" t="str">
        <f>IF(_xlfn.T.DIST.2T(ABS(U297),U307)&lt;0.001,"&lt;0.001",FIXED(_xlfn.T.DIST.2T(ABS(U297),U307),3))</f>
        <v>&lt;0.001</v>
      </c>
      <c r="N92" t="str">
        <f t="shared" si="46"/>
        <v>Oceania</v>
      </c>
      <c r="O92">
        <f t="shared" si="48"/>
        <v>45.053836428483407</v>
      </c>
      <c r="P92">
        <f t="shared" si="49"/>
        <v>0.96441559698127655</v>
      </c>
      <c r="Q92">
        <f t="shared" si="50"/>
        <v>629</v>
      </c>
      <c r="Y92" t="str">
        <f t="shared" si="47"/>
        <v>Lusosphone (Portuguese)</v>
      </c>
      <c r="Z92">
        <f t="shared" si="51"/>
        <v>70.169943329999995</v>
      </c>
      <c r="AA92">
        <f t="shared" si="52"/>
        <v>4.0364522940000001</v>
      </c>
      <c r="AB92">
        <f t="shared" si="53"/>
        <v>4206</v>
      </c>
    </row>
    <row r="93" spans="1:32" x14ac:dyDescent="0.35">
      <c r="A93" t="str">
        <f t="shared" si="55"/>
        <v>Northern America</v>
      </c>
      <c r="G93" s="6" t="str">
        <f>IF(_xlfn.T.DIST.2T(ABS(T298),T308)&lt;0.001,"&lt;0.001",FIXED(_xlfn.T.DIST.2T(ABS(T298),T308),3))</f>
        <v>0.017</v>
      </c>
      <c r="H93" s="6" t="str">
        <f>IF(_xlfn.T.DIST.2T(ABS(U298),U308)&lt;0.001,"&lt;0.001",FIXED(_xlfn.T.DIST.2T(ABS(U298),U308),3))</f>
        <v>&lt;0.001</v>
      </c>
      <c r="N93" t="str">
        <f t="shared" si="46"/>
        <v>Sub-Saharan Africa</v>
      </c>
      <c r="O93">
        <f t="shared" si="48"/>
        <v>92.802454865451836</v>
      </c>
      <c r="P93">
        <f t="shared" si="49"/>
        <v>5.1024833752947902</v>
      </c>
      <c r="Q93">
        <f t="shared" si="50"/>
        <v>8502</v>
      </c>
      <c r="Y93" t="str">
        <f t="shared" si="47"/>
        <v>Swahili</v>
      </c>
      <c r="Z93">
        <f t="shared" si="51"/>
        <v>111.1250302</v>
      </c>
      <c r="AA93">
        <f t="shared" si="52"/>
        <v>6.2321083819999998</v>
      </c>
      <c r="AB93">
        <f t="shared" si="53"/>
        <v>947</v>
      </c>
    </row>
    <row r="94" spans="1:32" x14ac:dyDescent="0.35">
      <c r="A94" t="str">
        <f t="shared" si="55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-24.639357741199646</v>
      </c>
      <c r="P96">
        <f>O$27-O88</f>
        <v>-3.1790603063672691</v>
      </c>
      <c r="Q96">
        <f>O$27-O89</f>
        <v>-20.724195546627683</v>
      </c>
      <c r="R96">
        <f>O$27-O90</f>
        <v>-23.253057401144929</v>
      </c>
      <c r="S96">
        <f>O$27-O91</f>
        <v>-14.169243109299543</v>
      </c>
      <c r="T96">
        <f>O$27-O92</f>
        <v>6.2370661210645437</v>
      </c>
      <c r="U96">
        <f>O$27-O93</f>
        <v>-41.511552315903884</v>
      </c>
      <c r="Y96" t="str">
        <f>Y86</f>
        <v>Anglosphere (core)</v>
      </c>
      <c r="Z96">
        <f>Z$27-Z87</f>
        <v>-8.3340746599999989</v>
      </c>
      <c r="AA96">
        <f>Z$27-Z88</f>
        <v>-16.134413739999999</v>
      </c>
      <c r="AB96">
        <f>Z$27-Z89</f>
        <v>-23.805583519999999</v>
      </c>
      <c r="AC96">
        <f>Z$27-Z90</f>
        <v>1.3085670999999977</v>
      </c>
      <c r="AD96">
        <f>Z$27-Z91</f>
        <v>-13.852978530000001</v>
      </c>
      <c r="AE96">
        <f>Z$27-Z92</f>
        <v>-11.822122539999995</v>
      </c>
      <c r="AF96">
        <f>Z$27-Z93</f>
        <v>-52.777209409999998</v>
      </c>
    </row>
    <row r="97" spans="1:32" ht="29" x14ac:dyDescent="0.35">
      <c r="B97" s="6" t="str">
        <f t="shared" ref="B97:H97" si="57">Z302</f>
        <v>Anglosphere (other)</v>
      </c>
      <c r="C97" s="6" t="str">
        <f t="shared" si="57"/>
        <v>Arabsphere</v>
      </c>
      <c r="D97" s="6" t="str">
        <f t="shared" si="57"/>
        <v>Francosphere</v>
      </c>
      <c r="E97" s="6" t="str">
        <f t="shared" si="57"/>
        <v>Germanosphere</v>
      </c>
      <c r="F97" s="6" t="str">
        <f t="shared" si="57"/>
        <v>Hispanosphere</v>
      </c>
      <c r="G97" s="6" t="str">
        <f t="shared" si="57"/>
        <v>Lusosphone (Portuguese)</v>
      </c>
      <c r="H97" s="6" t="str">
        <f t="shared" si="57"/>
        <v>Swahili</v>
      </c>
      <c r="N97" t="str">
        <f t="shared" ref="N97:N102" si="58">N87</f>
        <v>Eastern and South-Eastern Asia</v>
      </c>
      <c r="P97">
        <f>O$28-O88</f>
        <v>13.520892664371281</v>
      </c>
      <c r="Q97">
        <f>O$28-O89</f>
        <v>-4.0242425758891329</v>
      </c>
      <c r="R97">
        <f>O$28-O90</f>
        <v>-6.5531044304063784</v>
      </c>
      <c r="S97">
        <f>O$28-O91</f>
        <v>2.5307098614390071</v>
      </c>
      <c r="T97">
        <f>O$28-O92</f>
        <v>22.937019091803094</v>
      </c>
      <c r="U97">
        <f>O$28-O93</f>
        <v>-24.811599345165334</v>
      </c>
      <c r="Y97" t="str">
        <f t="shared" ref="Y97:Y102" si="59">Y87</f>
        <v>Anglosphere (other)</v>
      </c>
      <c r="AA97">
        <f>Z$28-Z88</f>
        <v>-19.924486049999999</v>
      </c>
      <c r="AB97">
        <f>Z$28-Z89</f>
        <v>-27.595655829999998</v>
      </c>
      <c r="AC97">
        <f>Z$28-Z90</f>
        <v>-2.4815052100000017</v>
      </c>
      <c r="AD97">
        <f>Z$28-Z91</f>
        <v>-17.643050840000001</v>
      </c>
      <c r="AE97">
        <f>Z$28-Z92</f>
        <v>-15.612194849999995</v>
      </c>
      <c r="AF97">
        <f>Z$28-Z93</f>
        <v>-56.567281719999997</v>
      </c>
    </row>
    <row r="98" spans="1:32" x14ac:dyDescent="0.35">
      <c r="A98" t="str">
        <f t="shared" ref="A98:A104" si="60">Y303</f>
        <v>Anglosphere (core)</v>
      </c>
      <c r="B98" s="6" t="str">
        <f t="shared" ref="B98:H99" si="61">IF(_xlfn.T.DIST.2T(ABS(Z293),Z303)&lt;0.001,"&lt;0.001",FIXED(_xlfn.T.DIST.2T(ABS(Z293),Z303),3))</f>
        <v>&lt;0.001</v>
      </c>
      <c r="C98" s="6" t="str">
        <f t="shared" si="61"/>
        <v>&lt;0.001</v>
      </c>
      <c r="D98" s="6" t="str">
        <f t="shared" si="61"/>
        <v>&lt;0.001</v>
      </c>
      <c r="E98" s="6" t="str">
        <f t="shared" si="61"/>
        <v>&lt;0.001</v>
      </c>
      <c r="F98" s="6" t="str">
        <f t="shared" si="61"/>
        <v>&lt;0.001</v>
      </c>
      <c r="G98" s="6" t="str">
        <f t="shared" si="61"/>
        <v>&lt;0.001</v>
      </c>
      <c r="H98" s="6" t="str">
        <f t="shared" si="61"/>
        <v>&lt;0.001</v>
      </c>
      <c r="N98" t="str">
        <f t="shared" si="58"/>
        <v>Europe</v>
      </c>
      <c r="Q98">
        <f>O$29-O89</f>
        <v>-18.394168029671746</v>
      </c>
      <c r="R98">
        <f>O$29-O90</f>
        <v>-20.923029884188992</v>
      </c>
      <c r="S98">
        <f>O$29-O91</f>
        <v>-11.839215592343606</v>
      </c>
      <c r="T98">
        <f>O$29-O92</f>
        <v>8.5670936380204807</v>
      </c>
      <c r="U98">
        <f>O$29-O93</f>
        <v>-39.181524798947947</v>
      </c>
      <c r="Y98" t="str">
        <f t="shared" si="59"/>
        <v>Arabsphere</v>
      </c>
      <c r="AB98">
        <f>Z$29-Z89</f>
        <v>-17.684785980000001</v>
      </c>
      <c r="AC98">
        <f>Z$29-Z90</f>
        <v>7.4293646399999957</v>
      </c>
      <c r="AD98">
        <f>Z$29-Z91</f>
        <v>-7.7321809900000034</v>
      </c>
      <c r="AE98">
        <f>Z$29-Z92</f>
        <v>-5.7013249999999971</v>
      </c>
      <c r="AF98">
        <f>Z$29-Z93</f>
        <v>-46.656411869999999</v>
      </c>
    </row>
    <row r="99" spans="1:32" x14ac:dyDescent="0.35">
      <c r="A99" t="str">
        <f t="shared" si="60"/>
        <v>Anglosphere (other)</v>
      </c>
      <c r="C99" s="6" t="str">
        <f t="shared" si="61"/>
        <v>&lt;0.001</v>
      </c>
      <c r="D99" s="6" t="str">
        <f t="shared" si="61"/>
        <v>&lt;0.001</v>
      </c>
      <c r="E99" s="6" t="str">
        <f t="shared" si="61"/>
        <v>&lt;0.001</v>
      </c>
      <c r="F99" s="6" t="str">
        <f t="shared" si="61"/>
        <v>&lt;0.001</v>
      </c>
      <c r="G99" s="6" t="str">
        <f t="shared" si="61"/>
        <v>&lt;0.001</v>
      </c>
      <c r="H99" s="6" t="str">
        <f t="shared" si="61"/>
        <v>&lt;0.001</v>
      </c>
      <c r="N99" t="str">
        <f t="shared" si="58"/>
        <v>Latin America and the Caribbean</v>
      </c>
      <c r="R99">
        <f>O$30-O90</f>
        <v>-18.363652237255486</v>
      </c>
      <c r="S99">
        <f>O$30-O91</f>
        <v>-9.279837945410101</v>
      </c>
      <c r="T99">
        <f>O$30-O92</f>
        <v>11.126471284953986</v>
      </c>
      <c r="U99">
        <f>O$30-O93</f>
        <v>-36.622147152014442</v>
      </c>
      <c r="Y99" t="str">
        <f t="shared" si="59"/>
        <v>Francosphere</v>
      </c>
      <c r="AC99">
        <f>Z$30-Z90</f>
        <v>12.679492039999992</v>
      </c>
      <c r="AD99">
        <f>Z$30-Z91</f>
        <v>-2.4820535900000067</v>
      </c>
      <c r="AE99">
        <f>Z$30-Z92</f>
        <v>-0.45119760000000042</v>
      </c>
      <c r="AF99">
        <f>Z$30-Z93</f>
        <v>-41.406284470000003</v>
      </c>
    </row>
    <row r="100" spans="1:32" x14ac:dyDescent="0.35">
      <c r="A100" t="str">
        <f t="shared" si="60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58"/>
        <v>Northern Africa and Western Asia</v>
      </c>
      <c r="S100">
        <f>O$31-O91</f>
        <v>-0.64580118325073954</v>
      </c>
      <c r="T100">
        <f>O$31-O92</f>
        <v>19.760508047113348</v>
      </c>
      <c r="U100">
        <f>O$31-O93</f>
        <v>-27.98811038985508</v>
      </c>
      <c r="Y100" t="str">
        <f t="shared" si="59"/>
        <v>Germanosphere</v>
      </c>
      <c r="AD100">
        <f>Z$31-Z91</f>
        <v>-16.392102600000001</v>
      </c>
      <c r="AE100">
        <f>Z$31-Z92</f>
        <v>-14.361246609999995</v>
      </c>
      <c r="AF100">
        <f>Z$31-Z93</f>
        <v>-55.316333479999997</v>
      </c>
    </row>
    <row r="101" spans="1:32" x14ac:dyDescent="0.35">
      <c r="A101" t="str">
        <f t="shared" si="60"/>
        <v>Francosphere</v>
      </c>
      <c r="E101" s="6" t="str">
        <f>IF(_xlfn.T.DIST.2T(ABS(AC296),AC306)&lt;0.001,"&lt;0.001",FIXED(_xlfn.T.DIST.2T(ABS(AC296),AC306),3))</f>
        <v>&lt;0.001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58"/>
        <v>Northern America</v>
      </c>
      <c r="T101">
        <f>O$32-O92</f>
        <v>17.877738510552177</v>
      </c>
      <c r="U101">
        <f>O$32-O93</f>
        <v>-29.870879926416251</v>
      </c>
      <c r="Y101" t="str">
        <f t="shared" si="59"/>
        <v>Hispanosphere</v>
      </c>
      <c r="AE101">
        <f>Z$32-Z92</f>
        <v>-11.882242979999994</v>
      </c>
      <c r="AF101">
        <f>Z$32-Z93</f>
        <v>-52.837329849999996</v>
      </c>
    </row>
    <row r="102" spans="1:32" x14ac:dyDescent="0.35">
      <c r="A102" t="str">
        <f t="shared" si="60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58"/>
        <v>Oceania</v>
      </c>
      <c r="U102">
        <f>O92-O93</f>
        <v>-47.748618436968428</v>
      </c>
      <c r="Y102" t="str">
        <f t="shared" si="59"/>
        <v>Lusosphone (Portuguese)</v>
      </c>
      <c r="AF102">
        <f>Z92-Z93</f>
        <v>-40.955086870000002</v>
      </c>
    </row>
    <row r="103" spans="1:32" x14ac:dyDescent="0.35">
      <c r="A103" t="str">
        <f t="shared" si="60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60"/>
        <v>Lusosphone (Portuguese)</v>
      </c>
      <c r="H104" s="6" t="str">
        <f>IF(_xlfn.T.DIST.2T(ABS(AF299),AF309)&lt;0.001,"&lt;0.001",FIXED(_xlfn.T.DIST.2T(ABS(AF299),AF309),3))</f>
        <v>0.919</v>
      </c>
      <c r="O104" t="str">
        <f>O95</f>
        <v>Eastern and South-Eastern Asia</v>
      </c>
      <c r="P104" t="str">
        <f t="shared" ref="P104:U104" si="62">P95</f>
        <v>Europe</v>
      </c>
      <c r="Q104" t="str">
        <f t="shared" si="62"/>
        <v>Latin America and the Caribbean</v>
      </c>
      <c r="R104" t="str">
        <f t="shared" si="62"/>
        <v>Northern Africa and Western Asia</v>
      </c>
      <c r="S104" t="str">
        <f t="shared" si="62"/>
        <v>Northern America</v>
      </c>
      <c r="T104" t="str">
        <f t="shared" si="62"/>
        <v>Oceania</v>
      </c>
      <c r="U104" t="str">
        <f t="shared" si="62"/>
        <v>Sub-Saharan Africa</v>
      </c>
      <c r="Z104" t="str">
        <f>Z95</f>
        <v>Anglosphere (other)</v>
      </c>
      <c r="AA104" t="str">
        <f t="shared" ref="AA104:AF104" si="63">AA95</f>
        <v>Arabsphere</v>
      </c>
      <c r="AB104" t="str">
        <f t="shared" si="63"/>
        <v>Francosphere</v>
      </c>
      <c r="AC104" t="str">
        <f t="shared" si="63"/>
        <v>Germanosphere</v>
      </c>
      <c r="AD104" t="str">
        <f t="shared" si="63"/>
        <v>Hispanosphere</v>
      </c>
      <c r="AE104" t="str">
        <f t="shared" si="63"/>
        <v>Lusosphone (Portuguese)</v>
      </c>
      <c r="AF104" t="str">
        <f t="shared" si="63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3.189127508400408</v>
      </c>
      <c r="P105">
        <f>SQRT((Q$27*P$27^2+Q88*P88^2)/(Q$27+Q88-2))</f>
        <v>3.3466074282863492</v>
      </c>
      <c r="Q105">
        <f>SQRT((Q$27*P$27^2+Q89*P89^2)/(Q$27+Q89-2))</f>
        <v>2.5076352351781601</v>
      </c>
      <c r="R105">
        <f>SQRT((Q$27*P$27^2+Q90*P90^2)/(Q$27+Q90-2))</f>
        <v>2.4177289044985573</v>
      </c>
      <c r="S105">
        <f>SQRT((Q$27*P$27^2+Q91*P91^2)/(Q$27+Q91-2))</f>
        <v>3.0825451716886128</v>
      </c>
      <c r="T105">
        <f>SQRT((Q$27*P$27^2+Q92*P92^2)/(Q$27+Q92-2))</f>
        <v>3.1410663977536721</v>
      </c>
      <c r="U105">
        <f>SQRT((Q$27*P$27^2+Q93*P93^2)/(Q$27+Q93-2))</f>
        <v>4.184104616736084</v>
      </c>
      <c r="Y105" t="str">
        <f>Y96</f>
        <v>Anglosphere (core)</v>
      </c>
      <c r="Z105">
        <f>SQRT((AB$27*AA$27^2+AB87*AA87^2)/(AB$27+AB87-2))</f>
        <v>3.1570434305411799</v>
      </c>
      <c r="AA105">
        <f>SQRT((AB$27*AA$27^2+AB88*AA88^2)/(AB$27+AB88-2))</f>
        <v>2.2686994488934209</v>
      </c>
      <c r="AB105">
        <f>SQRT((AB$27*AA$27^2+AB89*AA89^2)/(AB$27+AB89-2))</f>
        <v>3.4777012917956873</v>
      </c>
      <c r="AC105">
        <f>SQRT((AB$27*AA$27^2+AB90*AA90^2)/(AB$27+AB90-2))</f>
        <v>2.9040040838182128</v>
      </c>
      <c r="AD105">
        <f>SQRT((AB$27*AA$27^2+AB91*AA91^2)/(AB$27+AB91-2))</f>
        <v>2.5641948312088276</v>
      </c>
      <c r="AE105">
        <f>SQRT((AB$27*AA$27^2+AB92*AA92^2)/(AB$27+AB92-2))</f>
        <v>3.3429268891323551</v>
      </c>
      <c r="AF105">
        <f>SQRT((AB$27*AA$27^2+AB93*AA93^2)/(AB$27+AB93-2))</f>
        <v>3.4177072493521434</v>
      </c>
    </row>
    <row r="106" spans="1:32" ht="18.5" x14ac:dyDescent="0.45">
      <c r="A106" s="8" t="s">
        <v>13</v>
      </c>
      <c r="N106" t="str">
        <f t="shared" ref="N106:N111" si="64">N97</f>
        <v>Eastern and South-Eastern Asia</v>
      </c>
      <c r="P106">
        <f>SQRT((Q$28*P$28^2+Q88*P88^2)/(Q$28+Q88-2))</f>
        <v>3.8965495529434016</v>
      </c>
      <c r="Q106">
        <f>SQRT((Q$28*P$28^2+Q89*P89^2)/(Q$28+Q89-2))</f>
        <v>2.0218096895829971</v>
      </c>
      <c r="R106">
        <f>SQRT((Q$28*P$28^2+Q90*P90^2)/(Q$28+Q90-2))</f>
        <v>2.0024428318358467</v>
      </c>
      <c r="S106">
        <f>SQRT((Q$28*P$28^2+Q91*P91^2)/(Q$28+Q91-2))</f>
        <v>2.9270396300382671</v>
      </c>
      <c r="T106">
        <f>SQRT((Q$28*P$28^2+Q92*P92^2)/(Q$28+Q92-2))</f>
        <v>3.1804057004837567</v>
      </c>
      <c r="U106">
        <f>SQRT((Q$28*P$28^2+Q93*P93^2)/(Q$28+Q93-2))</f>
        <v>5.0288020295715743</v>
      </c>
      <c r="Y106" t="str">
        <f t="shared" ref="Y106:Y111" si="65">Y97</f>
        <v>Anglosphere (other)</v>
      </c>
      <c r="AA106">
        <f>SQRT((AB$28*AA$28^2+AB88*AA88^2)/(AB$28+AB88-2))</f>
        <v>2.2855783469602478</v>
      </c>
      <c r="AB106">
        <f>SQRT((AB$28*AA$28^2+AB89*AA89^2)/(AB$28+AB89-2))</f>
        <v>3.1623721868319441</v>
      </c>
      <c r="AC106">
        <f>SQRT((AB$28*AA$28^2+AB90*AA90^2)/(AB$28+AB90-2))</f>
        <v>2.7226603883458846</v>
      </c>
      <c r="AD106">
        <f>SQRT((AB$28*AA$28^2+AB91*AA91^2)/(AB$28+AB91-2))</f>
        <v>2.5296540299047083</v>
      </c>
      <c r="AE106">
        <f>SQRT((AB$28*AA$28^2+AB92*AA92^2)/(AB$28+AB92-2))</f>
        <v>3.0989029314850463</v>
      </c>
      <c r="AF106">
        <f>SQRT((AB$28*AA$28^2+AB93*AA93^2)/(AB$28+AB93-2))</f>
        <v>3.0937836901218887</v>
      </c>
    </row>
    <row r="107" spans="1:32" x14ac:dyDescent="0.35">
      <c r="A107" s="4" t="s">
        <v>40</v>
      </c>
      <c r="N107" t="str">
        <f t="shared" si="64"/>
        <v>Europe</v>
      </c>
      <c r="Q107">
        <f>SQRT((Q$29*P$29^2+Q89*P89^2)/(Q$29+Q89-2))</f>
        <v>2.0604264719841838</v>
      </c>
      <c r="R107">
        <f>SQRT((Q$29*P$29^2+Q90*P90^2)/(Q$29+Q90-2))</f>
        <v>2.0363033410640679</v>
      </c>
      <c r="S107">
        <f>SQRT((Q$29*P$29^2+Q91*P91^2)/(Q$29+Q91-2))</f>
        <v>2.5476071681085406</v>
      </c>
      <c r="T107">
        <f>SQRT((Q$29*P$29^2+Q92*P92^2)/(Q$29+Q92-2))</f>
        <v>2.4878812980221596</v>
      </c>
      <c r="U107">
        <f>SQRT((Q$29*P$29^2+Q93*P93^2)/(Q$29+Q93-2))</f>
        <v>4.3605893516533865</v>
      </c>
      <c r="Y107" t="str">
        <f t="shared" si="65"/>
        <v>Arabsphere</v>
      </c>
      <c r="AB107">
        <f>SQRT((AB$29*AA$29^2+AB89*AA89^2)/(AB$29+AB89-2))</f>
        <v>2.2047746075888828</v>
      </c>
      <c r="AC107">
        <f>SQRT((AB$29*AA$29^2+AB90*AA90^2)/(AB$29+AB90-2))</f>
        <v>1.4583065097781047</v>
      </c>
      <c r="AD107">
        <f>SQRT((AB$29*AA$29^2+AB91*AA91^2)/(AB$29+AB91-2))</f>
        <v>1.87593763358254</v>
      </c>
      <c r="AE107">
        <f>SQRT((AB$29*AA$29^2+AB92*AA92^2)/(AB$29+AB92-2))</f>
        <v>2.2520588442319371</v>
      </c>
      <c r="AF107">
        <f>SQRT((AB$29*AA$29^2+AB93*AA93^2)/(AB$29+AB93-2))</f>
        <v>2.0405646269628437</v>
      </c>
    </row>
    <row r="108" spans="1:32" ht="58" x14ac:dyDescent="0.35">
      <c r="B108" s="6" t="str">
        <f t="shared" ref="B108:H108" si="66">O361</f>
        <v>Eastern and South-Eastern Asia</v>
      </c>
      <c r="C108" s="6" t="str">
        <f t="shared" si="66"/>
        <v>Europe</v>
      </c>
      <c r="D108" s="6" t="str">
        <f t="shared" si="66"/>
        <v>Latin America and the Caribbean</v>
      </c>
      <c r="E108" s="6" t="str">
        <f t="shared" si="66"/>
        <v>Northern Africa and Western Asia</v>
      </c>
      <c r="F108" s="6" t="str">
        <f t="shared" si="66"/>
        <v>Northern America</v>
      </c>
      <c r="G108" s="6" t="str">
        <f t="shared" si="66"/>
        <v>Oceania</v>
      </c>
      <c r="H108" s="6" t="str">
        <f t="shared" si="66"/>
        <v>Sub-Saharan Africa</v>
      </c>
      <c r="N108" t="str">
        <f t="shared" si="64"/>
        <v>Latin America and the Caribbean</v>
      </c>
      <c r="R108">
        <f>SQRT((Q$30*P$30^2+Q90*P90^2)/(Q$30+Q90-2))</f>
        <v>1.6255436780044326</v>
      </c>
      <c r="S108">
        <f>SQRT((Q$30*P$30^2+Q91*P91^2)/(Q$30+Q91-2))</f>
        <v>1.5047091497269411</v>
      </c>
      <c r="T108">
        <f>SQRT((Q$30*P$30^2+Q92*P92^2)/(Q$30+Q92-2))</f>
        <v>1.3408252872331254</v>
      </c>
      <c r="U108">
        <f>SQRT((Q$30*P$30^2+Q93*P93^2)/(Q$30+Q93-2))</f>
        <v>3.0139604803401134</v>
      </c>
      <c r="Y108" t="str">
        <f t="shared" si="65"/>
        <v>Francosphere</v>
      </c>
      <c r="AC108">
        <f>SQRT((AB$30*AA$30^2+AB90*AA90^2)/(AB$30+AB90-2))</f>
        <v>5.4484578512103381</v>
      </c>
      <c r="AD108">
        <f>SQRT((AB$30*AA$30^2+AB91*AA91^2)/(AB$30+AB91-2))</f>
        <v>3.1238393361977401</v>
      </c>
      <c r="AE108">
        <f>SQRT((AB$30*AA$30^2+AB92*AA92^2)/(AB$30+AB92-2))</f>
        <v>4.7336153372253245</v>
      </c>
      <c r="AF108">
        <f>SQRT((AB$30*AA$30^2+AB93*AA93^2)/(AB$30+AB93-2))</f>
        <v>5.8588948351462502</v>
      </c>
    </row>
    <row r="109" spans="1:32" x14ac:dyDescent="0.35">
      <c r="A109" t="str">
        <f t="shared" ref="A109:A115" si="67">N362</f>
        <v>Central and Southern Asia</v>
      </c>
      <c r="B109" s="6" t="str">
        <f t="shared" ref="B109:H110" si="68">IF(_xlfn.T.DIST.2T(ABS(O352),O362)&lt;0.001,"&lt;0.001",FIXED(_xlfn.T.DIST.2T(ABS(O352),O362),3))</f>
        <v>&lt;0.001</v>
      </c>
      <c r="C109" s="6" t="str">
        <f t="shared" si="68"/>
        <v>&lt;0.001</v>
      </c>
      <c r="D109" s="6" t="str">
        <f t="shared" si="68"/>
        <v>&lt;0.001</v>
      </c>
      <c r="E109" s="6" t="str">
        <f t="shared" si="68"/>
        <v>&lt;0.001</v>
      </c>
      <c r="F109" s="6" t="str">
        <f t="shared" si="68"/>
        <v>&lt;0.001</v>
      </c>
      <c r="G109" s="6" t="str">
        <f t="shared" si="68"/>
        <v>&lt;0.001</v>
      </c>
      <c r="H109" s="6" t="str">
        <f t="shared" si="68"/>
        <v>&lt;0.001</v>
      </c>
      <c r="N109" t="str">
        <f t="shared" si="64"/>
        <v>Northern Africa and Western Asia</v>
      </c>
      <c r="S109">
        <f>SQRT((Q$31*P$31^2+Q91*P91^2)/(Q$31+Q91-2))</f>
        <v>1.6157713050236857</v>
      </c>
      <c r="T109">
        <f>SQRT((Q$31*P$31^2+Q92*P92^2)/(Q$31+Q92-2))</f>
        <v>1.44089895666739</v>
      </c>
      <c r="U109">
        <f>SQRT((Q$31*P$31^2+Q93*P93^2)/(Q$31+Q93-2))</f>
        <v>3.2261995989606622</v>
      </c>
      <c r="Y109" t="str">
        <f t="shared" si="65"/>
        <v>Germanosphere</v>
      </c>
      <c r="AD109">
        <f>SQRT((AB$31*AA$31^2+AB91*AA91^2)/(AB$31+AB91-2))</f>
        <v>2.355098458038408</v>
      </c>
      <c r="AE109">
        <f>SQRT((AB$31*AA$31^2+AB92*AA92^2)/(AB$31+AB92-2))</f>
        <v>4.0623626789577516</v>
      </c>
      <c r="AF109">
        <f>SQRT((AB$31*AA$31^2+AB93*AA93^2)/(AB$31+AB93-2))</f>
        <v>5.9336630397464809</v>
      </c>
    </row>
    <row r="110" spans="1:32" x14ac:dyDescent="0.35">
      <c r="A110" t="str">
        <f t="shared" si="67"/>
        <v>Eastern and South-Eastern Asia</v>
      </c>
      <c r="C110" s="6" t="str">
        <f t="shared" si="68"/>
        <v>&lt;0.001</v>
      </c>
      <c r="D110" s="6" t="str">
        <f t="shared" si="68"/>
        <v>&lt;0.001</v>
      </c>
      <c r="E110" s="6" t="str">
        <f t="shared" si="68"/>
        <v>&lt;0.001</v>
      </c>
      <c r="F110" s="6" t="str">
        <f t="shared" si="68"/>
        <v>&lt;0.001</v>
      </c>
      <c r="G110" s="6" t="str">
        <f t="shared" si="68"/>
        <v>&lt;0.001</v>
      </c>
      <c r="H110" s="6" t="str">
        <f t="shared" si="68"/>
        <v>&lt;0.001</v>
      </c>
      <c r="N110" t="str">
        <f t="shared" si="64"/>
        <v>Northern America</v>
      </c>
      <c r="T110">
        <f>SQRT((Q$32*P$32^2+Q92*P92^2)/(Q$32+Q92-2))</f>
        <v>2.4657740784279625</v>
      </c>
      <c r="U110">
        <f>SQRT((Q$32*P$32^2+Q93*P93^2)/(Q$32+Q93-2))</f>
        <v>4.3954401502913418</v>
      </c>
      <c r="Y110" t="str">
        <f t="shared" si="65"/>
        <v>Hispanosphere</v>
      </c>
      <c r="AE110">
        <f>SQRT((AB$32*AA$32^2+AB92*AA92^2)/(AB$32+AB92-2))</f>
        <v>2.2096125636864246</v>
      </c>
      <c r="AF110">
        <f>SQRT((AB$32*AA$32^2+AB93*AA93^2)/(AB$32+AB93-2))</f>
        <v>2.0099011753375686</v>
      </c>
    </row>
    <row r="111" spans="1:32" x14ac:dyDescent="0.35">
      <c r="A111" t="str">
        <f t="shared" si="67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64"/>
        <v>Oceania</v>
      </c>
      <c r="U111">
        <f>SQRT((Q92*P92^2+Q93*P93^2)/(Q92+Q93-2))</f>
        <v>4.930644660366637</v>
      </c>
      <c r="Y111" t="str">
        <f t="shared" si="65"/>
        <v>Lusosphone (Portuguese)</v>
      </c>
      <c r="AF111">
        <f>SQRT((AB92*AA92^2+AB93*AA93^2)/(AB92+AB93-2))</f>
        <v>4.5215426069131244</v>
      </c>
    </row>
    <row r="112" spans="1:32" x14ac:dyDescent="0.35">
      <c r="A112" t="str">
        <f t="shared" si="67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67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69">P104</f>
        <v>Europe</v>
      </c>
      <c r="Q113" t="str">
        <f t="shared" si="69"/>
        <v>Latin America and the Caribbean</v>
      </c>
      <c r="R113" t="str">
        <f t="shared" si="69"/>
        <v>Northern Africa and Western Asia</v>
      </c>
      <c r="S113" t="str">
        <f t="shared" si="69"/>
        <v>Northern America</v>
      </c>
      <c r="T113" t="str">
        <f t="shared" si="69"/>
        <v>Oceania</v>
      </c>
      <c r="U113" t="str">
        <f t="shared" si="69"/>
        <v>Sub-Saharan Africa</v>
      </c>
      <c r="Y113" s="4" t="s">
        <v>39</v>
      </c>
      <c r="Z113" t="str">
        <f>Z104</f>
        <v>Anglosphere (other)</v>
      </c>
      <c r="AA113" t="str">
        <f t="shared" ref="AA113:AF113" si="70">AA104</f>
        <v>Arabsphere</v>
      </c>
      <c r="AB113" t="str">
        <f t="shared" si="70"/>
        <v>Francosphere</v>
      </c>
      <c r="AC113" t="str">
        <f t="shared" si="70"/>
        <v>Germanosphere</v>
      </c>
      <c r="AD113" t="str">
        <f t="shared" si="70"/>
        <v>Hispanosphere</v>
      </c>
      <c r="AE113" t="str">
        <f t="shared" si="70"/>
        <v>Lusosphone (Portuguese)</v>
      </c>
      <c r="AF113" t="str">
        <f t="shared" si="70"/>
        <v>Swahili</v>
      </c>
    </row>
    <row r="114" spans="1:32" x14ac:dyDescent="0.35">
      <c r="A114" t="str">
        <f t="shared" si="67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-7.7260497350130013</v>
      </c>
      <c r="P114">
        <f t="shared" ref="P114:U120" si="71">P96/P105</f>
        <v>-0.9499352327664935</v>
      </c>
      <c r="Q114">
        <f t="shared" si="71"/>
        <v>-8.2644378480171135</v>
      </c>
      <c r="R114">
        <f t="shared" si="71"/>
        <v>-9.6177273464692554</v>
      </c>
      <c r="S114">
        <f t="shared" si="71"/>
        <v>-4.5966051817945157</v>
      </c>
      <c r="T114">
        <f t="shared" si="71"/>
        <v>1.9856524285908028</v>
      </c>
      <c r="U114">
        <f t="shared" si="71"/>
        <v>-9.9212510485184797</v>
      </c>
      <c r="Y114" t="str">
        <f>Y105</f>
        <v>Anglosphere (core)</v>
      </c>
      <c r="Z114">
        <f>Z96/Z105</f>
        <v>-2.6398352899983304</v>
      </c>
      <c r="AA114">
        <f t="shared" ref="AA114:AF120" si="72">AA96/AA105</f>
        <v>-7.1117457836337508</v>
      </c>
      <c r="AB114">
        <f t="shared" si="72"/>
        <v>-6.8452065092997527</v>
      </c>
      <c r="AC114">
        <f t="shared" si="72"/>
        <v>0.45060787183173684</v>
      </c>
      <c r="AD114">
        <f t="shared" si="72"/>
        <v>-5.4024672233932201</v>
      </c>
      <c r="AE114">
        <f t="shared" si="72"/>
        <v>-3.5364585981323646</v>
      </c>
      <c r="AF114">
        <f t="shared" si="72"/>
        <v>-15.44228500554118</v>
      </c>
    </row>
    <row r="115" spans="1:32" x14ac:dyDescent="0.35">
      <c r="A115" t="str">
        <f t="shared" si="67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73">N106</f>
        <v>Eastern and South-Eastern Asia</v>
      </c>
      <c r="P115">
        <f t="shared" si="71"/>
        <v>3.4699655376274579</v>
      </c>
      <c r="Q115">
        <f t="shared" si="71"/>
        <v>-1.9904161092032071</v>
      </c>
      <c r="R115">
        <f t="shared" si="71"/>
        <v>-3.2725550643553047</v>
      </c>
      <c r="S115">
        <f t="shared" si="71"/>
        <v>0.86459706095811262</v>
      </c>
      <c r="T115">
        <f t="shared" si="71"/>
        <v>7.2119789900748357</v>
      </c>
      <c r="U115">
        <f t="shared" si="71"/>
        <v>-4.9338986102976783</v>
      </c>
      <c r="Y115" t="str">
        <f t="shared" ref="Y115:Y120" si="74">Y106</f>
        <v>Anglosphere (other)</v>
      </c>
      <c r="AA115">
        <f t="shared" si="72"/>
        <v>-8.7174811034148014</v>
      </c>
      <c r="AB115">
        <f t="shared" si="72"/>
        <v>-8.7262517501601398</v>
      </c>
      <c r="AC115">
        <f t="shared" si="72"/>
        <v>-0.91142664014280772</v>
      </c>
      <c r="AD115">
        <f t="shared" si="72"/>
        <v>-6.9744916227396567</v>
      </c>
      <c r="AE115">
        <f t="shared" si="72"/>
        <v>-5.0379747914589794</v>
      </c>
      <c r="AF115">
        <f t="shared" si="72"/>
        <v>-18.284174779449874</v>
      </c>
    </row>
    <row r="116" spans="1:32" x14ac:dyDescent="0.35">
      <c r="N116" t="str">
        <f t="shared" si="73"/>
        <v>Europe</v>
      </c>
      <c r="Q116">
        <f t="shared" si="71"/>
        <v>-8.9273595926760851</v>
      </c>
      <c r="R116">
        <f t="shared" si="71"/>
        <v>-10.275006411007354</v>
      </c>
      <c r="S116">
        <f t="shared" si="71"/>
        <v>-4.647190406962773</v>
      </c>
      <c r="T116">
        <f t="shared" si="71"/>
        <v>3.4435299002533735</v>
      </c>
      <c r="U116">
        <f t="shared" si="71"/>
        <v>-8.9853736821357995</v>
      </c>
      <c r="Y116" t="str">
        <f t="shared" si="74"/>
        <v>Arabsphere</v>
      </c>
      <c r="AB116">
        <f t="shared" si="72"/>
        <v>-8.0211310122715389</v>
      </c>
      <c r="AC116">
        <f t="shared" si="72"/>
        <v>5.0945151723490865</v>
      </c>
      <c r="AD116">
        <f t="shared" si="72"/>
        <v>-4.1217686833402887</v>
      </c>
      <c r="AE116">
        <f t="shared" si="72"/>
        <v>-2.5316056969836547</v>
      </c>
      <c r="AF116">
        <f t="shared" si="72"/>
        <v>-22.864461754118977</v>
      </c>
    </row>
    <row r="117" spans="1:32" x14ac:dyDescent="0.35">
      <c r="A117" t="s">
        <v>40</v>
      </c>
      <c r="N117" t="str">
        <f t="shared" si="73"/>
        <v>Latin America and the Caribbean</v>
      </c>
      <c r="R117">
        <f t="shared" si="71"/>
        <v>-11.296929443199749</v>
      </c>
      <c r="S117">
        <f t="shared" si="71"/>
        <v>-6.1671971271618231</v>
      </c>
      <c r="T117">
        <f t="shared" si="71"/>
        <v>8.2982260186292702</v>
      </c>
      <c r="U117">
        <f t="shared" si="71"/>
        <v>-12.150838536503231</v>
      </c>
      <c r="Y117" t="str">
        <f t="shared" si="74"/>
        <v>Francosphere</v>
      </c>
      <c r="AC117">
        <f t="shared" si="72"/>
        <v>2.327170804337475</v>
      </c>
      <c r="AD117">
        <f t="shared" si="72"/>
        <v>-0.79455225537338325</v>
      </c>
      <c r="AE117">
        <f t="shared" si="72"/>
        <v>-9.5317757750987067E-2</v>
      </c>
      <c r="AF117">
        <f t="shared" si="72"/>
        <v>-7.0672516976431474</v>
      </c>
    </row>
    <row r="118" spans="1:32" ht="29" x14ac:dyDescent="0.35">
      <c r="B118" s="6" t="str">
        <f t="shared" ref="B118:H118" si="75">Z361</f>
        <v>Anglosphere (other)</v>
      </c>
      <c r="C118" s="6" t="str">
        <f t="shared" si="75"/>
        <v>Arabsphere</v>
      </c>
      <c r="D118" s="6" t="str">
        <f t="shared" si="75"/>
        <v>Francosphere</v>
      </c>
      <c r="E118" s="6" t="str">
        <f t="shared" si="75"/>
        <v>Germanosphere</v>
      </c>
      <c r="F118" s="6" t="str">
        <f t="shared" si="75"/>
        <v>Hispanosphere</v>
      </c>
      <c r="G118" s="6" t="str">
        <f t="shared" si="75"/>
        <v>Lusosphone (Portuguese)</v>
      </c>
      <c r="H118" s="6" t="str">
        <f t="shared" si="75"/>
        <v>Swahili</v>
      </c>
      <c r="N118" t="str">
        <f t="shared" si="73"/>
        <v>Northern Africa and Western Asia</v>
      </c>
      <c r="S118">
        <f t="shared" si="71"/>
        <v>-0.39968600831246515</v>
      </c>
      <c r="T118">
        <f t="shared" si="71"/>
        <v>13.714013710452541</v>
      </c>
      <c r="U118">
        <f t="shared" si="71"/>
        <v>-8.6752569180380537</v>
      </c>
      <c r="Y118" t="str">
        <f t="shared" si="74"/>
        <v>Germanosphere</v>
      </c>
      <c r="AD118">
        <f t="shared" si="72"/>
        <v>-6.9602621257937534</v>
      </c>
      <c r="AE118">
        <f t="shared" si="72"/>
        <v>-3.5351955856596602</v>
      </c>
      <c r="AF118">
        <f t="shared" si="72"/>
        <v>-9.3224595177489924</v>
      </c>
    </row>
    <row r="119" spans="1:32" x14ac:dyDescent="0.35">
      <c r="A119" t="str">
        <f t="shared" ref="A119:A125" si="76">Y362</f>
        <v>Anglosphere (core)</v>
      </c>
      <c r="B119" s="6" t="str">
        <f t="shared" ref="B119:H120" si="77">IF(_xlfn.T.DIST.2T(ABS(Z352),Z362)&lt;0.001,"&lt;0.001",FIXED(_xlfn.T.DIST.2T(ABS(Z352),Z362),3))</f>
        <v>&lt;0.001</v>
      </c>
      <c r="C119" s="6" t="str">
        <f t="shared" si="77"/>
        <v>&lt;0.001</v>
      </c>
      <c r="D119" s="6" t="str">
        <f t="shared" si="77"/>
        <v>&lt;0.001</v>
      </c>
      <c r="E119" s="6" t="str">
        <f t="shared" si="77"/>
        <v>&lt;0.001</v>
      </c>
      <c r="F119" s="6" t="str">
        <f t="shared" si="77"/>
        <v>&lt;0.001</v>
      </c>
      <c r="G119" s="6" t="str">
        <f t="shared" si="77"/>
        <v>&lt;0.001</v>
      </c>
      <c r="H119" s="6" t="str">
        <f t="shared" si="77"/>
        <v>&lt;0.001</v>
      </c>
      <c r="N119" t="str">
        <f t="shared" si="73"/>
        <v>Northern America</v>
      </c>
      <c r="T119">
        <f t="shared" si="71"/>
        <v>7.2503554429244419</v>
      </c>
      <c r="U119">
        <f t="shared" si="71"/>
        <v>-6.795879116778857</v>
      </c>
      <c r="Y119" t="str">
        <f t="shared" si="74"/>
        <v>Hispanosphere</v>
      </c>
      <c r="AE119">
        <f t="shared" si="72"/>
        <v>-5.3775232704941542</v>
      </c>
      <c r="AF119">
        <f t="shared" si="72"/>
        <v>-26.288521295643214</v>
      </c>
    </row>
    <row r="120" spans="1:32" x14ac:dyDescent="0.35">
      <c r="A120" t="str">
        <f t="shared" si="76"/>
        <v>Anglosphere (other)</v>
      </c>
      <c r="C120" s="6" t="str">
        <f t="shared" si="77"/>
        <v>&lt;0.001</v>
      </c>
      <c r="D120" s="6" t="str">
        <f t="shared" si="77"/>
        <v>&lt;0.001</v>
      </c>
      <c r="E120" s="6" t="str">
        <f t="shared" si="77"/>
        <v>&lt;0.001</v>
      </c>
      <c r="F120" s="6" t="str">
        <f t="shared" si="77"/>
        <v>&lt;0.001</v>
      </c>
      <c r="G120" s="6" t="str">
        <f t="shared" si="77"/>
        <v>&lt;0.001</v>
      </c>
      <c r="H120" s="6" t="str">
        <f t="shared" si="77"/>
        <v>&lt;0.001</v>
      </c>
      <c r="N120" t="str">
        <f t="shared" si="73"/>
        <v>Oceania</v>
      </c>
      <c r="U120">
        <f t="shared" si="71"/>
        <v>-9.6840518281067727</v>
      </c>
      <c r="Y120" t="str">
        <f t="shared" si="74"/>
        <v>Lusosphone (Portuguese)</v>
      </c>
      <c r="AF120">
        <f t="shared" si="72"/>
        <v>-9.0577686489965874</v>
      </c>
    </row>
    <row r="121" spans="1:32" x14ac:dyDescent="0.35">
      <c r="A121" t="str">
        <f t="shared" si="76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76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76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78">P113</f>
        <v>Europe</v>
      </c>
      <c r="Q123" t="str">
        <f t="shared" si="78"/>
        <v>Latin America and the Caribbean</v>
      </c>
      <c r="R123" t="str">
        <f t="shared" si="78"/>
        <v>Northern Africa and Western Asia</v>
      </c>
      <c r="S123" t="str">
        <f t="shared" si="78"/>
        <v>Northern America</v>
      </c>
      <c r="T123" t="str">
        <f t="shared" si="78"/>
        <v>Oceania</v>
      </c>
      <c r="U123" t="str">
        <f t="shared" si="78"/>
        <v>Sub-Saharan Africa</v>
      </c>
      <c r="Z123" t="str">
        <f>Z113</f>
        <v>Anglosphere (other)</v>
      </c>
      <c r="AA123" t="str">
        <f t="shared" ref="AA123:AF123" si="79">AA113</f>
        <v>Arabsphere</v>
      </c>
      <c r="AB123" t="str">
        <f t="shared" si="79"/>
        <v>Francosphere</v>
      </c>
      <c r="AC123" t="str">
        <f t="shared" si="79"/>
        <v>Germanosphere</v>
      </c>
      <c r="AD123" t="str">
        <f t="shared" si="79"/>
        <v>Hispanosphere</v>
      </c>
      <c r="AE123" t="str">
        <f t="shared" si="79"/>
        <v>Lusosphone (Portuguese)</v>
      </c>
      <c r="AF123" t="str">
        <f t="shared" si="79"/>
        <v>Swahili</v>
      </c>
    </row>
    <row r="124" spans="1:32" x14ac:dyDescent="0.35">
      <c r="A124" t="str">
        <f t="shared" si="76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76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8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8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8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8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8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8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8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8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82">O424</f>
        <v>Eastern and South-Eastern Asia</v>
      </c>
      <c r="C129" s="6" t="str">
        <f t="shared" si="82"/>
        <v>Europe</v>
      </c>
      <c r="D129" s="6" t="str">
        <f t="shared" si="82"/>
        <v>Latin America and the Caribbean</v>
      </c>
      <c r="E129" s="6" t="str">
        <f t="shared" si="82"/>
        <v>Northern Africa and Western Asia</v>
      </c>
      <c r="F129" s="6" t="str">
        <f t="shared" si="82"/>
        <v>Northern America</v>
      </c>
      <c r="G129" s="6" t="str">
        <f t="shared" si="82"/>
        <v>Oceania</v>
      </c>
      <c r="H129" s="6" t="str">
        <f t="shared" si="82"/>
        <v>Sub-Saharan Africa</v>
      </c>
      <c r="N129" t="str">
        <f t="shared" si="80"/>
        <v>Northern America</v>
      </c>
      <c r="T129">
        <f>Q$32+Q92-2</f>
        <v>5186</v>
      </c>
      <c r="U129">
        <f>Q$32+Q93-2</f>
        <v>13059</v>
      </c>
      <c r="Y129" t="str">
        <f t="shared" si="8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83">N425</f>
        <v>Central and Southern Asia</v>
      </c>
      <c r="B130" s="6" t="str">
        <f t="shared" ref="B130:H131" si="84">IF(_xlfn.T.DIST.2T(ABS(O415),O425)&lt;0.001,"&lt;0.001",FIXED(_xlfn.T.DIST.2T(ABS(O415),O425),3))</f>
        <v>&lt;0.001</v>
      </c>
      <c r="C130" s="6" t="str">
        <f t="shared" si="84"/>
        <v>&lt;0.001</v>
      </c>
      <c r="D130" s="6" t="str">
        <f t="shared" si="84"/>
        <v>&lt;0.001</v>
      </c>
      <c r="E130" s="6" t="str">
        <f t="shared" si="84"/>
        <v>&lt;0.001</v>
      </c>
      <c r="F130" s="6" t="str">
        <f t="shared" si="84"/>
        <v>&lt;0.001</v>
      </c>
      <c r="G130" s="6" t="str">
        <f t="shared" si="84"/>
        <v>&lt;0.001</v>
      </c>
      <c r="H130" s="6" t="str">
        <f t="shared" si="84"/>
        <v>&lt;0.001</v>
      </c>
      <c r="N130" t="str">
        <f t="shared" si="80"/>
        <v>Oceania</v>
      </c>
      <c r="U130">
        <f>Q92+Q93-2</f>
        <v>9129</v>
      </c>
      <c r="Y130" t="str">
        <f t="shared" si="81"/>
        <v>Lusosphone (Portuguese)</v>
      </c>
      <c r="AF130">
        <f>AB92+AB93-2</f>
        <v>5151</v>
      </c>
    </row>
    <row r="131" spans="1:32" x14ac:dyDescent="0.35">
      <c r="A131" t="str">
        <f t="shared" si="83"/>
        <v>Eastern and South-Eastern Asia</v>
      </c>
      <c r="C131" s="6" t="str">
        <f t="shared" si="84"/>
        <v>&lt;0.001</v>
      </c>
      <c r="D131" s="6" t="str">
        <f t="shared" si="84"/>
        <v>&lt;0.001</v>
      </c>
      <c r="E131" s="6" t="str">
        <f t="shared" si="84"/>
        <v>&lt;0.001</v>
      </c>
      <c r="F131" s="6" t="str">
        <f t="shared" si="84"/>
        <v>&lt;0.001</v>
      </c>
      <c r="G131" s="6" t="str">
        <f t="shared" si="84"/>
        <v>&lt;0.001</v>
      </c>
      <c r="H131" s="6" t="str">
        <f t="shared" si="84"/>
        <v>&lt;0.001</v>
      </c>
    </row>
    <row r="132" spans="1:32" x14ac:dyDescent="0.35">
      <c r="A132" t="str">
        <f t="shared" si="8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8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8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8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83"/>
        <v>Oceania</v>
      </c>
      <c r="H136" s="6" t="str">
        <f>IF(_xlfn.T.DIST.2T(ABS(U421),U431)&lt;0.001,"&lt;0.001",FIXED(_xlfn.T.DIST.2T(ABS(U421),U431),3))</f>
        <v>0.109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85">Z424</f>
        <v>Anglosphere (other)</v>
      </c>
      <c r="C139" s="6" t="str">
        <f t="shared" si="85"/>
        <v>Arabsphere</v>
      </c>
      <c r="D139" s="6" t="str">
        <f t="shared" si="85"/>
        <v>Francosphere</v>
      </c>
      <c r="E139" s="6" t="str">
        <f t="shared" si="85"/>
        <v>Germanosphere</v>
      </c>
      <c r="F139" s="6" t="str">
        <f t="shared" si="85"/>
        <v>Hispanosphere</v>
      </c>
      <c r="G139" s="6" t="str">
        <f t="shared" si="85"/>
        <v>Lusosphone (Portuguese)</v>
      </c>
      <c r="H139" s="6" t="str">
        <f t="shared" si="85"/>
        <v>Swahili</v>
      </c>
    </row>
    <row r="140" spans="1:32" x14ac:dyDescent="0.35">
      <c r="A140" t="str">
        <f t="shared" ref="A140:A146" si="86">Y425</f>
        <v>Anglosphere (core)</v>
      </c>
      <c r="B140" s="6" t="str">
        <f t="shared" ref="B140:H141" si="87">IF(_xlfn.T.DIST.2T(ABS(Z415),Z425)&lt;0.001,"&lt;0.001",FIXED(_xlfn.T.DIST.2T(ABS(Z415),Z425),3))</f>
        <v>&lt;0.001</v>
      </c>
      <c r="C140" s="6" t="str">
        <f t="shared" si="87"/>
        <v>&lt;0.001</v>
      </c>
      <c r="D140" s="6" t="str">
        <f t="shared" si="87"/>
        <v>&lt;0.001</v>
      </c>
      <c r="E140" s="6" t="str">
        <f t="shared" si="87"/>
        <v>&lt;0.001</v>
      </c>
      <c r="F140" s="6" t="str">
        <f t="shared" si="87"/>
        <v>&lt;0.001</v>
      </c>
      <c r="G140" s="6" t="str">
        <f t="shared" si="87"/>
        <v>&lt;0.001</v>
      </c>
      <c r="H140" s="6" t="str">
        <f t="shared" si="87"/>
        <v>&lt;0.001</v>
      </c>
    </row>
    <row r="141" spans="1:32" s="3" customFormat="1" x14ac:dyDescent="0.35">
      <c r="A141" t="str">
        <f t="shared" si="86"/>
        <v>Anglosphere (other)</v>
      </c>
      <c r="B141" s="6"/>
      <c r="C141" s="6" t="str">
        <f t="shared" si="87"/>
        <v>&lt;0.001</v>
      </c>
      <c r="D141" s="6" t="str">
        <f t="shared" si="87"/>
        <v>&lt;0.001</v>
      </c>
      <c r="E141" s="6" t="str">
        <f t="shared" si="87"/>
        <v>&lt;0.001</v>
      </c>
      <c r="F141" s="6" t="str">
        <f t="shared" si="87"/>
        <v>&lt;0.001</v>
      </c>
      <c r="G141" s="6" t="str">
        <f t="shared" si="87"/>
        <v>&lt;0.001</v>
      </c>
      <c r="H141" s="6" t="str">
        <f t="shared" si="87"/>
        <v>&lt;0.001</v>
      </c>
    </row>
    <row r="142" spans="1:32" x14ac:dyDescent="0.35">
      <c r="A142" t="str">
        <f t="shared" si="86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86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&lt;0.001</v>
      </c>
      <c r="N143">
        <f t="shared" ref="N143:N152" si="88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86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&lt;0.001</v>
      </c>
      <c r="N144" t="str">
        <f t="shared" si="88"/>
        <v>Geographic_Grouping_A</v>
      </c>
      <c r="O144" t="str">
        <f t="shared" ref="O144:O152" si="89">Q3</f>
        <v>reg.35-44</v>
      </c>
      <c r="P144" t="str">
        <f t="shared" ref="P144:P152" si="90">AI3</f>
        <v>35-44</v>
      </c>
      <c r="Q144" t="str">
        <f t="shared" ref="Q144:Q152" si="91">AT3</f>
        <v>35-44</v>
      </c>
      <c r="Y144" t="str">
        <f t="shared" ref="Y144:Y152" si="92">Y85</f>
        <v>Language_Grouping</v>
      </c>
      <c r="Z144" t="str">
        <f t="shared" ref="Z144:Z152" si="93">Q15</f>
        <v>reg.35-44</v>
      </c>
      <c r="AA144" t="str">
        <f t="shared" ref="AA144:AA152" si="94">AI15</f>
        <v>35-44</v>
      </c>
      <c r="AB144" t="str">
        <f t="shared" ref="AB144:AB152" si="95">AT15</f>
        <v>35-44</v>
      </c>
    </row>
    <row r="145" spans="1:32" x14ac:dyDescent="0.35">
      <c r="A145" t="str">
        <f t="shared" si="86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88"/>
        <v>Central and Southern Asia</v>
      </c>
      <c r="O145">
        <f t="shared" si="89"/>
        <v>87.456663227064581</v>
      </c>
      <c r="P145">
        <f t="shared" si="90"/>
        <v>1.2181758057944956</v>
      </c>
      <c r="Q145">
        <f t="shared" si="91"/>
        <v>7779</v>
      </c>
      <c r="Y145" t="str">
        <f t="shared" si="92"/>
        <v>Anglosphere (core)</v>
      </c>
      <c r="Z145">
        <f t="shared" si="93"/>
        <v>60.368991819999998</v>
      </c>
      <c r="AA145">
        <f t="shared" si="94"/>
        <v>3.9854218779999999</v>
      </c>
      <c r="AB145">
        <f t="shared" si="95"/>
        <v>3984</v>
      </c>
    </row>
    <row r="146" spans="1:32" x14ac:dyDescent="0.35">
      <c r="A146" t="str">
        <f t="shared" si="86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88"/>
        <v>Eastern and South-Eastern Asia</v>
      </c>
      <c r="O146">
        <f t="shared" si="89"/>
        <v>96.079070746232532</v>
      </c>
      <c r="P146">
        <f t="shared" si="90"/>
        <v>7.5939970384918967</v>
      </c>
      <c r="Q146">
        <f t="shared" si="91"/>
        <v>1478</v>
      </c>
      <c r="Y146" t="str">
        <f t="shared" si="92"/>
        <v>Anglosphere (other)</v>
      </c>
      <c r="Z146">
        <f t="shared" si="93"/>
        <v>89.819595870000001</v>
      </c>
      <c r="AA146">
        <f t="shared" si="94"/>
        <v>2.3318479769999998</v>
      </c>
      <c r="AB146">
        <f t="shared" si="95"/>
        <v>14174</v>
      </c>
    </row>
    <row r="147" spans="1:32" x14ac:dyDescent="0.35">
      <c r="N147" t="str">
        <f t="shared" si="88"/>
        <v>Europe</v>
      </c>
      <c r="O147">
        <f t="shared" si="89"/>
        <v>62.973366611184133</v>
      </c>
      <c r="P147">
        <f t="shared" si="90"/>
        <v>5.2354241660148331</v>
      </c>
      <c r="Q147">
        <f t="shared" si="91"/>
        <v>3491</v>
      </c>
      <c r="Y147" t="str">
        <f t="shared" si="92"/>
        <v>Arabsphere</v>
      </c>
      <c r="Z147">
        <f t="shared" si="93"/>
        <v>86.845354119999996</v>
      </c>
      <c r="AA147">
        <f t="shared" si="94"/>
        <v>1.291399548</v>
      </c>
      <c r="AB147">
        <f t="shared" si="95"/>
        <v>26081</v>
      </c>
    </row>
    <row r="148" spans="1:32" x14ac:dyDescent="0.35">
      <c r="N148" t="str">
        <f t="shared" si="88"/>
        <v>Latin America and the Caribbean</v>
      </c>
      <c r="O148">
        <f t="shared" si="89"/>
        <v>94.79094780181093</v>
      </c>
      <c r="P148">
        <f t="shared" si="90"/>
        <v>1.8446383068591314</v>
      </c>
      <c r="Q148">
        <f t="shared" si="91"/>
        <v>19775</v>
      </c>
      <c r="Y148" t="str">
        <f t="shared" si="92"/>
        <v>Francosphere</v>
      </c>
      <c r="Z148">
        <f t="shared" si="93"/>
        <v>87.324120820000005</v>
      </c>
      <c r="AA148">
        <f t="shared" si="94"/>
        <v>3.8160798169999999</v>
      </c>
      <c r="AB148">
        <f t="shared" si="95"/>
        <v>2443</v>
      </c>
    </row>
    <row r="149" spans="1:32" x14ac:dyDescent="0.35">
      <c r="N149" t="str">
        <f t="shared" si="88"/>
        <v>Northern Africa and Western Asia</v>
      </c>
      <c r="O149">
        <f t="shared" si="89"/>
        <v>86.715337513400158</v>
      </c>
      <c r="P149">
        <f t="shared" si="90"/>
        <v>1.2709654027138892</v>
      </c>
      <c r="Q149">
        <f t="shared" si="91"/>
        <v>26986</v>
      </c>
      <c r="Y149" t="str">
        <f t="shared" si="92"/>
        <v>Germanosphere</v>
      </c>
      <c r="Z149">
        <f t="shared" si="93"/>
        <v>65.664962450000004</v>
      </c>
      <c r="AA149">
        <f t="shared" si="94"/>
        <v>3.147604936</v>
      </c>
      <c r="AB149">
        <f t="shared" si="95"/>
        <v>757</v>
      </c>
    </row>
    <row r="150" spans="1:32" x14ac:dyDescent="0.35">
      <c r="N150" t="str">
        <f t="shared" si="88"/>
        <v>Northern America</v>
      </c>
      <c r="O150">
        <f t="shared" si="89"/>
        <v>70.054722411943814</v>
      </c>
      <c r="P150">
        <f t="shared" si="90"/>
        <v>2.632940321854734</v>
      </c>
      <c r="Q150">
        <f t="shared" si="91"/>
        <v>1993</v>
      </c>
      <c r="Y150" t="str">
        <f t="shared" si="92"/>
        <v>Hispanosphere</v>
      </c>
      <c r="Z150">
        <f t="shared" si="93"/>
        <v>95.422936160000006</v>
      </c>
      <c r="AA150">
        <f t="shared" si="94"/>
        <v>3.4421723590000002</v>
      </c>
      <c r="AB150">
        <f t="shared" si="95"/>
        <v>16224</v>
      </c>
    </row>
    <row r="151" spans="1:32" x14ac:dyDescent="0.35">
      <c r="N151" t="str">
        <f t="shared" si="88"/>
        <v>Oceania</v>
      </c>
      <c r="O151">
        <f t="shared" si="89"/>
        <v>54.835955560855624</v>
      </c>
      <c r="P151">
        <f t="shared" si="90"/>
        <v>4.6810239685088675</v>
      </c>
      <c r="Q151">
        <f t="shared" si="91"/>
        <v>496</v>
      </c>
      <c r="Y151" t="str">
        <f t="shared" si="92"/>
        <v>Lusosphone (Portuguese)</v>
      </c>
      <c r="Z151">
        <f t="shared" si="93"/>
        <v>87.301208389999999</v>
      </c>
      <c r="AA151">
        <f t="shared" si="94"/>
        <v>2.9269350580000002</v>
      </c>
      <c r="AB151">
        <f t="shared" si="95"/>
        <v>5292</v>
      </c>
    </row>
    <row r="152" spans="1:32" x14ac:dyDescent="0.35">
      <c r="N152" t="str">
        <f t="shared" si="88"/>
        <v>Sub-Saharan Africa</v>
      </c>
      <c r="O152">
        <f t="shared" si="89"/>
        <v>102.66343933181459</v>
      </c>
      <c r="P152">
        <f t="shared" si="90"/>
        <v>4.9457974042057602</v>
      </c>
      <c r="Q152">
        <f t="shared" si="91"/>
        <v>7487</v>
      </c>
      <c r="Y152" t="str">
        <f t="shared" si="92"/>
        <v>Swahili</v>
      </c>
      <c r="Z152">
        <f t="shared" si="93"/>
        <v>119.2253269</v>
      </c>
      <c r="AA152">
        <f t="shared" si="94"/>
        <v>5.4582880310000004</v>
      </c>
      <c r="AB152">
        <f t="shared" si="95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-44.78816819668458</v>
      </c>
      <c r="P155">
        <f>O$27-O147</f>
        <v>-11.682464061636182</v>
      </c>
      <c r="Q155">
        <f>O$27-O148</f>
        <v>-43.500045252262979</v>
      </c>
      <c r="R155">
        <f>O$27-O149</f>
        <v>-35.424434963852207</v>
      </c>
      <c r="S155">
        <f>O$27-O150</f>
        <v>-18.763819862395863</v>
      </c>
      <c r="T155">
        <f>O$27-O151</f>
        <v>-3.5450530113076724</v>
      </c>
      <c r="U155">
        <f>O$27-O152</f>
        <v>-51.372536782266636</v>
      </c>
      <c r="Y155" t="str">
        <f>Y145</f>
        <v>Anglosphere (core)</v>
      </c>
      <c r="Z155">
        <f>Z$27-Z146</f>
        <v>-31.47177508</v>
      </c>
      <c r="AA155">
        <f>Z$27-Z147</f>
        <v>-28.497533329999996</v>
      </c>
      <c r="AB155">
        <f>Z$27-Z148</f>
        <v>-28.976300030000004</v>
      </c>
      <c r="AC155">
        <f>Z$27-Z149</f>
        <v>-7.3171416600000043</v>
      </c>
      <c r="AD155">
        <f>Z$27-Z150</f>
        <v>-37.075115370000006</v>
      </c>
      <c r="AE155">
        <f>Z$27-Z151</f>
        <v>-28.953387599999999</v>
      </c>
      <c r="AF155">
        <f>Z$27-Z152</f>
        <v>-60.877506109999999</v>
      </c>
    </row>
    <row r="156" spans="1:32" x14ac:dyDescent="0.35">
      <c r="N156" t="str">
        <f t="shared" ref="N156:N161" si="96">N146</f>
        <v>Eastern and South-Eastern Asia</v>
      </c>
      <c r="P156">
        <f>O$28-O147</f>
        <v>5.0174889091023687</v>
      </c>
      <c r="Q156">
        <f>O$28-O148</f>
        <v>-26.800092281524428</v>
      </c>
      <c r="R156">
        <f>O$28-O149</f>
        <v>-18.724481993113656</v>
      </c>
      <c r="S156">
        <f>O$28-O150</f>
        <v>-2.0638668916573124</v>
      </c>
      <c r="T156">
        <f>O$28-O151</f>
        <v>13.154899959430878</v>
      </c>
      <c r="U156">
        <f>O$28-O152</f>
        <v>-34.672583811528085</v>
      </c>
      <c r="Y156" t="str">
        <f t="shared" ref="Y156:Y161" si="97">Y146</f>
        <v>Anglosphere (other)</v>
      </c>
      <c r="AA156">
        <f>Z$28-Z147</f>
        <v>-32.287605639999995</v>
      </c>
      <c r="AB156">
        <f>Z$28-Z148</f>
        <v>-32.766372340000004</v>
      </c>
      <c r="AC156">
        <f>Z$28-Z149</f>
        <v>-11.107213970000004</v>
      </c>
      <c r="AD156">
        <f>Z$28-Z150</f>
        <v>-40.865187680000005</v>
      </c>
      <c r="AE156">
        <f>Z$28-Z151</f>
        <v>-32.743459909999999</v>
      </c>
      <c r="AF156">
        <f>Z$28-Z152</f>
        <v>-64.667578419999998</v>
      </c>
    </row>
    <row r="157" spans="1:32" x14ac:dyDescent="0.35">
      <c r="N157" t="str">
        <f t="shared" si="96"/>
        <v>Europe</v>
      </c>
      <c r="Q157">
        <f>O$29-O148</f>
        <v>-41.170017735307042</v>
      </c>
      <c r="R157">
        <f>O$29-O149</f>
        <v>-33.09440744689627</v>
      </c>
      <c r="S157">
        <f>O$29-O150</f>
        <v>-16.433792345439926</v>
      </c>
      <c r="T157">
        <f>O$29-O151</f>
        <v>-1.2150254943517353</v>
      </c>
      <c r="U157">
        <f>O$29-O152</f>
        <v>-49.042509265310699</v>
      </c>
      <c r="Y157" t="str">
        <f t="shared" si="97"/>
        <v>Arabsphere</v>
      </c>
      <c r="AB157">
        <f>Z$29-Z148</f>
        <v>-22.855502490000006</v>
      </c>
      <c r="AC157">
        <f>Z$29-Z149</f>
        <v>-1.1963441200000062</v>
      </c>
      <c r="AD157">
        <f>Z$29-Z150</f>
        <v>-30.954317830000008</v>
      </c>
      <c r="AE157">
        <f>Z$29-Z151</f>
        <v>-22.832590060000001</v>
      </c>
      <c r="AF157">
        <f>Z$29-Z152</f>
        <v>-54.756708570000001</v>
      </c>
    </row>
    <row r="158" spans="1:32" x14ac:dyDescent="0.35">
      <c r="N158" t="str">
        <f t="shared" si="96"/>
        <v>Latin America and the Caribbean</v>
      </c>
      <c r="R158">
        <f>O$30-O149</f>
        <v>-30.535029799962764</v>
      </c>
      <c r="S158">
        <f>O$30-O150</f>
        <v>-13.874414698506421</v>
      </c>
      <c r="T158">
        <f>O$30-O151</f>
        <v>1.3443521525817701</v>
      </c>
      <c r="U158">
        <f>O$30-O152</f>
        <v>-46.483131618377193</v>
      </c>
      <c r="Y158" t="str">
        <f t="shared" si="97"/>
        <v>Francosphere</v>
      </c>
      <c r="AC158">
        <f>Z$30-Z149</f>
        <v>4.0537832799999904</v>
      </c>
      <c r="AD158">
        <f>Z$30-Z150</f>
        <v>-25.704190430000011</v>
      </c>
      <c r="AE158">
        <f>Z$30-Z151</f>
        <v>-17.582462660000004</v>
      </c>
      <c r="AF158">
        <f>Z$30-Z152</f>
        <v>-49.506581170000004</v>
      </c>
    </row>
    <row r="159" spans="1:32" x14ac:dyDescent="0.35">
      <c r="N159" t="str">
        <f t="shared" si="96"/>
        <v>Northern Africa and Western Asia</v>
      </c>
      <c r="S159">
        <f>O$31-O150</f>
        <v>-5.2403779363470591</v>
      </c>
      <c r="T159">
        <f>O$31-O151</f>
        <v>9.9783889147411315</v>
      </c>
      <c r="U159">
        <f>O$31-O152</f>
        <v>-37.849094856217832</v>
      </c>
      <c r="Y159" t="str">
        <f t="shared" si="97"/>
        <v>Germanosphere</v>
      </c>
      <c r="AD159">
        <f>Z$31-Z150</f>
        <v>-39.614239440000006</v>
      </c>
      <c r="AE159">
        <f>Z$31-Z151</f>
        <v>-31.492511669999999</v>
      </c>
      <c r="AF159">
        <f>Z$31-Z152</f>
        <v>-63.416630179999999</v>
      </c>
    </row>
    <row r="160" spans="1:32" x14ac:dyDescent="0.35">
      <c r="N160" t="str">
        <f t="shared" si="96"/>
        <v>Northern America</v>
      </c>
      <c r="T160">
        <f>O$32-O151</f>
        <v>8.0956193781799612</v>
      </c>
      <c r="U160">
        <f>O$32-O152</f>
        <v>-39.731864392779002</v>
      </c>
      <c r="Y160" t="str">
        <f t="shared" si="97"/>
        <v>Hispanosphere</v>
      </c>
      <c r="AE160">
        <f>Z$32-Z151</f>
        <v>-29.013508039999998</v>
      </c>
      <c r="AF160">
        <f>Z$32-Z152</f>
        <v>-60.937626549999997</v>
      </c>
    </row>
    <row r="161" spans="14:32" x14ac:dyDescent="0.35">
      <c r="N161" t="str">
        <f t="shared" si="96"/>
        <v>Oceania</v>
      </c>
      <c r="U161">
        <f>O151-O152</f>
        <v>-47.827483770958963</v>
      </c>
      <c r="Y161" t="str">
        <f t="shared" si="97"/>
        <v>Lusosphone (Portuguese)</v>
      </c>
      <c r="AF161">
        <f>Z151-Z152</f>
        <v>-31.92411851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98">P154</f>
        <v>Europe</v>
      </c>
      <c r="Q163" t="str">
        <f t="shared" si="98"/>
        <v>Latin America and the Caribbean</v>
      </c>
      <c r="R163" t="str">
        <f t="shared" si="98"/>
        <v>Northern Africa and Western Asia</v>
      </c>
      <c r="S163" t="str">
        <f t="shared" si="98"/>
        <v>Northern America</v>
      </c>
      <c r="T163" t="str">
        <f t="shared" si="98"/>
        <v>Oceania</v>
      </c>
      <c r="U163" t="str">
        <f t="shared" si="98"/>
        <v>Sub-Saharan Africa</v>
      </c>
      <c r="Z163" t="str">
        <f>Z154</f>
        <v>Anglosphere (other)</v>
      </c>
      <c r="AA163" t="str">
        <f t="shared" ref="AA163:AF163" si="99">AA154</f>
        <v>Arabsphere</v>
      </c>
      <c r="AB163" t="str">
        <f t="shared" si="99"/>
        <v>Francosphere</v>
      </c>
      <c r="AC163" t="str">
        <f t="shared" si="99"/>
        <v>Germanosphere</v>
      </c>
      <c r="AD163" t="str">
        <f t="shared" si="99"/>
        <v>Hispanosphere</v>
      </c>
      <c r="AE163" t="str">
        <f t="shared" si="99"/>
        <v>Lusosphone (Portuguese)</v>
      </c>
      <c r="AF163" t="str">
        <f t="shared" si="99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4.0476074538074265</v>
      </c>
      <c r="P164">
        <f>SQRT((Q$27*P$27^2+Q147*P147^2)/(Q$27+Q147-2))</f>
        <v>3.8393865873120712</v>
      </c>
      <c r="Q164">
        <f>SQRT((Q$27*P$27^2+Q148*P148^2)/(Q$27+Q148-2))</f>
        <v>2.4069070460496396</v>
      </c>
      <c r="R164">
        <f>SQRT((Q$27*P$27^2+Q149*P149^2)/(Q$27+Q149-2))</f>
        <v>2.0084307973193551</v>
      </c>
      <c r="S164">
        <f>SQRT((Q$27*P$27^2+Q150*P150^2)/(Q$27+Q150-2))</f>
        <v>3.1381151025223701</v>
      </c>
      <c r="T164">
        <f>SQRT((Q$27*P$27^2+Q151*P151^2)/(Q$27+Q151-2))</f>
        <v>3.3087413054729859</v>
      </c>
      <c r="U164">
        <f>SQRT((Q$27*P$27^2+Q152*P152^2)/(Q$27+Q152-2))</f>
        <v>4.0438269872551134</v>
      </c>
      <c r="Y164" t="str">
        <f>Y155</f>
        <v>Anglosphere (core)</v>
      </c>
      <c r="Z164">
        <f>SQRT((AB$27*AA$27^2+AB146*AA146^2)/(AB$27+AB146-2))</f>
        <v>2.5686002089150808</v>
      </c>
      <c r="AA164">
        <f>SQRT((AB$27*AA$27^2+AB147*AA147^2)/(AB$27+AB147-2))</f>
        <v>1.8263909650665642</v>
      </c>
      <c r="AB164">
        <f>SQRT((AB$27*AA$27^2+AB148*AA148^2)/(AB$27+AB148-2))</f>
        <v>3.1529674283431328</v>
      </c>
      <c r="AC164">
        <f>SQRT((AB$27*AA$27^2+AB149*AA149^2)/(AB$27+AB149-2))</f>
        <v>2.9480787656754841</v>
      </c>
      <c r="AD164">
        <f>SQRT((AB$27*AA$27^2+AB150*AA150^2)/(AB$27+AB150-2))</f>
        <v>3.2776255233539513</v>
      </c>
      <c r="AE164">
        <f>SQRT((AB$27*AA$27^2+AB151*AA151^2)/(AB$27+AB151-2))</f>
        <v>2.9283139901296722</v>
      </c>
      <c r="AF164">
        <f>SQRT((AB$27*AA$27^2+AB152*AA152^2)/(AB$27+AB152-2))</f>
        <v>3.1110510230842521</v>
      </c>
    </row>
    <row r="165" spans="14:32" x14ac:dyDescent="0.35">
      <c r="N165" t="str">
        <f t="shared" ref="N165:N170" si="100">N156</f>
        <v>Eastern and South-Eastern Asia</v>
      </c>
      <c r="P165">
        <f>SQRT((Q$28*P$28^2+Q147*P147^2)/(Q$28+Q147-2))</f>
        <v>5.0532434469791987</v>
      </c>
      <c r="Q165">
        <f>SQRT((Q$28*P$28^2+Q148*P148^2)/(Q$28+Q148-2))</f>
        <v>1.9859935945402933</v>
      </c>
      <c r="R165">
        <f>SQRT((Q$28*P$28^2+Q149*P149^2)/(Q$28+Q149-2))</f>
        <v>1.437950352412066</v>
      </c>
      <c r="S165">
        <f>SQRT((Q$28*P$28^2+Q150*P150^2)/(Q$28+Q150-2))</f>
        <v>3.1483943013145979</v>
      </c>
      <c r="T165">
        <f>SQRT((Q$28*P$28^2+Q151*P151^2)/(Q$28+Q151-2))</f>
        <v>4.3697367018656124</v>
      </c>
      <c r="U165">
        <f>SQRT((Q$28*P$28^2+Q152*P152^2)/(Q$28+Q152-2))</f>
        <v>4.8759411305867388</v>
      </c>
      <c r="Y165" t="str">
        <f t="shared" ref="Y165:Y170" si="101">Y156</f>
        <v>Anglosphere (other)</v>
      </c>
      <c r="AA165">
        <f>SQRT((AB$28*AA$28^2+AB147*AA147^2)/(AB$28+AB147-2))</f>
        <v>1.9047952661518519</v>
      </c>
      <c r="AB165">
        <f>SQRT((AB$28*AA$28^2+AB148*AA148^2)/(AB$28+AB148-2))</f>
        <v>2.9297381016766382</v>
      </c>
      <c r="AC165">
        <f>SQRT((AB$28*AA$28^2+AB149*AA149^2)/(AB$28+AB149-2))</f>
        <v>2.7592152513061596</v>
      </c>
      <c r="AD165">
        <f>SQRT((AB$28*AA$28^2+AB150*AA150^2)/(AB$28+AB150-2))</f>
        <v>3.1439390732184345</v>
      </c>
      <c r="AE165">
        <f>SQRT((AB$28*AA$28^2+AB151*AA151^2)/(AB$28+AB151-2))</f>
        <v>2.791349128539578</v>
      </c>
      <c r="AF165">
        <f>SQRT((AB$28*AA$28^2+AB152*AA152^2)/(AB$28+AB152-2))</f>
        <v>2.8668807850678846</v>
      </c>
    </row>
    <row r="166" spans="14:32" x14ac:dyDescent="0.35">
      <c r="N166" t="str">
        <f t="shared" si="100"/>
        <v>Europe</v>
      </c>
      <c r="Q166">
        <f>SQRT((Q$29*P$29^2+Q148*P148^2)/(Q$29+Q148-2))</f>
        <v>2.0226718386222293</v>
      </c>
      <c r="R166">
        <f>SQRT((Q$29*P$29^2+Q149*P149^2)/(Q$29+Q149-2))</f>
        <v>1.5567433279834229</v>
      </c>
      <c r="S166">
        <f>SQRT((Q$29*P$29^2+Q150*P150^2)/(Q$29+Q150-2))</f>
        <v>2.6235580278867174</v>
      </c>
      <c r="T166">
        <f>SQRT((Q$29*P$29^2+Q151*P151^2)/(Q$29+Q151-2))</f>
        <v>2.8711103283983639</v>
      </c>
      <c r="U166">
        <f>SQRT((Q$29*P$29^2+Q152*P152^2)/(Q$29+Q152-2))</f>
        <v>4.1820239450241727</v>
      </c>
      <c r="Y166" t="str">
        <f t="shared" si="101"/>
        <v>Arabsphere</v>
      </c>
      <c r="AB166">
        <f>SQRT((AB$29*AA$29^2+AB148*AA148^2)/(AB$29+AB148-2))</f>
        <v>1.9382397823162583</v>
      </c>
      <c r="AC166">
        <f>SQRT((AB$29*AA$29^2+AB149*AA149^2)/(AB$29+AB149-2))</f>
        <v>1.5636062342387671</v>
      </c>
      <c r="AD166">
        <f>SQRT((AB$29*AA$29^2+AB150*AA150^2)/(AB$29+AB150-2))</f>
        <v>2.6514647930938415</v>
      </c>
      <c r="AE166">
        <f>SQRT((AB$29*AA$29^2+AB151*AA151^2)/(AB$29+AB151-2))</f>
        <v>1.9266824428243445</v>
      </c>
      <c r="AF166">
        <f>SQRT((AB$29*AA$29^2+AB152*AA152^2)/(AB$29+AB152-2))</f>
        <v>1.6908930411356227</v>
      </c>
    </row>
    <row r="167" spans="14:32" x14ac:dyDescent="0.35">
      <c r="N167" t="str">
        <f t="shared" si="100"/>
        <v>Latin America and the Caribbean</v>
      </c>
      <c r="R167">
        <f>SQRT((Q$30*P$30^2+Q149*P149^2)/(Q$30+Q149-2))</f>
        <v>1.3055060771709066</v>
      </c>
      <c r="S167">
        <f>SQRT((Q$30*P$30^2+Q150*P150^2)/(Q$30+Q150-2))</f>
        <v>1.5136626311216954</v>
      </c>
      <c r="T167">
        <f>SQRT((Q$30*P$30^2+Q151*P151^2)/(Q$30+Q151-2))</f>
        <v>1.5214662016739413</v>
      </c>
      <c r="U167">
        <f>SQRT((Q$30*P$30^2+Q152*P152^2)/(Q$30+Q152-2))</f>
        <v>2.8325891109884314</v>
      </c>
      <c r="Y167" t="str">
        <f t="shared" si="101"/>
        <v>Francosphere</v>
      </c>
      <c r="AC167">
        <f>SQRT((AB$30*AA$30^2+AB149*AA149^2)/(AB$30+AB149-2))</f>
        <v>5.2319379354925282</v>
      </c>
      <c r="AD167">
        <f>SQRT((AB$30*AA$30^2+AB150*AA150^2)/(AB$30+AB150-2))</f>
        <v>3.8260144887103551</v>
      </c>
      <c r="AE167">
        <f>SQRT((AB$30*AA$30^2+AB151*AA151^2)/(AB$30+AB151-2))</f>
        <v>4.0398371500178296</v>
      </c>
      <c r="AF167">
        <f>SQRT((AB$30*AA$30^2+AB152*AA152^2)/(AB$30+AB152-2))</f>
        <v>5.6741147962544245</v>
      </c>
    </row>
    <row r="168" spans="14:32" x14ac:dyDescent="0.35">
      <c r="N168" t="str">
        <f t="shared" si="100"/>
        <v>Northern Africa and Western Asia</v>
      </c>
      <c r="S168">
        <f>SQRT((Q$31*P$31^2+Q150*P150^2)/(Q$31+Q150-2))</f>
        <v>1.6288418130265347</v>
      </c>
      <c r="T168">
        <f>SQRT((Q$31*P$31^2+Q151*P151^2)/(Q$31+Q151-2))</f>
        <v>1.6477475858004109</v>
      </c>
      <c r="U168">
        <f>SQRT((Q$31*P$31^2+Q152*P152^2)/(Q$31+Q152-2))</f>
        <v>3.0385452321655153</v>
      </c>
      <c r="Y168" t="str">
        <f t="shared" si="101"/>
        <v>Germanosphere</v>
      </c>
      <c r="AD168">
        <f>SQRT((AB$31*AA$31^2+AB150*AA150^2)/(AB$31+AB150-2))</f>
        <v>3.4594111318965037</v>
      </c>
      <c r="AE168">
        <f>SQRT((AB$31*AA$31^2+AB151*AA151^2)/(AB$31+AB151-2))</f>
        <v>3.0097625943700428</v>
      </c>
      <c r="AF168">
        <f>SQRT((AB$31*AA$31^2+AB152*AA152^2)/(AB$31+AB152-2))</f>
        <v>5.1570274314698352</v>
      </c>
    </row>
    <row r="169" spans="14:32" x14ac:dyDescent="0.35">
      <c r="N169" t="str">
        <f t="shared" si="100"/>
        <v>Northern America</v>
      </c>
      <c r="T169">
        <f>SQRT((Q$32*P$32^2+Q151*P151^2)/(Q$32+Q151-2))</f>
        <v>2.8766587043777148</v>
      </c>
      <c r="U169">
        <f>SQRT((Q$32*P$32^2+Q152*P152^2)/(Q$32+Q152-2))</f>
        <v>4.2160684994565907</v>
      </c>
      <c r="Y169" t="str">
        <f t="shared" si="101"/>
        <v>Hispanosphere</v>
      </c>
      <c r="AE169">
        <f>SQRT((AB$32*AA$32^2+AB151*AA151^2)/(AB$32+AB151-2))</f>
        <v>1.9107194424368044</v>
      </c>
      <c r="AF169">
        <f>SQRT((AB$32*AA$32^2+AB152*AA152^2)/(AB$32+AB152-2))</f>
        <v>1.6959504177541049</v>
      </c>
    </row>
    <row r="170" spans="14:32" x14ac:dyDescent="0.35">
      <c r="N170" t="str">
        <f t="shared" si="100"/>
        <v>Oceania</v>
      </c>
      <c r="U170">
        <f>SQRT((Q151*P151^2+Q152*P152^2)/(Q151+Q152-2))</f>
        <v>4.9303784925088303</v>
      </c>
      <c r="Y170" t="str">
        <f t="shared" si="101"/>
        <v>Lusosphone (Portuguese)</v>
      </c>
      <c r="AF170">
        <f>SQRT((AB151*AA151^2+AB152*AA152^2)/(AB151+AB152-2))</f>
        <v>3.2006572723066595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02">P163</f>
        <v>Europe</v>
      </c>
      <c r="Q172" t="str">
        <f t="shared" si="102"/>
        <v>Latin America and the Caribbean</v>
      </c>
      <c r="R172" t="str">
        <f t="shared" si="102"/>
        <v>Northern Africa and Western Asia</v>
      </c>
      <c r="S172" t="str">
        <f t="shared" si="102"/>
        <v>Northern America</v>
      </c>
      <c r="T172" t="str">
        <f t="shared" si="102"/>
        <v>Oceania</v>
      </c>
      <c r="U172" t="str">
        <f t="shared" si="102"/>
        <v>Sub-Saharan Africa</v>
      </c>
      <c r="Y172" s="4" t="s">
        <v>39</v>
      </c>
      <c r="Z172" t="str">
        <f>Z163</f>
        <v>Anglosphere (other)</v>
      </c>
      <c r="AA172" t="str">
        <f t="shared" ref="AA172:AF172" si="103">AA163</f>
        <v>Arabsphere</v>
      </c>
      <c r="AB172" t="str">
        <f t="shared" si="103"/>
        <v>Francosphere</v>
      </c>
      <c r="AC172" t="str">
        <f t="shared" si="103"/>
        <v>Germanosphere</v>
      </c>
      <c r="AD172" t="str">
        <f t="shared" si="103"/>
        <v>Hispanosphere</v>
      </c>
      <c r="AE172" t="str">
        <f t="shared" si="103"/>
        <v>Lusosphone (Portuguese)</v>
      </c>
      <c r="AF172" t="str">
        <f t="shared" si="103"/>
        <v>Swahili</v>
      </c>
    </row>
    <row r="173" spans="14:32" x14ac:dyDescent="0.35">
      <c r="N173" t="str">
        <f>N164</f>
        <v>Central and Southern Asia</v>
      </c>
      <c r="O173">
        <f>O155/O164</f>
        <v>-11.065343837766209</v>
      </c>
      <c r="P173">
        <f t="shared" ref="P173:U179" si="104">P155/P164</f>
        <v>-3.0427944141501513</v>
      </c>
      <c r="Q173">
        <f t="shared" si="104"/>
        <v>-18.073005903430239</v>
      </c>
      <c r="R173">
        <f t="shared" si="104"/>
        <v>-17.637866841682104</v>
      </c>
      <c r="S173">
        <f t="shared" si="104"/>
        <v>-5.9793281155665019</v>
      </c>
      <c r="T173">
        <f t="shared" si="104"/>
        <v>-1.071420423664976</v>
      </c>
      <c r="U173">
        <f t="shared" si="104"/>
        <v>-12.703940337748602</v>
      </c>
      <c r="Y173" t="str">
        <f>Y164</f>
        <v>Anglosphere (core)</v>
      </c>
      <c r="Z173">
        <f>Z155/Z164</f>
        <v>-12.252500397207776</v>
      </c>
      <c r="AA173">
        <f t="shared" ref="AA173:AF179" si="105">AA155/AA164</f>
        <v>-15.603194428286816</v>
      </c>
      <c r="AB173">
        <f t="shared" si="105"/>
        <v>-9.1901678937504574</v>
      </c>
      <c r="AC173">
        <f t="shared" si="105"/>
        <v>-2.4820034475311754</v>
      </c>
      <c r="AD173">
        <f t="shared" si="105"/>
        <v>-11.31157757523853</v>
      </c>
      <c r="AE173">
        <f t="shared" si="105"/>
        <v>-9.8873917542967718</v>
      </c>
      <c r="AF173">
        <f t="shared" si="105"/>
        <v>-19.568147760446209</v>
      </c>
    </row>
    <row r="174" spans="14:32" x14ac:dyDescent="0.35">
      <c r="N174" t="str">
        <f t="shared" ref="N174:N179" si="106">N165</f>
        <v>Eastern and South-Eastern Asia</v>
      </c>
      <c r="P174">
        <f t="shared" si="104"/>
        <v>0.99292443788786711</v>
      </c>
      <c r="Q174">
        <f t="shared" si="104"/>
        <v>-13.494551218695126</v>
      </c>
      <c r="R174">
        <f t="shared" si="104"/>
        <v>-13.021647069875941</v>
      </c>
      <c r="S174">
        <f t="shared" si="104"/>
        <v>-0.65552999215998897</v>
      </c>
      <c r="T174">
        <f t="shared" si="104"/>
        <v>3.0104559741127046</v>
      </c>
      <c r="U174">
        <f t="shared" si="104"/>
        <v>-7.1109520978477878</v>
      </c>
      <c r="Y174" t="str">
        <f t="shared" ref="Y174:Y179" si="107">Y165</f>
        <v>Anglosphere (other)</v>
      </c>
      <c r="AA174">
        <f t="shared" si="105"/>
        <v>-16.950696074139653</v>
      </c>
      <c r="AB174">
        <f t="shared" si="105"/>
        <v>-11.184061920500122</v>
      </c>
      <c r="AC174">
        <f t="shared" si="105"/>
        <v>-4.0254974543004796</v>
      </c>
      <c r="AD174">
        <f t="shared" si="105"/>
        <v>-12.998085118159278</v>
      </c>
      <c r="AE174">
        <f t="shared" si="105"/>
        <v>-11.730334831720329</v>
      </c>
      <c r="AF174">
        <f t="shared" si="105"/>
        <v>-22.556772767399444</v>
      </c>
    </row>
    <row r="175" spans="14:32" x14ac:dyDescent="0.35">
      <c r="N175" t="str">
        <f t="shared" si="106"/>
        <v>Europe</v>
      </c>
      <c r="Q175">
        <f t="shared" si="104"/>
        <v>-20.354274454797654</v>
      </c>
      <c r="R175">
        <f t="shared" si="104"/>
        <v>-21.258743719663901</v>
      </c>
      <c r="S175">
        <f t="shared" si="104"/>
        <v>-6.2639332428554617</v>
      </c>
      <c r="T175">
        <f t="shared" si="104"/>
        <v>-0.4231901095314341</v>
      </c>
      <c r="U175">
        <f t="shared" si="104"/>
        <v>-11.726979546270202</v>
      </c>
      <c r="Y175" t="str">
        <f t="shared" si="107"/>
        <v>Arabsphere</v>
      </c>
      <c r="AB175">
        <f t="shared" si="105"/>
        <v>-11.791885967115459</v>
      </c>
      <c r="AC175">
        <f t="shared" si="105"/>
        <v>-0.7651185405911608</v>
      </c>
      <c r="AD175">
        <f t="shared" si="105"/>
        <v>-11.674421591652061</v>
      </c>
      <c r="AE175">
        <f t="shared" si="105"/>
        <v>-11.850728253136236</v>
      </c>
      <c r="AF175">
        <f t="shared" si="105"/>
        <v>-32.383307067858524</v>
      </c>
    </row>
    <row r="176" spans="14:32" x14ac:dyDescent="0.35">
      <c r="N176" t="str">
        <f t="shared" si="106"/>
        <v>Latin America and the Caribbean</v>
      </c>
      <c r="R176">
        <f t="shared" si="104"/>
        <v>-23.389419883922422</v>
      </c>
      <c r="S176">
        <f t="shared" si="104"/>
        <v>-9.1661209131025618</v>
      </c>
      <c r="T176">
        <f t="shared" si="104"/>
        <v>0.88358988921521386</v>
      </c>
      <c r="U176">
        <f t="shared" si="104"/>
        <v>-16.410121552065458</v>
      </c>
      <c r="Y176" t="str">
        <f t="shared" si="107"/>
        <v>Francosphere</v>
      </c>
      <c r="AC176">
        <f t="shared" si="105"/>
        <v>0.77481486401049449</v>
      </c>
      <c r="AD176">
        <f t="shared" si="105"/>
        <v>-6.7182679275906745</v>
      </c>
      <c r="AE176">
        <f t="shared" si="105"/>
        <v>-4.3522701552270258</v>
      </c>
      <c r="AF176">
        <f t="shared" si="105"/>
        <v>-8.7249875879635184</v>
      </c>
    </row>
    <row r="177" spans="14:32" x14ac:dyDescent="0.35">
      <c r="N177" t="str">
        <f t="shared" si="106"/>
        <v>Northern Africa and Western Asia</v>
      </c>
      <c r="S177">
        <f t="shared" si="104"/>
        <v>-3.217241781514661</v>
      </c>
      <c r="T177">
        <f t="shared" si="104"/>
        <v>6.0557751689218975</v>
      </c>
      <c r="U177">
        <f t="shared" si="104"/>
        <v>-12.45632102347987</v>
      </c>
      <c r="Y177" t="str">
        <f t="shared" si="107"/>
        <v>Germanosphere</v>
      </c>
      <c r="AD177">
        <f t="shared" si="105"/>
        <v>-11.451151057111518</v>
      </c>
      <c r="AE177">
        <f t="shared" si="105"/>
        <v>-10.463453738480503</v>
      </c>
      <c r="AF177">
        <f t="shared" si="105"/>
        <v>-12.297128728269193</v>
      </c>
    </row>
    <row r="178" spans="14:32" x14ac:dyDescent="0.35">
      <c r="N178" t="str">
        <f t="shared" si="106"/>
        <v>Northern America</v>
      </c>
      <c r="T178">
        <f t="shared" si="104"/>
        <v>2.814243958054532</v>
      </c>
      <c r="U178">
        <f t="shared" si="104"/>
        <v>-9.4239133918009266</v>
      </c>
      <c r="Y178" t="str">
        <f t="shared" si="107"/>
        <v>Hispanosphere</v>
      </c>
      <c r="AE178">
        <f t="shared" si="105"/>
        <v>-15.184598740984235</v>
      </c>
      <c r="AF178">
        <f t="shared" si="105"/>
        <v>-35.931254777305242</v>
      </c>
    </row>
    <row r="179" spans="14:32" x14ac:dyDescent="0.35">
      <c r="N179" t="str">
        <f t="shared" si="106"/>
        <v>Oceania</v>
      </c>
      <c r="U179">
        <f t="shared" si="104"/>
        <v>-9.7005704214448407</v>
      </c>
      <c r="Y179" t="str">
        <f t="shared" si="107"/>
        <v>Lusosphone (Portuguese)</v>
      </c>
      <c r="AF179">
        <f t="shared" si="105"/>
        <v>-9.9742383497977052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08">P172</f>
        <v>Europe</v>
      </c>
      <c r="Q182" t="str">
        <f t="shared" si="108"/>
        <v>Latin America and the Caribbean</v>
      </c>
      <c r="R182" t="str">
        <f t="shared" si="108"/>
        <v>Northern Africa and Western Asia</v>
      </c>
      <c r="S182" t="str">
        <f t="shared" si="108"/>
        <v>Northern America</v>
      </c>
      <c r="T182" t="str">
        <f t="shared" si="108"/>
        <v>Oceania</v>
      </c>
      <c r="U182" t="str">
        <f t="shared" si="108"/>
        <v>Sub-Saharan Africa</v>
      </c>
      <c r="Z182" t="str">
        <f>Z172</f>
        <v>Anglosphere (other)</v>
      </c>
      <c r="AA182" t="str">
        <f t="shared" ref="AA182:AF182" si="109">AA172</f>
        <v>Arabsphere</v>
      </c>
      <c r="AB182" t="str">
        <f t="shared" si="109"/>
        <v>Francosphere</v>
      </c>
      <c r="AC182" t="str">
        <f t="shared" si="109"/>
        <v>Germanosphere</v>
      </c>
      <c r="AD182" t="str">
        <f t="shared" si="109"/>
        <v>Hispanosphere</v>
      </c>
      <c r="AE182" t="str">
        <f t="shared" si="109"/>
        <v>Lusosphone (Portuguese)</v>
      </c>
      <c r="AF182" t="str">
        <f t="shared" si="109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10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11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10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11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10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11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10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11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10"/>
        <v>Northern America</v>
      </c>
      <c r="T188">
        <f>Q$32+Q151-2</f>
        <v>5053</v>
      </c>
      <c r="U188">
        <f>Q$32+Q152-2</f>
        <v>12044</v>
      </c>
      <c r="Y188" t="str">
        <f t="shared" si="111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10"/>
        <v>Oceania</v>
      </c>
      <c r="U189">
        <f>Q151+Q152-2</f>
        <v>7981</v>
      </c>
      <c r="Y189" t="str">
        <f t="shared" si="111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12">R3</f>
        <v>reg.45-54</v>
      </c>
      <c r="P202" t="str">
        <f t="shared" ref="P202:P210" si="113">AJ3</f>
        <v>45-54</v>
      </c>
      <c r="Q202" t="str">
        <f t="shared" ref="Q202:Q210" si="114">AU3</f>
        <v>45-54</v>
      </c>
      <c r="Y202" t="str">
        <f t="shared" ref="Y202:Y210" si="115">Y144</f>
        <v>Language_Grouping</v>
      </c>
      <c r="Z202" t="str">
        <f t="shared" ref="Z202:Z210" si="116">R15</f>
        <v>reg.45-54</v>
      </c>
      <c r="AA202" t="str">
        <f t="shared" ref="AA202:AA210" si="117">AJ15</f>
        <v>45-54</v>
      </c>
      <c r="AB202" t="str">
        <f t="shared" ref="AB202:AB210" si="118">AU15</f>
        <v>45-54</v>
      </c>
    </row>
    <row r="203" spans="14:28" x14ac:dyDescent="0.35">
      <c r="N203" t="str">
        <f t="shared" ref="N203:N210" si="119">N145</f>
        <v>Central and Southern Asia</v>
      </c>
      <c r="O203">
        <f t="shared" si="112"/>
        <v>107.53535250062927</v>
      </c>
      <c r="P203">
        <f t="shared" si="113"/>
        <v>1.0894298075050681</v>
      </c>
      <c r="Q203">
        <f t="shared" si="114"/>
        <v>9446</v>
      </c>
      <c r="Y203" t="str">
        <f t="shared" si="115"/>
        <v>Anglosphere (core)</v>
      </c>
      <c r="Z203">
        <f t="shared" si="116"/>
        <v>65.281062079999998</v>
      </c>
      <c r="AA203">
        <f t="shared" si="117"/>
        <v>3.4282584410000001</v>
      </c>
      <c r="AB203">
        <f t="shared" si="118"/>
        <v>5790</v>
      </c>
    </row>
    <row r="204" spans="14:28" x14ac:dyDescent="0.35">
      <c r="N204" t="str">
        <f t="shared" si="119"/>
        <v>Eastern and South-Eastern Asia</v>
      </c>
      <c r="O204">
        <f t="shared" si="112"/>
        <v>116.7925176614219</v>
      </c>
      <c r="P204">
        <f t="shared" si="113"/>
        <v>5.6207914518991409</v>
      </c>
      <c r="Q204">
        <f t="shared" si="114"/>
        <v>3116</v>
      </c>
      <c r="Y204" t="str">
        <f t="shared" si="115"/>
        <v>Anglosphere (other)</v>
      </c>
      <c r="Z204">
        <f t="shared" si="116"/>
        <v>108.3705538</v>
      </c>
      <c r="AA204">
        <f t="shared" si="117"/>
        <v>1.938004925</v>
      </c>
      <c r="AB204">
        <f t="shared" si="118"/>
        <v>16435</v>
      </c>
    </row>
    <row r="205" spans="14:28" x14ac:dyDescent="0.35">
      <c r="N205" t="str">
        <f t="shared" si="119"/>
        <v>Europe</v>
      </c>
      <c r="O205">
        <f t="shared" si="112"/>
        <v>73.125670537707379</v>
      </c>
      <c r="P205">
        <f t="shared" si="113"/>
        <v>4.9048288949981798</v>
      </c>
      <c r="Q205">
        <f t="shared" si="114"/>
        <v>7031</v>
      </c>
      <c r="Y205" t="str">
        <f t="shared" si="115"/>
        <v>Arabsphere</v>
      </c>
      <c r="Z205">
        <f t="shared" si="116"/>
        <v>99.512439229999998</v>
      </c>
      <c r="AA205">
        <f t="shared" si="117"/>
        <v>2.357112157</v>
      </c>
      <c r="AB205">
        <f t="shared" si="118"/>
        <v>19283</v>
      </c>
    </row>
    <row r="206" spans="14:28" x14ac:dyDescent="0.35">
      <c r="N206" t="str">
        <f t="shared" si="119"/>
        <v>Latin America and the Caribbean</v>
      </c>
      <c r="O206">
        <f t="shared" si="112"/>
        <v>112.17701147875241</v>
      </c>
      <c r="P206">
        <f t="shared" si="113"/>
        <v>2.2952884517225698</v>
      </c>
      <c r="Q206">
        <f t="shared" si="114"/>
        <v>24376</v>
      </c>
      <c r="Y206" t="str">
        <f t="shared" si="115"/>
        <v>Francosphere</v>
      </c>
      <c r="Z206">
        <f t="shared" si="116"/>
        <v>91.800870610000004</v>
      </c>
      <c r="AA206">
        <f t="shared" si="117"/>
        <v>3.85550674</v>
      </c>
      <c r="AB206">
        <f t="shared" si="118"/>
        <v>3850</v>
      </c>
    </row>
    <row r="207" spans="14:28" x14ac:dyDescent="0.35">
      <c r="N207" t="str">
        <f t="shared" si="119"/>
        <v>Northern Africa and Western Asia</v>
      </c>
      <c r="O207">
        <f t="shared" si="112"/>
        <v>99.385072248742034</v>
      </c>
      <c r="P207">
        <f t="shared" si="113"/>
        <v>2.1446395379199452</v>
      </c>
      <c r="Q207">
        <f t="shared" si="114"/>
        <v>21034</v>
      </c>
      <c r="Y207" t="str">
        <f t="shared" si="115"/>
        <v>Germanosphere</v>
      </c>
      <c r="Z207">
        <f t="shared" si="116"/>
        <v>72.731740790000003</v>
      </c>
      <c r="AA207">
        <f t="shared" si="117"/>
        <v>2.9131420979999998</v>
      </c>
      <c r="AB207">
        <f t="shared" si="118"/>
        <v>1606</v>
      </c>
    </row>
    <row r="208" spans="14:28" x14ac:dyDescent="0.35">
      <c r="N208" t="str">
        <f t="shared" si="119"/>
        <v>Northern America</v>
      </c>
      <c r="O208">
        <f t="shared" si="112"/>
        <v>75.73350568072226</v>
      </c>
      <c r="P208">
        <f t="shared" si="113"/>
        <v>1.9449514538150758</v>
      </c>
      <c r="Q208">
        <f t="shared" si="114"/>
        <v>2580</v>
      </c>
      <c r="Y208" t="str">
        <f t="shared" si="115"/>
        <v>Hispanosphere</v>
      </c>
      <c r="Z208">
        <f t="shared" si="116"/>
        <v>114.295929</v>
      </c>
      <c r="AA208">
        <f t="shared" si="117"/>
        <v>3.2852488929999999</v>
      </c>
      <c r="AB208">
        <f t="shared" si="118"/>
        <v>20238</v>
      </c>
    </row>
    <row r="209" spans="14:32" x14ac:dyDescent="0.35">
      <c r="N209" t="str">
        <f t="shared" si="119"/>
        <v>Oceania</v>
      </c>
      <c r="O209">
        <f t="shared" si="112"/>
        <v>61.063567988487563</v>
      </c>
      <c r="P209">
        <f t="shared" si="113"/>
        <v>0.52866722852311865</v>
      </c>
      <c r="Q209">
        <f t="shared" si="114"/>
        <v>811</v>
      </c>
      <c r="Y209" t="str">
        <f t="shared" si="115"/>
        <v>Lusosphone (Portuguese)</v>
      </c>
      <c r="Z209">
        <f t="shared" si="116"/>
        <v>101.53220260000001</v>
      </c>
      <c r="AA209">
        <f t="shared" si="117"/>
        <v>2.2597868590000001</v>
      </c>
      <c r="AB209">
        <f t="shared" si="118"/>
        <v>6004</v>
      </c>
    </row>
    <row r="210" spans="14:32" x14ac:dyDescent="0.35">
      <c r="N210" t="str">
        <f t="shared" si="119"/>
        <v>Sub-Saharan Africa</v>
      </c>
      <c r="O210">
        <f t="shared" si="112"/>
        <v>109.83957077279427</v>
      </c>
      <c r="P210">
        <f t="shared" si="113"/>
        <v>4.8899060559299912</v>
      </c>
      <c r="Q210">
        <f t="shared" si="114"/>
        <v>5066</v>
      </c>
      <c r="Y210" t="str">
        <f t="shared" si="115"/>
        <v>Swahili</v>
      </c>
      <c r="Z210">
        <f t="shared" si="116"/>
        <v>126.44726900000001</v>
      </c>
      <c r="AA210">
        <f t="shared" si="117"/>
        <v>2.777229009</v>
      </c>
      <c r="AB210">
        <f t="shared" si="118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-65.501615111873946</v>
      </c>
      <c r="P213">
        <f>O$27-O205</f>
        <v>-21.834767988159427</v>
      </c>
      <c r="Q213">
        <f>O$27-O206</f>
        <v>-60.886108929204454</v>
      </c>
      <c r="R213">
        <f>O$27-O207</f>
        <v>-48.094169699194083</v>
      </c>
      <c r="S213">
        <f>O$27-O208</f>
        <v>-24.442603131174309</v>
      </c>
      <c r="T213">
        <f>O$27-O209</f>
        <v>-9.7726654389396117</v>
      </c>
      <c r="U213">
        <f>O$27-O210</f>
        <v>-58.548668223246324</v>
      </c>
      <c r="Y213" t="str">
        <f>Y203</f>
        <v>Anglosphere (core)</v>
      </c>
      <c r="Z213">
        <f>Z$27-Z204</f>
        <v>-50.022733009999996</v>
      </c>
      <c r="AA213">
        <f>Z$27-Z205</f>
        <v>-41.164618439999998</v>
      </c>
      <c r="AB213">
        <f>Z$27-Z206</f>
        <v>-33.453049820000004</v>
      </c>
      <c r="AC213">
        <f>Z$27-Z207</f>
        <v>-14.383920000000003</v>
      </c>
      <c r="AD213">
        <f>Z$27-Z208</f>
        <v>-55.948108210000001</v>
      </c>
      <c r="AE213">
        <f>Z$27-Z209</f>
        <v>-43.184381810000005</v>
      </c>
      <c r="AF213">
        <f>Z$27-Z210</f>
        <v>-68.099448210000006</v>
      </c>
    </row>
    <row r="214" spans="14:32" x14ac:dyDescent="0.35">
      <c r="N214" t="str">
        <f t="shared" ref="N214:N219" si="120">N204</f>
        <v>Eastern and South-Eastern Asia</v>
      </c>
      <c r="P214">
        <f>O$28-O205</f>
        <v>-5.1348150174208769</v>
      </c>
      <c r="Q214">
        <f>O$28-O206</f>
        <v>-44.186155958465903</v>
      </c>
      <c r="R214">
        <f>O$28-O207</f>
        <v>-31.394216728455532</v>
      </c>
      <c r="S214">
        <f>O$28-O208</f>
        <v>-7.7426501604357583</v>
      </c>
      <c r="T214">
        <f>O$28-O209</f>
        <v>6.9272875317989389</v>
      </c>
      <c r="U214">
        <f>O$28-O210</f>
        <v>-41.848715252507773</v>
      </c>
      <c r="Y214" t="str">
        <f t="shared" ref="Y214:Y219" si="121">Y204</f>
        <v>Anglosphere (other)</v>
      </c>
      <c r="AA214">
        <f>Z$28-Z205</f>
        <v>-44.954690749999997</v>
      </c>
      <c r="AB214">
        <f>Z$28-Z206</f>
        <v>-37.243122130000003</v>
      </c>
      <c r="AC214">
        <f>Z$28-Z207</f>
        <v>-18.173992310000003</v>
      </c>
      <c r="AD214">
        <f>Z$28-Z208</f>
        <v>-59.73818052</v>
      </c>
      <c r="AE214">
        <f>Z$28-Z209</f>
        <v>-46.974454120000004</v>
      </c>
      <c r="AF214">
        <f>Z$28-Z210</f>
        <v>-71.889520520000005</v>
      </c>
    </row>
    <row r="215" spans="14:32" x14ac:dyDescent="0.35">
      <c r="N215" t="str">
        <f t="shared" si="120"/>
        <v>Europe</v>
      </c>
      <c r="Q215">
        <f>O$29-O206</f>
        <v>-58.556081412248517</v>
      </c>
      <c r="R215">
        <f>O$29-O207</f>
        <v>-45.764142182238146</v>
      </c>
      <c r="S215">
        <f>O$29-O208</f>
        <v>-22.112575614218372</v>
      </c>
      <c r="T215">
        <f>O$29-O209</f>
        <v>-7.4426379219836747</v>
      </c>
      <c r="U215">
        <f>O$29-O210</f>
        <v>-56.218640706290387</v>
      </c>
      <c r="Y215" t="str">
        <f t="shared" si="121"/>
        <v>Arabsphere</v>
      </c>
      <c r="AB215">
        <f>Z$29-Z206</f>
        <v>-27.332252280000006</v>
      </c>
      <c r="AC215">
        <f>Z$29-Z207</f>
        <v>-8.2631224600000053</v>
      </c>
      <c r="AD215">
        <f>Z$29-Z208</f>
        <v>-49.827310670000003</v>
      </c>
      <c r="AE215">
        <f>Z$29-Z209</f>
        <v>-37.063584270000007</v>
      </c>
      <c r="AF215">
        <f>Z$29-Z210</f>
        <v>-61.978650670000007</v>
      </c>
    </row>
    <row r="216" spans="14:32" x14ac:dyDescent="0.35">
      <c r="N216" t="str">
        <f t="shared" si="120"/>
        <v>Latin America and the Caribbean</v>
      </c>
      <c r="R216">
        <f>O$30-O207</f>
        <v>-43.204764535304641</v>
      </c>
      <c r="S216">
        <f>O$30-O208</f>
        <v>-19.553197967284866</v>
      </c>
      <c r="T216">
        <f>O$30-O209</f>
        <v>-4.8832602750501692</v>
      </c>
      <c r="U216">
        <f>O$30-O210</f>
        <v>-53.659263059356881</v>
      </c>
      <c r="Y216" t="str">
        <f t="shared" si="121"/>
        <v>Francosphere</v>
      </c>
      <c r="AC216">
        <f>Z$30-Z207</f>
        <v>-3.0129950600000086</v>
      </c>
      <c r="AD216">
        <f>Z$30-Z208</f>
        <v>-44.577183270000006</v>
      </c>
      <c r="AE216">
        <f>Z$30-Z209</f>
        <v>-31.81345687000001</v>
      </c>
      <c r="AF216">
        <f>Z$30-Z210</f>
        <v>-56.728523270000011</v>
      </c>
    </row>
    <row r="217" spans="14:32" x14ac:dyDescent="0.35">
      <c r="N217" t="str">
        <f t="shared" si="120"/>
        <v>Northern Africa and Western Asia</v>
      </c>
      <c r="S217">
        <f>O$31-O208</f>
        <v>-10.919161205125505</v>
      </c>
      <c r="T217">
        <f>O$31-O209</f>
        <v>3.7507764871091922</v>
      </c>
      <c r="U217">
        <f>O$31-O210</f>
        <v>-45.02522629719752</v>
      </c>
      <c r="Y217" t="str">
        <f t="shared" si="121"/>
        <v>Germanosphere</v>
      </c>
      <c r="AD217">
        <f>Z$31-Z208</f>
        <v>-58.487232280000001</v>
      </c>
      <c r="AE217">
        <f>Z$31-Z209</f>
        <v>-45.723505880000005</v>
      </c>
      <c r="AF217">
        <f>Z$31-Z210</f>
        <v>-70.638572280000005</v>
      </c>
    </row>
    <row r="218" spans="14:32" x14ac:dyDescent="0.35">
      <c r="N218" t="str">
        <f t="shared" si="120"/>
        <v>Northern America</v>
      </c>
      <c r="T218">
        <f>O$32-O209</f>
        <v>1.8680069505480219</v>
      </c>
      <c r="U218">
        <f>O$32-O210</f>
        <v>-46.90799583375869</v>
      </c>
      <c r="Y218" t="str">
        <f t="shared" si="121"/>
        <v>Hispanosphere</v>
      </c>
      <c r="AE218">
        <f>Z$32-Z209</f>
        <v>-43.244502250000004</v>
      </c>
      <c r="AF218">
        <f>Z$32-Z210</f>
        <v>-68.159568650000011</v>
      </c>
    </row>
    <row r="219" spans="14:32" x14ac:dyDescent="0.35">
      <c r="N219" t="str">
        <f t="shared" si="120"/>
        <v>Oceania</v>
      </c>
      <c r="U219">
        <f>O209-O210</f>
        <v>-48.776002784306712</v>
      </c>
      <c r="Y219" t="str">
        <f t="shared" si="121"/>
        <v>Lusosphone (Portuguese)</v>
      </c>
      <c r="AF219">
        <f>Z209-Z210</f>
        <v>-24.915066400000001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22">P212</f>
        <v>Europe</v>
      </c>
      <c r="Q221" t="str">
        <f t="shared" si="122"/>
        <v>Latin America and the Caribbean</v>
      </c>
      <c r="R221" t="str">
        <f t="shared" si="122"/>
        <v>Northern Africa and Western Asia</v>
      </c>
      <c r="S221" t="str">
        <f t="shared" si="122"/>
        <v>Northern America</v>
      </c>
      <c r="T221" t="str">
        <f t="shared" si="122"/>
        <v>Oceania</v>
      </c>
      <c r="U221" t="str">
        <f t="shared" si="122"/>
        <v>Sub-Saharan Africa</v>
      </c>
      <c r="Z221" t="str">
        <f>Z212</f>
        <v>Anglosphere (other)</v>
      </c>
      <c r="AA221" t="str">
        <f t="shared" ref="AA221:AF221" si="123">AA212</f>
        <v>Arabsphere</v>
      </c>
      <c r="AB221" t="str">
        <f t="shared" si="123"/>
        <v>Francosphere</v>
      </c>
      <c r="AC221" t="str">
        <f t="shared" si="123"/>
        <v>Germanosphere</v>
      </c>
      <c r="AD221" t="str">
        <f t="shared" si="123"/>
        <v>Hispanosphere</v>
      </c>
      <c r="AE221" t="str">
        <f t="shared" si="123"/>
        <v>Lusosphone (Portuguese)</v>
      </c>
      <c r="AF221" t="str">
        <f t="shared" si="123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3.919424802159126</v>
      </c>
      <c r="P222">
        <f>SQRT((Q$27*P$27^2+Q205*P205^2)/(Q$27+Q205-2))</f>
        <v>3.9967306996037522</v>
      </c>
      <c r="Q222">
        <f>SQRT((Q$27*P$27^2+Q206*P206^2)/(Q$27+Q206-2))</f>
        <v>2.6056925930229728</v>
      </c>
      <c r="R222">
        <f>SQRT((Q$27*P$27^2+Q207*P207^2)/(Q$27+Q207-2))</f>
        <v>2.5499430495849063</v>
      </c>
      <c r="S222">
        <f>SQRT((Q$27*P$27^2+Q208*P208^2)/(Q$27+Q208-2))</f>
        <v>3.0132373894819255</v>
      </c>
      <c r="T222">
        <f>SQRT((Q$27*P$27^2+Q209*P209^2)/(Q$27+Q209-2))</f>
        <v>3.1098446090718039</v>
      </c>
      <c r="U222">
        <f>SQRT((Q$27*P$27^2+Q210*P210^2)/(Q$27+Q210-2))</f>
        <v>3.8583308781195869</v>
      </c>
      <c r="Y222" t="str">
        <f>Y213</f>
        <v>Anglosphere (core)</v>
      </c>
      <c r="Z222">
        <f>SQRT((AB$27*AA$27^2+AB204*AA204^2)/(AB$27+AB204-2))</f>
        <v>2.3181988190987193</v>
      </c>
      <c r="AA222">
        <f>SQRT((AB$27*AA$27^2+AB205*AA205^2)/(AB$27+AB205-2))</f>
        <v>2.5427554350937416</v>
      </c>
      <c r="AB222">
        <f>SQRT((AB$27*AA$27^2+AB206*AA206^2)/(AB$27+AB206-2))</f>
        <v>3.2515320004180261</v>
      </c>
      <c r="AC222">
        <f>SQRT((AB$27*AA$27^2+AB207*AA207^2)/(AB$27+AB207-2))</f>
        <v>2.926595745738886</v>
      </c>
      <c r="AD222">
        <f>SQRT((AB$27*AA$27^2+AB208*AA208^2)/(AB$27+AB208-2))</f>
        <v>3.1858432011853042</v>
      </c>
      <c r="AE222">
        <f>SQRT((AB$27*AA$27^2+AB209*AA209^2)/(AB$27+AB209-2))</f>
        <v>2.668646103914095</v>
      </c>
      <c r="AF222">
        <f>SQRT((AB$27*AA$27^2+AB210*AA210^2)/(AB$27+AB210-2))</f>
        <v>2.9262020242983944</v>
      </c>
    </row>
    <row r="223" spans="14:32" x14ac:dyDescent="0.35">
      <c r="N223" t="str">
        <f t="shared" ref="N223:N228" si="124">N214</f>
        <v>Eastern and South-Eastern Asia</v>
      </c>
      <c r="P223">
        <f>SQRT((Q$28*P$28^2+Q205*P205^2)/(Q$28+Q205-2))</f>
        <v>4.8345072416780717</v>
      </c>
      <c r="Q223">
        <f>SQRT((Q$28*P$28^2+Q206*P206^2)/(Q$28+Q206-2))</f>
        <v>2.3773211651125625</v>
      </c>
      <c r="R223">
        <f>SQRT((Q$28*P$28^2+Q207*P207^2)/(Q$28+Q207-2))</f>
        <v>2.2507635892078151</v>
      </c>
      <c r="S223">
        <f>SQRT((Q$28*P$28^2+Q208*P208^2)/(Q$28+Q208-2))</f>
        <v>2.643842233598388</v>
      </c>
      <c r="T223">
        <f>SQRT((Q$28*P$28^2+Q209*P209^2)/(Q$28+Q209-2))</f>
        <v>2.9578641737674207</v>
      </c>
      <c r="U223">
        <f>SQRT((Q$28*P$28^2+Q210*P210^2)/(Q$28+Q210-2))</f>
        <v>4.7975769119843772</v>
      </c>
      <c r="Y223" t="str">
        <f t="shared" ref="Y223:Y228" si="125">Y214</f>
        <v>Anglosphere (other)</v>
      </c>
      <c r="AA223">
        <f>SQRT((AB$28*AA$28^2+AB205*AA205^2)/(AB$28+AB205-2))</f>
        <v>2.5181643372626987</v>
      </c>
      <c r="AB223">
        <f>SQRT((AB$28*AA$28^2+AB206*AA206^2)/(AB$28+AB206-2))</f>
        <v>3.0237183971741559</v>
      </c>
      <c r="AC223">
        <f>SQRT((AB$28*AA$28^2+AB207*AA207^2)/(AB$28+AB207-2))</f>
        <v>2.7551376254682398</v>
      </c>
      <c r="AD223">
        <f>SQRT((AB$28*AA$28^2+AB208*AA208^2)/(AB$28+AB208-2))</f>
        <v>3.0792859400491812</v>
      </c>
      <c r="AE223">
        <f>SQRT((AB$28*AA$28^2+AB209*AA209^2)/(AB$28+AB209-2))</f>
        <v>2.5965734415578718</v>
      </c>
      <c r="AF223">
        <f>SQRT((AB$28*AA$28^2+AB210*AA210^2)/(AB$28+AB210-2))</f>
        <v>2.7359280238823822</v>
      </c>
    </row>
    <row r="224" spans="14:32" x14ac:dyDescent="0.35">
      <c r="N224" t="str">
        <f t="shared" si="124"/>
        <v>Europe</v>
      </c>
      <c r="Q224">
        <f>SQRT((Q$29*P$29^2+Q206*P206^2)/(Q$29+Q206-2))</f>
        <v>2.3528284521471101</v>
      </c>
      <c r="R224">
        <f>SQRT((Q$29*P$29^2+Q207*P207^2)/(Q$29+Q207-2))</f>
        <v>2.2423222191499628</v>
      </c>
      <c r="S224">
        <f>SQRT((Q$29*P$29^2+Q208*P208^2)/(Q$29+Q208-2))</f>
        <v>2.4088010767470052</v>
      </c>
      <c r="T224">
        <f>SQRT((Q$29*P$29^2+Q209*P209^2)/(Q$29+Q209-2))</f>
        <v>2.4351792037174258</v>
      </c>
      <c r="U224">
        <f>SQRT((Q$29*P$29^2+Q210*P210^2)/(Q$29+Q210-2))</f>
        <v>3.9393748083063733</v>
      </c>
      <c r="Y224" t="str">
        <f t="shared" si="125"/>
        <v>Arabsphere</v>
      </c>
      <c r="AB224">
        <f>SQRT((AB$29*AA$29^2+AB206*AA206^2)/(AB$29+AB206-2))</f>
        <v>2.1422134029786424</v>
      </c>
      <c r="AC224">
        <f>SQRT((AB$29*AA$29^2+AB207*AA207^2)/(AB$29+AB207-2))</f>
        <v>1.6363168578911256</v>
      </c>
      <c r="AD224">
        <f>SQRT((AB$29*AA$29^2+AB208*AA208^2)/(AB$29+AB208-2))</f>
        <v>2.6408549142789681</v>
      </c>
      <c r="AE224">
        <f>SQRT((AB$29*AA$29^2+AB209*AA209^2)/(AB$29+AB209-2))</f>
        <v>1.7083269204077325</v>
      </c>
      <c r="AF224">
        <f>SQRT((AB$29*AA$29^2+AB210*AA210^2)/(AB$29+AB210-2))</f>
        <v>1.4655559814116184</v>
      </c>
    </row>
    <row r="225" spans="14:32" x14ac:dyDescent="0.35">
      <c r="N225" t="str">
        <f t="shared" si="124"/>
        <v>Latin America and the Caribbean</v>
      </c>
      <c r="R225">
        <f>SQRT((Q$30*P$30^2+Q207*P207^2)/(Q$30+Q207-2))</f>
        <v>1.8034371636391531</v>
      </c>
      <c r="S225">
        <f>SQRT((Q$30*P$30^2+Q208*P208^2)/(Q$30+Q208-2))</f>
        <v>1.4319272678488117</v>
      </c>
      <c r="T225">
        <f>SQRT((Q$30*P$30^2+Q209*P209^2)/(Q$30+Q209-2))</f>
        <v>1.3283970631849928</v>
      </c>
      <c r="U225">
        <f>SQRT((Q$30*P$30^2+Q210*P210^2)/(Q$30+Q210-2))</f>
        <v>2.5129606907846762</v>
      </c>
      <c r="Y225" t="str">
        <f t="shared" si="125"/>
        <v>Francosphere</v>
      </c>
      <c r="AC225">
        <f>SQRT((AB$30*AA$30^2+AB207*AA207^2)/(AB$30+AB207-2))</f>
        <v>4.8189350160900668</v>
      </c>
      <c r="AD225">
        <f>SQRT((AB$30*AA$30^2+AB208*AA208^2)/(AB$30+AB208-2))</f>
        <v>3.6341818204188412</v>
      </c>
      <c r="AE225">
        <f>SQRT((AB$30*AA$30^2+AB209*AA209^2)/(AB$30+AB209-2))</f>
        <v>3.6378412224030443</v>
      </c>
      <c r="AF225">
        <f>SQRT((AB$30*AA$30^2+AB210*AA210^2)/(AB$30+AB210-2))</f>
        <v>5.5715867306938716</v>
      </c>
    </row>
    <row r="226" spans="14:32" x14ac:dyDescent="0.35">
      <c r="N226" t="str">
        <f t="shared" si="124"/>
        <v>Northern Africa and Western Asia</v>
      </c>
      <c r="S226">
        <f>SQRT((Q$31*P$31^2+Q208*P208^2)/(Q$31+Q208-2))</f>
        <v>1.5334595494399406</v>
      </c>
      <c r="T226">
        <f>SQRT((Q$31*P$31^2+Q209*P209^2)/(Q$31+Q209-2))</f>
        <v>1.425650145398454</v>
      </c>
      <c r="U226">
        <f>SQRT((Q$31*P$31^2+Q210*P210^2)/(Q$31+Q210-2))</f>
        <v>2.7117011485160845</v>
      </c>
      <c r="Y226" t="str">
        <f t="shared" si="125"/>
        <v>Germanosphere</v>
      </c>
      <c r="AD226">
        <f>SQRT((AB$31*AA$31^2+AB208*AA208^2)/(AB$31+AB208-2))</f>
        <v>3.3015780815972735</v>
      </c>
      <c r="AE226">
        <f>SQRT((AB$31*AA$31^2+AB209*AA209^2)/(AB$31+AB209-2))</f>
        <v>2.3812618020970135</v>
      </c>
      <c r="AF226">
        <f>SQRT((AB$31*AA$31^2+AB210*AA210^2)/(AB$31+AB210-2))</f>
        <v>3.8677352627110841</v>
      </c>
    </row>
    <row r="227" spans="14:32" x14ac:dyDescent="0.35">
      <c r="N227" t="str">
        <f t="shared" si="124"/>
        <v>Northern America</v>
      </c>
      <c r="T227">
        <f>SQRT((Q$32*P$32^2+Q209*P209^2)/(Q$32+Q209-2))</f>
        <v>2.4098009609198505</v>
      </c>
      <c r="U227">
        <f>SQRT((Q$32*P$32^2+Q210*P210^2)/(Q$32+Q210-2))</f>
        <v>3.9754012102776959</v>
      </c>
      <c r="Y227" t="str">
        <f t="shared" si="125"/>
        <v>Hispanosphere</v>
      </c>
      <c r="AE227">
        <f>SQRT((AB$32*AA$32^2+AB209*AA209^2)/(AB$32+AB209-2))</f>
        <v>1.7106960110749669</v>
      </c>
      <c r="AF227">
        <f>SQRT((AB$32*AA$32^2+AB210*AA210^2)/(AB$32+AB210-2))</f>
        <v>1.4984509159683044</v>
      </c>
    </row>
    <row r="228" spans="14:32" x14ac:dyDescent="0.35">
      <c r="N228" t="str">
        <f t="shared" si="124"/>
        <v>Oceania</v>
      </c>
      <c r="U228">
        <f>SQRT((Q209*P209^2+Q210*P210^2)/(Q209+Q210-2))</f>
        <v>4.5450128806484296</v>
      </c>
      <c r="Y228" t="str">
        <f t="shared" si="125"/>
        <v>Lusosphone (Portuguese)</v>
      </c>
      <c r="AF228">
        <f>SQRT((AB209*AA209^2+AB210*AA210^2)/(AB209+AB210-2))</f>
        <v>2.2760691515367322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26">P221</f>
        <v>Europe</v>
      </c>
      <c r="Q230" t="str">
        <f t="shared" si="126"/>
        <v>Latin America and the Caribbean</v>
      </c>
      <c r="R230" t="str">
        <f t="shared" si="126"/>
        <v>Northern Africa and Western Asia</v>
      </c>
      <c r="S230" t="str">
        <f t="shared" si="126"/>
        <v>Northern America</v>
      </c>
      <c r="T230" t="str">
        <f t="shared" si="126"/>
        <v>Oceania</v>
      </c>
      <c r="U230" t="str">
        <f t="shared" si="126"/>
        <v>Sub-Saharan Africa</v>
      </c>
      <c r="Y230" s="4" t="s">
        <v>39</v>
      </c>
      <c r="Z230" t="str">
        <f>Z221</f>
        <v>Anglosphere (other)</v>
      </c>
      <c r="AA230" t="str">
        <f t="shared" ref="AA230:AF230" si="127">AA221</f>
        <v>Arabsphere</v>
      </c>
      <c r="AB230" t="str">
        <f t="shared" si="127"/>
        <v>Francosphere</v>
      </c>
      <c r="AC230" t="str">
        <f t="shared" si="127"/>
        <v>Germanosphere</v>
      </c>
      <c r="AD230" t="str">
        <f t="shared" si="127"/>
        <v>Hispanosphere</v>
      </c>
      <c r="AE230" t="str">
        <f t="shared" si="127"/>
        <v>Lusosphone (Portuguese)</v>
      </c>
      <c r="AF230" t="str">
        <f t="shared" si="127"/>
        <v>Swahili</v>
      </c>
    </row>
    <row r="231" spans="14:32" x14ac:dyDescent="0.35">
      <c r="N231" t="str">
        <f>N222</f>
        <v>Central and Southern Asia</v>
      </c>
      <c r="O231">
        <f>O213/O222</f>
        <v>-16.712047919835207</v>
      </c>
      <c r="P231">
        <f t="shared" ref="P231:U237" si="128">P213/P222</f>
        <v>-5.4631571725170751</v>
      </c>
      <c r="Q231">
        <f t="shared" si="128"/>
        <v>-23.366574051073282</v>
      </c>
      <c r="R231">
        <f t="shared" si="128"/>
        <v>-18.860879934955065</v>
      </c>
      <c r="S231">
        <f t="shared" si="128"/>
        <v>-8.1117416160088194</v>
      </c>
      <c r="T231">
        <f t="shared" si="128"/>
        <v>-3.1424931684469151</v>
      </c>
      <c r="U231">
        <f t="shared" si="128"/>
        <v>-15.174610491617781</v>
      </c>
      <c r="Y231" t="str">
        <f>Y222</f>
        <v>Anglosphere (core)</v>
      </c>
      <c r="Z231">
        <f>Z213/Z222</f>
        <v>-21.57827559822849</v>
      </c>
      <c r="AA231">
        <f t="shared" ref="AA231:AF237" si="129">AA213/AA222</f>
        <v>-16.188980612082506</v>
      </c>
      <c r="AB231">
        <f t="shared" si="129"/>
        <v>-10.288396305402864</v>
      </c>
      <c r="AC231">
        <f t="shared" si="129"/>
        <v>-4.9148981443518274</v>
      </c>
      <c r="AD231">
        <f t="shared" si="129"/>
        <v>-17.5614757779618</v>
      </c>
      <c r="AE231">
        <f t="shared" si="129"/>
        <v>-16.18213136116535</v>
      </c>
      <c r="AF231">
        <f t="shared" si="129"/>
        <v>-23.272298920074729</v>
      </c>
    </row>
    <row r="232" spans="14:32" x14ac:dyDescent="0.35">
      <c r="N232" t="str">
        <f t="shared" ref="N232:N237" si="130">N223</f>
        <v>Eastern and South-Eastern Asia</v>
      </c>
      <c r="P232">
        <f t="shared" si="128"/>
        <v>-1.0621175562948515</v>
      </c>
      <c r="Q232">
        <f t="shared" si="128"/>
        <v>-18.586532020537391</v>
      </c>
      <c r="R232">
        <f t="shared" si="128"/>
        <v>-13.948251552934144</v>
      </c>
      <c r="S232">
        <f t="shared" si="128"/>
        <v>-2.9285598293426398</v>
      </c>
      <c r="T232">
        <f t="shared" si="128"/>
        <v>2.3419897347671914</v>
      </c>
      <c r="U232">
        <f t="shared" si="128"/>
        <v>-8.7228857442534</v>
      </c>
      <c r="Y232" t="str">
        <f t="shared" ref="Y232:Y237" si="131">Y223</f>
        <v>Anglosphere (other)</v>
      </c>
      <c r="AA232">
        <f t="shared" si="129"/>
        <v>-17.852167185747202</v>
      </c>
      <c r="AB232">
        <f t="shared" si="129"/>
        <v>-12.316994256080827</v>
      </c>
      <c r="AC232">
        <f t="shared" si="129"/>
        <v>-6.5964008991787857</v>
      </c>
      <c r="AD232">
        <f t="shared" si="129"/>
        <v>-19.40001080868959</v>
      </c>
      <c r="AE232">
        <f t="shared" si="129"/>
        <v>-18.090939916498815</v>
      </c>
      <c r="AF232">
        <f t="shared" si="129"/>
        <v>-26.276100793757774</v>
      </c>
    </row>
    <row r="233" spans="14:32" x14ac:dyDescent="0.35">
      <c r="N233" t="str">
        <f t="shared" si="130"/>
        <v>Europe</v>
      </c>
      <c r="Q233">
        <f t="shared" si="128"/>
        <v>-24.887526907799952</v>
      </c>
      <c r="R233">
        <f t="shared" si="128"/>
        <v>-20.409262233322906</v>
      </c>
      <c r="S233">
        <f t="shared" si="128"/>
        <v>-9.1799093863244909</v>
      </c>
      <c r="T233">
        <f t="shared" si="128"/>
        <v>-3.0562998857012684</v>
      </c>
      <c r="U233">
        <f t="shared" si="128"/>
        <v>-14.270955022545838</v>
      </c>
      <c r="Y233" t="str">
        <f t="shared" si="131"/>
        <v>Arabsphere</v>
      </c>
      <c r="AB233">
        <f t="shared" si="129"/>
        <v>-12.758883985132318</v>
      </c>
      <c r="AC233">
        <f t="shared" si="129"/>
        <v>-5.0498303064905556</v>
      </c>
      <c r="AD233">
        <f t="shared" si="129"/>
        <v>-18.867871309622604</v>
      </c>
      <c r="AE233">
        <f t="shared" si="129"/>
        <v>-21.695838090026651</v>
      </c>
      <c r="AF233">
        <f t="shared" si="129"/>
        <v>-42.290196659906769</v>
      </c>
    </row>
    <row r="234" spans="14:32" x14ac:dyDescent="0.35">
      <c r="N234" t="str">
        <f t="shared" si="130"/>
        <v>Latin America and the Caribbean</v>
      </c>
      <c r="R234">
        <f t="shared" si="128"/>
        <v>-23.956900415716071</v>
      </c>
      <c r="S234">
        <f t="shared" si="128"/>
        <v>-13.655161408204545</v>
      </c>
      <c r="T234">
        <f t="shared" si="128"/>
        <v>-3.6760547056178829</v>
      </c>
      <c r="U234">
        <f t="shared" si="128"/>
        <v>-21.353005343908379</v>
      </c>
      <c r="Y234" t="str">
        <f t="shared" si="131"/>
        <v>Francosphere</v>
      </c>
      <c r="AC234">
        <f t="shared" si="129"/>
        <v>-0.62524085714786393</v>
      </c>
      <c r="AD234">
        <f t="shared" si="129"/>
        <v>-12.266085042729774</v>
      </c>
      <c r="AE234">
        <f t="shared" si="129"/>
        <v>-8.7451471697231007</v>
      </c>
      <c r="AF234">
        <f t="shared" si="129"/>
        <v>-10.181753603059354</v>
      </c>
    </row>
    <row r="235" spans="14:32" x14ac:dyDescent="0.35">
      <c r="N235" t="str">
        <f t="shared" si="130"/>
        <v>Northern Africa and Western Asia</v>
      </c>
      <c r="S235">
        <f t="shared" si="128"/>
        <v>-7.1206059586726411</v>
      </c>
      <c r="T235">
        <f t="shared" si="128"/>
        <v>2.6309235117854879</v>
      </c>
      <c r="U235">
        <f t="shared" si="128"/>
        <v>-16.604051785661017</v>
      </c>
      <c r="Y235" t="str">
        <f t="shared" si="131"/>
        <v>Germanosphere</v>
      </c>
      <c r="AD235">
        <f t="shared" si="129"/>
        <v>-17.71493232463683</v>
      </c>
      <c r="AE235">
        <f t="shared" si="129"/>
        <v>-19.201377118523656</v>
      </c>
      <c r="AF235">
        <f t="shared" si="129"/>
        <v>-18.263548945820553</v>
      </c>
    </row>
    <row r="236" spans="14:32" x14ac:dyDescent="0.35">
      <c r="N236" t="str">
        <f t="shared" si="130"/>
        <v>Northern America</v>
      </c>
      <c r="T236">
        <f t="shared" si="128"/>
        <v>0.7751706389207268</v>
      </c>
      <c r="U236">
        <f t="shared" si="128"/>
        <v>-11.799562698850716</v>
      </c>
      <c r="Y236" t="str">
        <f t="shared" si="131"/>
        <v>Hispanosphere</v>
      </c>
      <c r="AE236">
        <f t="shared" si="129"/>
        <v>-25.278893485480232</v>
      </c>
      <c r="AF236">
        <f t="shared" si="129"/>
        <v>-45.486687567577114</v>
      </c>
    </row>
    <row r="237" spans="14:32" x14ac:dyDescent="0.35">
      <c r="N237" t="str">
        <f t="shared" si="130"/>
        <v>Oceania</v>
      </c>
      <c r="U237">
        <f t="shared" si="128"/>
        <v>-10.731763377829617</v>
      </c>
      <c r="Y237" t="str">
        <f t="shared" si="131"/>
        <v>Lusosphone (Portuguese)</v>
      </c>
      <c r="AF237">
        <f t="shared" si="129"/>
        <v>-10.946533141657016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32">P230</f>
        <v>Europe</v>
      </c>
      <c r="Q240" t="str">
        <f t="shared" si="132"/>
        <v>Latin America and the Caribbean</v>
      </c>
      <c r="R240" t="str">
        <f t="shared" si="132"/>
        <v>Northern Africa and Western Asia</v>
      </c>
      <c r="S240" t="str">
        <f t="shared" si="132"/>
        <v>Northern America</v>
      </c>
      <c r="T240" t="str">
        <f t="shared" si="132"/>
        <v>Oceania</v>
      </c>
      <c r="U240" t="str">
        <f t="shared" si="132"/>
        <v>Sub-Saharan Africa</v>
      </c>
      <c r="Z240" t="str">
        <f>Z230</f>
        <v>Anglosphere (other)</v>
      </c>
      <c r="AA240" t="str">
        <f t="shared" ref="AA240:AF240" si="133">AA230</f>
        <v>Arabsphere</v>
      </c>
      <c r="AB240" t="str">
        <f t="shared" si="133"/>
        <v>Francosphere</v>
      </c>
      <c r="AC240" t="str">
        <f t="shared" si="133"/>
        <v>Germanosphere</v>
      </c>
      <c r="AD240" t="str">
        <f t="shared" si="133"/>
        <v>Hispanosphere</v>
      </c>
      <c r="AE240" t="str">
        <f t="shared" si="133"/>
        <v>Lusosphone (Portuguese)</v>
      </c>
      <c r="AF240" t="str">
        <f t="shared" si="133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34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35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34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35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34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35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34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35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34"/>
        <v>Northern America</v>
      </c>
      <c r="T246">
        <f>Q$32+Q209-2</f>
        <v>5368</v>
      </c>
      <c r="U246">
        <f>Q$32+Q210-2</f>
        <v>9623</v>
      </c>
      <c r="Y246" t="str">
        <f t="shared" si="135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34"/>
        <v>Oceania</v>
      </c>
      <c r="U247">
        <f>Q209+Q210-2</f>
        <v>5875</v>
      </c>
      <c r="Y247" t="str">
        <f t="shared" si="135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36">S3</f>
        <v>reg.55-64</v>
      </c>
      <c r="P264" t="str">
        <f t="shared" ref="P264:P272" si="137">AK3</f>
        <v>55-64</v>
      </c>
      <c r="Q264" t="str">
        <f t="shared" ref="Q264:Q272" si="138">AV3</f>
        <v>55-64</v>
      </c>
      <c r="Y264" t="str">
        <f t="shared" ref="Y264:Y272" si="139">Y202</f>
        <v>Language_Grouping</v>
      </c>
      <c r="Z264" t="str">
        <f t="shared" ref="Z264:Z272" si="140">S15</f>
        <v>reg.55-64</v>
      </c>
      <c r="AA264" t="str">
        <f t="shared" ref="AA264:AA272" si="141">AK15</f>
        <v>55-64</v>
      </c>
      <c r="AB264" t="str">
        <f t="shared" ref="AB264:AB272" si="142">AV15</f>
        <v>55-64</v>
      </c>
    </row>
    <row r="265" spans="14:28" x14ac:dyDescent="0.35">
      <c r="N265" t="str">
        <f t="shared" ref="N265:N272" si="143">N203</f>
        <v>Central and Southern Asia</v>
      </c>
      <c r="O265">
        <f t="shared" si="136"/>
        <v>116.62831507187364</v>
      </c>
      <c r="P265">
        <f t="shared" si="137"/>
        <v>1.727943727888948</v>
      </c>
      <c r="Q265">
        <f t="shared" si="138"/>
        <v>9264</v>
      </c>
      <c r="Y265" t="str">
        <f t="shared" si="139"/>
        <v>Anglosphere (core)</v>
      </c>
      <c r="Z265">
        <f t="shared" si="140"/>
        <v>78.745586450000005</v>
      </c>
      <c r="AA265">
        <f t="shared" si="141"/>
        <v>3.432434963</v>
      </c>
      <c r="AB265">
        <f t="shared" si="142"/>
        <v>10237</v>
      </c>
    </row>
    <row r="266" spans="14:28" x14ac:dyDescent="0.35">
      <c r="N266" t="str">
        <f t="shared" si="143"/>
        <v>Eastern and South-Eastern Asia</v>
      </c>
      <c r="O266">
        <f t="shared" si="136"/>
        <v>128.76015089554716</v>
      </c>
      <c r="P266">
        <f t="shared" si="137"/>
        <v>3.6687772393494078</v>
      </c>
      <c r="Q266">
        <f t="shared" si="138"/>
        <v>3042</v>
      </c>
      <c r="Y266" t="str">
        <f t="shared" si="139"/>
        <v>Anglosphere (other)</v>
      </c>
      <c r="Z266">
        <f t="shared" si="140"/>
        <v>117.7606147</v>
      </c>
      <c r="AA266">
        <f t="shared" si="141"/>
        <v>1.7107726649999999</v>
      </c>
      <c r="AB266">
        <f t="shared" si="142"/>
        <v>15261</v>
      </c>
    </row>
    <row r="267" spans="14:28" x14ac:dyDescent="0.35">
      <c r="N267" t="str">
        <f t="shared" si="143"/>
        <v>Europe</v>
      </c>
      <c r="O267">
        <f t="shared" si="136"/>
        <v>89.665331717744365</v>
      </c>
      <c r="P267">
        <f t="shared" si="137"/>
        <v>5.6208907914953263</v>
      </c>
      <c r="Q267">
        <f t="shared" si="138"/>
        <v>12780</v>
      </c>
      <c r="Y267" t="str">
        <f t="shared" si="139"/>
        <v>Arabsphere</v>
      </c>
      <c r="Z267">
        <f t="shared" si="140"/>
        <v>106.9392778</v>
      </c>
      <c r="AA267">
        <f t="shared" si="141"/>
        <v>2.6297235880000001</v>
      </c>
      <c r="AB267">
        <f t="shared" si="142"/>
        <v>10240</v>
      </c>
    </row>
    <row r="268" spans="14:28" x14ac:dyDescent="0.35">
      <c r="N268" t="str">
        <f t="shared" si="143"/>
        <v>Latin America and the Caribbean</v>
      </c>
      <c r="O268">
        <f t="shared" si="136"/>
        <v>126.19390270500841</v>
      </c>
      <c r="P268">
        <f t="shared" si="137"/>
        <v>1.8546358701566779</v>
      </c>
      <c r="Q268">
        <f t="shared" si="138"/>
        <v>29787</v>
      </c>
      <c r="Y268" t="str">
        <f t="shared" si="139"/>
        <v>Francosphere</v>
      </c>
      <c r="Z268">
        <f t="shared" si="140"/>
        <v>107.85341080000001</v>
      </c>
      <c r="AA268">
        <f t="shared" si="141"/>
        <v>1.981554952</v>
      </c>
      <c r="AB268">
        <f t="shared" si="142"/>
        <v>7367</v>
      </c>
    </row>
    <row r="269" spans="14:28" x14ac:dyDescent="0.35">
      <c r="N269" t="str">
        <f t="shared" si="143"/>
        <v>Northern Africa and Western Asia</v>
      </c>
      <c r="O269">
        <f t="shared" si="136"/>
        <v>108.22561769925413</v>
      </c>
      <c r="P269">
        <f t="shared" si="137"/>
        <v>1.9277133185844642</v>
      </c>
      <c r="Q269">
        <f t="shared" si="138"/>
        <v>13342</v>
      </c>
      <c r="Y269" t="str">
        <f t="shared" si="139"/>
        <v>Germanosphere</v>
      </c>
      <c r="Z269">
        <f t="shared" si="140"/>
        <v>88.182115240000002</v>
      </c>
      <c r="AA269">
        <f t="shared" si="141"/>
        <v>3.1657252159999998</v>
      </c>
      <c r="AB269">
        <f t="shared" si="142"/>
        <v>2952</v>
      </c>
    </row>
    <row r="270" spans="14:28" x14ac:dyDescent="0.35">
      <c r="N270" t="str">
        <f t="shared" si="143"/>
        <v>Northern America</v>
      </c>
      <c r="O270">
        <f t="shared" si="136"/>
        <v>88.063311832900283</v>
      </c>
      <c r="P270">
        <f t="shared" si="137"/>
        <v>0.53404760580228816</v>
      </c>
      <c r="Q270">
        <f t="shared" si="138"/>
        <v>5426</v>
      </c>
      <c r="Y270" t="str">
        <f t="shared" si="139"/>
        <v>Hispanosphere</v>
      </c>
      <c r="Z270">
        <f t="shared" si="140"/>
        <v>128.10177150000001</v>
      </c>
      <c r="AA270">
        <f t="shared" si="141"/>
        <v>2.5814641570000001</v>
      </c>
      <c r="AB270">
        <f t="shared" si="142"/>
        <v>25345</v>
      </c>
    </row>
    <row r="271" spans="14:28" x14ac:dyDescent="0.35">
      <c r="N271" t="str">
        <f t="shared" si="143"/>
        <v>Oceania</v>
      </c>
      <c r="O271">
        <f t="shared" si="136"/>
        <v>70.084358416771863</v>
      </c>
      <c r="P271">
        <f t="shared" si="137"/>
        <v>3.9816726037510866</v>
      </c>
      <c r="Q271">
        <f t="shared" si="138"/>
        <v>1500</v>
      </c>
      <c r="Y271" t="str">
        <f t="shared" si="139"/>
        <v>Lusosphone (Portuguese)</v>
      </c>
      <c r="Z271">
        <f t="shared" si="140"/>
        <v>117.6893642</v>
      </c>
      <c r="AA271">
        <f t="shared" si="141"/>
        <v>1.419872384</v>
      </c>
      <c r="AB271">
        <f t="shared" si="142"/>
        <v>7159</v>
      </c>
    </row>
    <row r="272" spans="14:28" x14ac:dyDescent="0.35">
      <c r="N272" t="str">
        <f t="shared" si="143"/>
        <v>Sub-Saharan Africa</v>
      </c>
      <c r="O272">
        <f t="shared" si="136"/>
        <v>117.53944496909588</v>
      </c>
      <c r="P272">
        <f t="shared" si="137"/>
        <v>3.2948960419715174</v>
      </c>
      <c r="Q272">
        <f t="shared" si="138"/>
        <v>3585</v>
      </c>
      <c r="Y272" t="str">
        <f t="shared" si="139"/>
        <v>Swahili</v>
      </c>
      <c r="Z272">
        <f t="shared" si="140"/>
        <v>117.515674</v>
      </c>
      <c r="AA272">
        <f t="shared" si="141"/>
        <v>9.7165804270000002</v>
      </c>
      <c r="AB272">
        <f t="shared" si="142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-77.469248345999205</v>
      </c>
      <c r="P275">
        <f>O$27-O267</f>
        <v>-38.374429168196414</v>
      </c>
      <c r="Q275">
        <f>O$27-O268</f>
        <v>-74.903000155460461</v>
      </c>
      <c r="R275">
        <f>O$27-O269</f>
        <v>-56.934715149706179</v>
      </c>
      <c r="S275">
        <f>O$27-O270</f>
        <v>-36.772409283352331</v>
      </c>
      <c r="T275">
        <f>O$27-O271</f>
        <v>-18.793455867223912</v>
      </c>
      <c r="U275">
        <f>O$27-O272</f>
        <v>-66.248542419547931</v>
      </c>
      <c r="Y275" t="str">
        <f>Y265</f>
        <v>Anglosphere (core)</v>
      </c>
      <c r="Z275">
        <f>Z$27-Z266</f>
        <v>-59.412793910000005</v>
      </c>
      <c r="AA275">
        <f>Z$27-Z267</f>
        <v>-48.591457009999999</v>
      </c>
      <c r="AB275">
        <f>Z$27-Z268</f>
        <v>-49.505590010000006</v>
      </c>
      <c r="AC275">
        <f>Z$27-Z269</f>
        <v>-29.834294450000002</v>
      </c>
      <c r="AD275">
        <f>Z$27-Z270</f>
        <v>-69.753950710000012</v>
      </c>
      <c r="AE275">
        <f>Z$27-Z271</f>
        <v>-59.34154341</v>
      </c>
      <c r="AF275">
        <f>Z$27-Z272</f>
        <v>-59.167853210000004</v>
      </c>
    </row>
    <row r="276" spans="14:32" x14ac:dyDescent="0.35">
      <c r="N276" t="str">
        <f t="shared" ref="N276:N281" si="144">N266</f>
        <v>Eastern and South-Eastern Asia</v>
      </c>
      <c r="P276">
        <f>O$28-O267</f>
        <v>-21.674476197457864</v>
      </c>
      <c r="Q276">
        <f>O$28-O268</f>
        <v>-58.20304718472191</v>
      </c>
      <c r="R276">
        <f>O$28-O269</f>
        <v>-40.234762178967628</v>
      </c>
      <c r="S276">
        <f>O$28-O270</f>
        <v>-20.072456312613781</v>
      </c>
      <c r="T276">
        <f>O$28-O271</f>
        <v>-2.0935028964853615</v>
      </c>
      <c r="U276">
        <f>O$28-O272</f>
        <v>-49.548589448809381</v>
      </c>
      <c r="Y276" t="str">
        <f t="shared" ref="Y276:Y281" si="145">Y266</f>
        <v>Anglosphere (other)</v>
      </c>
      <c r="AA276">
        <f>Z$28-Z267</f>
        <v>-52.381529319999999</v>
      </c>
      <c r="AB276">
        <f>Z$28-Z268</f>
        <v>-53.295662320000005</v>
      </c>
      <c r="AC276">
        <f>Z$28-Z269</f>
        <v>-33.624366760000001</v>
      </c>
      <c r="AD276">
        <f>Z$28-Z270</f>
        <v>-73.544023020000012</v>
      </c>
      <c r="AE276">
        <f>Z$28-Z271</f>
        <v>-63.131615719999999</v>
      </c>
      <c r="AF276">
        <f>Z$28-Z272</f>
        <v>-62.957925520000003</v>
      </c>
    </row>
    <row r="277" spans="14:32" x14ac:dyDescent="0.35">
      <c r="N277" t="str">
        <f t="shared" si="144"/>
        <v>Europe</v>
      </c>
      <c r="Q277">
        <f>O$29-O268</f>
        <v>-72.572972638504524</v>
      </c>
      <c r="R277">
        <f>O$29-O269</f>
        <v>-54.604687632750242</v>
      </c>
      <c r="S277">
        <f>O$29-O270</f>
        <v>-34.442381766396394</v>
      </c>
      <c r="T277">
        <f>O$29-O271</f>
        <v>-16.463428350267975</v>
      </c>
      <c r="U277">
        <f>O$29-O272</f>
        <v>-63.918514902591994</v>
      </c>
      <c r="Y277" t="str">
        <f t="shared" si="145"/>
        <v>Arabsphere</v>
      </c>
      <c r="AB277">
        <f>Z$29-Z268</f>
        <v>-43.384792470000008</v>
      </c>
      <c r="AC277">
        <f>Z$29-Z269</f>
        <v>-23.713496910000003</v>
      </c>
      <c r="AD277">
        <f>Z$29-Z270</f>
        <v>-63.633153170000014</v>
      </c>
      <c r="AE277">
        <f>Z$29-Z271</f>
        <v>-53.220745870000002</v>
      </c>
      <c r="AF277">
        <f>Z$29-Z272</f>
        <v>-53.047055670000006</v>
      </c>
    </row>
    <row r="278" spans="14:32" x14ac:dyDescent="0.35">
      <c r="N278" t="str">
        <f t="shared" si="144"/>
        <v>Latin America and the Caribbean</v>
      </c>
      <c r="R278">
        <f>O$30-O269</f>
        <v>-52.045309985816736</v>
      </c>
      <c r="S278">
        <f>O$30-O270</f>
        <v>-31.883004119462889</v>
      </c>
      <c r="T278">
        <f>O$30-O271</f>
        <v>-13.90405070333447</v>
      </c>
      <c r="U278">
        <f>O$30-O272</f>
        <v>-61.359137255658489</v>
      </c>
      <c r="Y278" t="str">
        <f t="shared" si="145"/>
        <v>Francosphere</v>
      </c>
      <c r="AC278">
        <f>Z$30-Z269</f>
        <v>-18.463369510000007</v>
      </c>
      <c r="AD278">
        <f>Z$30-Z270</f>
        <v>-58.383025770000017</v>
      </c>
      <c r="AE278">
        <f>Z$30-Z271</f>
        <v>-47.970618470000005</v>
      </c>
      <c r="AF278">
        <f>Z$30-Z272</f>
        <v>-47.796928270000009</v>
      </c>
    </row>
    <row r="279" spans="14:32" x14ac:dyDescent="0.35">
      <c r="N279" t="str">
        <f t="shared" si="144"/>
        <v>Northern Africa and Western Asia</v>
      </c>
      <c r="S279">
        <f>O$31-O270</f>
        <v>-23.248967357303528</v>
      </c>
      <c r="T279">
        <f>O$31-O271</f>
        <v>-5.2700139411751081</v>
      </c>
      <c r="U279">
        <f>O$31-O272</f>
        <v>-52.725100493499127</v>
      </c>
      <c r="Y279" t="str">
        <f t="shared" si="145"/>
        <v>Germanosphere</v>
      </c>
      <c r="AD279">
        <f>Z$31-Z270</f>
        <v>-72.293074780000012</v>
      </c>
      <c r="AE279">
        <f>Z$31-Z271</f>
        <v>-61.88066748</v>
      </c>
      <c r="AF279">
        <f>Z$31-Z272</f>
        <v>-61.706977280000004</v>
      </c>
    </row>
    <row r="280" spans="14:32" x14ac:dyDescent="0.35">
      <c r="N280" t="str">
        <f t="shared" si="144"/>
        <v>Northern America</v>
      </c>
      <c r="T280">
        <f>O$32-O271</f>
        <v>-7.1527834777362784</v>
      </c>
      <c r="U280">
        <f>O$32-O272</f>
        <v>-54.607870030060297</v>
      </c>
      <c r="Y280" t="str">
        <f t="shared" si="145"/>
        <v>Hispanosphere</v>
      </c>
      <c r="AE280">
        <f>Z$32-Z271</f>
        <v>-59.401663849999998</v>
      </c>
      <c r="AF280">
        <f>Z$32-Z272</f>
        <v>-59.227973650000003</v>
      </c>
    </row>
    <row r="281" spans="14:32" x14ac:dyDescent="0.35">
      <c r="N281" t="str">
        <f t="shared" si="144"/>
        <v>Oceania</v>
      </c>
      <c r="U281">
        <f>O271-O272</f>
        <v>-47.455086552324019</v>
      </c>
      <c r="Y281" t="str">
        <f t="shared" si="145"/>
        <v>Lusosphone (Portuguese)</v>
      </c>
      <c r="AF281">
        <f>Z271-Z272</f>
        <v>0.1736901999999958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146">P274</f>
        <v>Europe</v>
      </c>
      <c r="Q283" t="str">
        <f t="shared" si="146"/>
        <v>Latin America and the Caribbean</v>
      </c>
      <c r="R283" t="str">
        <f t="shared" si="146"/>
        <v>Northern Africa and Western Asia</v>
      </c>
      <c r="S283" t="str">
        <f t="shared" si="146"/>
        <v>Northern America</v>
      </c>
      <c r="T283" t="str">
        <f t="shared" si="146"/>
        <v>Oceania</v>
      </c>
      <c r="U283" t="str">
        <f t="shared" si="146"/>
        <v>Sub-Saharan Africa</v>
      </c>
      <c r="Z283" t="str">
        <f>Z274</f>
        <v>Anglosphere (other)</v>
      </c>
      <c r="AA283" t="str">
        <f t="shared" ref="AA283:AF283" si="147">AA274</f>
        <v>Arabsphere</v>
      </c>
      <c r="AB283" t="str">
        <f t="shared" si="147"/>
        <v>Francosphere</v>
      </c>
      <c r="AC283" t="str">
        <f t="shared" si="147"/>
        <v>Germanosphere</v>
      </c>
      <c r="AD283" t="str">
        <f t="shared" si="147"/>
        <v>Hispanosphere</v>
      </c>
      <c r="AE283" t="str">
        <f t="shared" si="147"/>
        <v>Lusosphone (Portuguese)</v>
      </c>
      <c r="AF283" t="str">
        <f t="shared" si="147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3.3337460534615504</v>
      </c>
      <c r="P284">
        <f>SQRT((Q$27*P$27^2+Q267*P267^2)/(Q$27+Q267-2))</f>
        <v>4.7096439084350514</v>
      </c>
      <c r="Q284">
        <f>SQRT((Q$27*P$27^2+Q268*P268^2)/(Q$27+Q268-2))</f>
        <v>2.2852971190227254</v>
      </c>
      <c r="R284">
        <f>SQRT((Q$27*P$27^2+Q269*P269^2)/(Q$27+Q269-2))</f>
        <v>2.5735411829431381</v>
      </c>
      <c r="S284">
        <f>SQRT((Q$27*P$27^2+Q270*P270^2)/(Q$27+Q270-2))</f>
        <v>2.6275434550806174</v>
      </c>
      <c r="T284">
        <f>SQRT((Q$27*P$27^2+Q271*P271^2)/(Q$27+Q271-2))</f>
        <v>3.3334013986062936</v>
      </c>
      <c r="U284">
        <f>SQRT((Q$27*P$27^2+Q272*P272^2)/(Q$27+Q272-2))</f>
        <v>3.2450383572650803</v>
      </c>
      <c r="Y284" t="str">
        <f>Y275</f>
        <v>Anglosphere (core)</v>
      </c>
      <c r="Z284">
        <f>SQRT((AB$27*AA$27^2+AB266*AA266^2)/(AB$27+AB266-2))</f>
        <v>2.2175526694580898</v>
      </c>
      <c r="AA284">
        <f>SQRT((AB$27*AA$27^2+AB267*AA267^2)/(AB$27+AB267-2))</f>
        <v>2.7677544239755663</v>
      </c>
      <c r="AB284">
        <f>SQRT((AB$27*AA$27^2+AB268*AA268^2)/(AB$27+AB268-2))</f>
        <v>2.5280890358065102</v>
      </c>
      <c r="AC284">
        <f>SQRT((AB$27*AA$27^2+AB269*AA269^2)/(AB$27+AB269-2))</f>
        <v>2.9930856442735596</v>
      </c>
      <c r="AD284">
        <f>SQRT((AB$27*AA$27^2+AB270*AA270^2)/(AB$27+AB270-2))</f>
        <v>2.671415480781087</v>
      </c>
      <c r="AE284">
        <f>SQRT((AB$27*AA$27^2+AB271*AA271^2)/(AB$27+AB271-2))</f>
        <v>2.3535856761346112</v>
      </c>
      <c r="AF284">
        <f>SQRT((AB$27*AA$27^2+AB272*AA272^2)/(AB$27+AB272-2))</f>
        <v>3.0476638711987278</v>
      </c>
    </row>
    <row r="285" spans="14:32" x14ac:dyDescent="0.35">
      <c r="N285" t="str">
        <f t="shared" ref="N285:N290" si="148">N276</f>
        <v>Eastern and South-Eastern Asia</v>
      </c>
      <c r="P285">
        <f>SQRT((Q$28*P$28^2+Q267*P267^2)/(Q$28+Q267-2))</f>
        <v>5.545809484832712</v>
      </c>
      <c r="Q285">
        <f>SQRT((Q$28*P$28^2+Q268*P268^2)/(Q$28+Q268-2))</f>
        <v>1.9501129314766106</v>
      </c>
      <c r="R285">
        <f>SQRT((Q$28*P$28^2+Q269*P269^2)/(Q$28+Q269-2))</f>
        <v>2.1180606098623556</v>
      </c>
      <c r="S285">
        <f>SQRT((Q$28*P$28^2+Q270*P270^2)/(Q$28+Q270-2))</f>
        <v>1.5732039846903214</v>
      </c>
      <c r="T285">
        <f>SQRT((Q$28*P$28^2+Q271*P271^2)/(Q$28+Q271-2))</f>
        <v>4.0462601118481079</v>
      </c>
      <c r="U285">
        <f>SQRT((Q$28*P$28^2+Q272*P272^2)/(Q$28+Q272-2))</f>
        <v>3.4697315845632817</v>
      </c>
      <c r="Y285" t="str">
        <f t="shared" ref="Y285:Y290" si="149">Y276</f>
        <v>Anglosphere (other)</v>
      </c>
      <c r="AA285">
        <f>SQRT((AB$28*AA$28^2+AB267*AA267^2)/(AB$28+AB267-2))</f>
        <v>2.6898713713125733</v>
      </c>
      <c r="AB285">
        <f>SQRT((AB$28*AA$28^2+AB268*AA268^2)/(AB$28+AB268-2))</f>
        <v>2.4925549205160613</v>
      </c>
      <c r="AC285">
        <f>SQRT((AB$28*AA$28^2+AB269*AA269^2)/(AB$28+AB269-2))</f>
        <v>2.8186112243410095</v>
      </c>
      <c r="AD285">
        <f>SQRT((AB$28*AA$28^2+AB270*AA270^2)/(AB$28+AB270-2))</f>
        <v>2.6353673648220548</v>
      </c>
      <c r="AE285">
        <f>SQRT((AB$28*AA$28^2+AB271*AA271^2)/(AB$28+AB271-2))</f>
        <v>2.3593436605000488</v>
      </c>
      <c r="AF285">
        <f>SQRT((AB$28*AA$28^2+AB272*AA272^2)/(AB$28+AB272-2))</f>
        <v>2.8164051330362789</v>
      </c>
    </row>
    <row r="286" spans="14:32" x14ac:dyDescent="0.35">
      <c r="N286" t="str">
        <f t="shared" si="148"/>
        <v>Europe</v>
      </c>
      <c r="Q286">
        <f>SQRT((Q$29*P$29^2+Q268*P268^2)/(Q$29+Q268-2))</f>
        <v>1.9809815039142764</v>
      </c>
      <c r="R286">
        <f>SQRT((Q$29*P$29^2+Q269*P269^2)/(Q$29+Q269-2))</f>
        <v>2.1360949318056233</v>
      </c>
      <c r="S286">
        <f>SQRT((Q$29*P$29^2+Q270*P270^2)/(Q$29+Q270-2))</f>
        <v>1.8467818573997836</v>
      </c>
      <c r="T286">
        <f>SQRT((Q$29*P$29^2+Q271*P271^2)/(Q$29+Q271-2))</f>
        <v>2.9943765896577443</v>
      </c>
      <c r="U286">
        <f>SQRT((Q$29*P$29^2+Q272*P272^2)/(Q$29+Q272-2))</f>
        <v>2.9236742815846402</v>
      </c>
      <c r="Y286" t="str">
        <f t="shared" si="149"/>
        <v>Arabsphere</v>
      </c>
      <c r="AB286">
        <f>SQRT((AB$29*AA$29^2+AB268*AA268^2)/(AB$29+AB268-2))</f>
        <v>1.6346361032018426</v>
      </c>
      <c r="AC286">
        <f>SQRT((AB$29*AA$29^2+AB269*AA269^2)/(AB$29+AB269-2))</f>
        <v>1.8263724903859677</v>
      </c>
      <c r="AD286">
        <f>SQRT((AB$29*AA$29^2+AB270*AA270^2)/(AB$29+AB270-2))</f>
        <v>2.2148447485225824</v>
      </c>
      <c r="AE286">
        <f>SQRT((AB$29*AA$29^2+AB271*AA271^2)/(AB$29+AB271-2))</f>
        <v>1.4371359071171852</v>
      </c>
      <c r="AF286">
        <f>SQRT((AB$29*AA$29^2+AB272*AA272^2)/(AB$29+AB272-2))</f>
        <v>1.5775663596796761</v>
      </c>
    </row>
    <row r="287" spans="14:32" x14ac:dyDescent="0.35">
      <c r="N287" t="str">
        <f t="shared" si="148"/>
        <v>Latin America and the Caribbean</v>
      </c>
      <c r="R287">
        <f>SQRT((Q$30*P$30^2+Q269*P269^2)/(Q$30+Q269-2))</f>
        <v>1.6078594220943181</v>
      </c>
      <c r="S287">
        <f>SQRT((Q$30*P$30^2+Q270*P270^2)/(Q$30+Q270-2))</f>
        <v>1.2226015744929668</v>
      </c>
      <c r="T287">
        <f>SQRT((Q$30*P$30^2+Q271*P271^2)/(Q$30+Q271-2))</f>
        <v>1.6765063577698265</v>
      </c>
      <c r="U287">
        <f>SQRT((Q$30*P$30^2+Q272*P272^2)/(Q$30+Q272-2))</f>
        <v>1.790681910927751</v>
      </c>
      <c r="Y287" t="str">
        <f t="shared" si="149"/>
        <v>Francosphere</v>
      </c>
      <c r="AC287">
        <f>SQRT((AB$30*AA$30^2+AB269*AA269^2)/(AB$30+AB269-2))</f>
        <v>4.5192607200804629</v>
      </c>
      <c r="AD287">
        <f>SQRT((AB$30*AA$30^2+AB270*AA270^2)/(AB$30+AB270-2))</f>
        <v>3.0014442097250491</v>
      </c>
      <c r="AE287">
        <f>SQRT((AB$30*AA$30^2+AB271*AA271^2)/(AB$30+AB271-2))</f>
        <v>3.1586033429275662</v>
      </c>
      <c r="AF287">
        <f>SQRT((AB$30*AA$30^2+AB272*AA272^2)/(AB$30+AB272-2))</f>
        <v>5.8546848216684459</v>
      </c>
    </row>
    <row r="288" spans="14:32" x14ac:dyDescent="0.35">
      <c r="N288" t="str">
        <f t="shared" si="148"/>
        <v>Northern Africa and Western Asia</v>
      </c>
      <c r="S288">
        <f>SQRT((Q$31*P$31^2+Q270*P270^2)/(Q$31+Q270-2))</f>
        <v>1.2872087963460197</v>
      </c>
      <c r="T288">
        <f>SQRT((Q$31*P$31^2+Q271*P271^2)/(Q$31+Q271-2))</f>
        <v>1.8155120084273444</v>
      </c>
      <c r="U288">
        <f>SQRT((Q$31*P$31^2+Q272*P272^2)/(Q$31+Q272-2))</f>
        <v>1.9280839070631135</v>
      </c>
      <c r="Y288" t="str">
        <f t="shared" si="149"/>
        <v>Germanosphere</v>
      </c>
      <c r="AD288">
        <f>SQRT((AB$31*AA$31^2+AB270*AA270^2)/(AB$31+AB270-2))</f>
        <v>2.6052503853393567</v>
      </c>
      <c r="AE288">
        <f>SQRT((AB$31*AA$31^2+AB271*AA271^2)/(AB$31+AB271-2))</f>
        <v>1.6088203721822343</v>
      </c>
      <c r="AF288">
        <f>SQRT((AB$31*AA$31^2+AB272*AA272^2)/(AB$31+AB272-2))</f>
        <v>6.1126016119438145</v>
      </c>
    </row>
    <row r="289" spans="14:32" x14ac:dyDescent="0.35">
      <c r="N289" t="str">
        <f t="shared" si="148"/>
        <v>Northern America</v>
      </c>
      <c r="T289">
        <f>SQRT((Q$32*P$32^2+Q271*P271^2)/(Q$32+Q271-2))</f>
        <v>3.0058728658013116</v>
      </c>
      <c r="U289">
        <f>SQRT((Q$32*P$32^2+Q272*P272^2)/(Q$32+Q272-2))</f>
        <v>2.9293247971549978</v>
      </c>
      <c r="Y289" t="str">
        <f t="shared" si="149"/>
        <v>Hispanosphere</v>
      </c>
      <c r="AE289">
        <f>SQRT((AB$32*AA$32^2+AB271*AA271^2)/(AB$32+AB271-2))</f>
        <v>1.4636616963620475</v>
      </c>
      <c r="AF289">
        <f>SQRT((AB$32*AA$32^2+AB272*AA272^2)/(AB$32+AB272-2))</f>
        <v>1.596297118814433</v>
      </c>
    </row>
    <row r="290" spans="14:32" x14ac:dyDescent="0.35">
      <c r="N290" t="str">
        <f t="shared" si="148"/>
        <v>Oceania</v>
      </c>
      <c r="U290">
        <f>SQRT((Q271*P271^2+Q272*P272^2)/(Q271+Q272-2))</f>
        <v>3.5121708435125072</v>
      </c>
      <c r="Y290" t="str">
        <f t="shared" si="149"/>
        <v>Lusosphone (Portuguese)</v>
      </c>
      <c r="AF290">
        <f>SQRT((AB271*AA271^2+AB272*AA272^2)/(AB271+AB272-2))</f>
        <v>1.7026069058240614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150">P283</f>
        <v>Europe</v>
      </c>
      <c r="Q292" t="str">
        <f t="shared" si="150"/>
        <v>Latin America and the Caribbean</v>
      </c>
      <c r="R292" t="str">
        <f t="shared" si="150"/>
        <v>Northern Africa and Western Asia</v>
      </c>
      <c r="S292" t="str">
        <f t="shared" si="150"/>
        <v>Northern America</v>
      </c>
      <c r="T292" t="str">
        <f t="shared" si="150"/>
        <v>Oceania</v>
      </c>
      <c r="U292" t="str">
        <f t="shared" si="150"/>
        <v>Sub-Saharan Africa</v>
      </c>
      <c r="Y292" s="4" t="s">
        <v>39</v>
      </c>
      <c r="Z292" t="str">
        <f>Z283</f>
        <v>Anglosphere (other)</v>
      </c>
      <c r="AA292" t="str">
        <f t="shared" ref="AA292:AF292" si="151">AA283</f>
        <v>Arabsphere</v>
      </c>
      <c r="AB292" t="str">
        <f t="shared" si="151"/>
        <v>Francosphere</v>
      </c>
      <c r="AC292" t="str">
        <f t="shared" si="151"/>
        <v>Germanosphere</v>
      </c>
      <c r="AD292" t="str">
        <f t="shared" si="151"/>
        <v>Hispanosphere</v>
      </c>
      <c r="AE292" t="str">
        <f t="shared" si="151"/>
        <v>Lusosphone (Portuguese)</v>
      </c>
      <c r="AF292" t="str">
        <f t="shared" si="151"/>
        <v>Swahili</v>
      </c>
    </row>
    <row r="293" spans="14:32" x14ac:dyDescent="0.35">
      <c r="N293" t="str">
        <f>N284</f>
        <v>Central and Southern Asia</v>
      </c>
      <c r="O293">
        <f>O275/O284</f>
        <v>-23.237897279416366</v>
      </c>
      <c r="P293">
        <f t="shared" ref="P293:U299" si="152">P275/P284</f>
        <v>-8.148053210449131</v>
      </c>
      <c r="Q293">
        <f t="shared" si="152"/>
        <v>-32.776044537916214</v>
      </c>
      <c r="R293">
        <f t="shared" si="152"/>
        <v>-22.123102411205572</v>
      </c>
      <c r="S293">
        <f t="shared" si="152"/>
        <v>-13.994976643392599</v>
      </c>
      <c r="T293">
        <f t="shared" si="152"/>
        <v>-5.6379216361646458</v>
      </c>
      <c r="U293">
        <f t="shared" si="152"/>
        <v>-20.415334158139885</v>
      </c>
      <c r="Y293" t="str">
        <f>Y284</f>
        <v>Anglosphere (core)</v>
      </c>
      <c r="Z293">
        <f>Z275/Z284</f>
        <v>-26.792055371798178</v>
      </c>
      <c r="AA293">
        <f t="shared" ref="AA293:AF299" si="153">AA275/AA284</f>
        <v>-17.55627471464895</v>
      </c>
      <c r="AB293">
        <f t="shared" si="153"/>
        <v>-19.582217757693311</v>
      </c>
      <c r="AC293">
        <f t="shared" si="153"/>
        <v>-9.9677383128276542</v>
      </c>
      <c r="AD293">
        <f t="shared" si="153"/>
        <v>-26.111232495218179</v>
      </c>
      <c r="AE293">
        <f t="shared" si="153"/>
        <v>-25.213249728583925</v>
      </c>
      <c r="AF293">
        <f t="shared" si="153"/>
        <v>-19.414166296077692</v>
      </c>
    </row>
    <row r="294" spans="14:32" x14ac:dyDescent="0.35">
      <c r="N294" t="str">
        <f t="shared" ref="N294:N299" si="154">N285</f>
        <v>Eastern and South-Eastern Asia</v>
      </c>
      <c r="P294">
        <f t="shared" si="152"/>
        <v>-3.9082619510705512</v>
      </c>
      <c r="Q294">
        <f t="shared" si="152"/>
        <v>-29.845988017038074</v>
      </c>
      <c r="R294">
        <f t="shared" si="152"/>
        <v>-18.99603910842869</v>
      </c>
      <c r="S294">
        <f t="shared" si="152"/>
        <v>-12.758966102266109</v>
      </c>
      <c r="T294">
        <f t="shared" si="152"/>
        <v>-0.51739207036029256</v>
      </c>
      <c r="U294">
        <f t="shared" si="152"/>
        <v>-14.280237027339341</v>
      </c>
      <c r="Y294" t="str">
        <f t="shared" ref="Y294:Y299" si="155">Y285</f>
        <v>Anglosphere (other)</v>
      </c>
      <c r="AA294">
        <f t="shared" si="153"/>
        <v>-19.473618656508265</v>
      </c>
      <c r="AB294">
        <f t="shared" si="153"/>
        <v>-21.381941028190308</v>
      </c>
      <c r="AC294">
        <f t="shared" si="153"/>
        <v>-11.929409231619507</v>
      </c>
      <c r="AD294">
        <f t="shared" si="153"/>
        <v>-27.906554509893102</v>
      </c>
      <c r="AE294">
        <f t="shared" si="153"/>
        <v>-26.75812632849749</v>
      </c>
      <c r="AF294">
        <f t="shared" si="153"/>
        <v>-22.354001837841782</v>
      </c>
    </row>
    <row r="295" spans="14:32" x14ac:dyDescent="0.35">
      <c r="N295" t="str">
        <f t="shared" si="154"/>
        <v>Europe</v>
      </c>
      <c r="Q295">
        <f t="shared" si="152"/>
        <v>-36.634856254389845</v>
      </c>
      <c r="R295">
        <f t="shared" si="152"/>
        <v>-25.562856228769455</v>
      </c>
      <c r="S295">
        <f t="shared" si="152"/>
        <v>-18.649945919920551</v>
      </c>
      <c r="T295">
        <f t="shared" si="152"/>
        <v>-5.4981155032840192</v>
      </c>
      <c r="U295">
        <f t="shared" si="152"/>
        <v>-21.862392574027762</v>
      </c>
      <c r="Y295" t="str">
        <f t="shared" si="155"/>
        <v>Arabsphere</v>
      </c>
      <c r="AB295">
        <f t="shared" si="153"/>
        <v>-26.540948401310889</v>
      </c>
      <c r="AC295">
        <f t="shared" si="153"/>
        <v>-12.983932376789483</v>
      </c>
      <c r="AD295">
        <f t="shared" si="153"/>
        <v>-28.730299589823019</v>
      </c>
      <c r="AE295">
        <f t="shared" si="153"/>
        <v>-37.03250722943654</v>
      </c>
      <c r="AF295">
        <f t="shared" si="153"/>
        <v>-33.625879091876158</v>
      </c>
    </row>
    <row r="296" spans="14:32" x14ac:dyDescent="0.35">
      <c r="N296" t="str">
        <f t="shared" si="154"/>
        <v>Latin America and the Caribbean</v>
      </c>
      <c r="R296">
        <f t="shared" si="152"/>
        <v>-32.369316166972538</v>
      </c>
      <c r="S296">
        <f t="shared" si="152"/>
        <v>-26.078000212526554</v>
      </c>
      <c r="T296">
        <f t="shared" si="152"/>
        <v>-8.2934673279917295</v>
      </c>
      <c r="U296">
        <f t="shared" si="152"/>
        <v>-34.265793875065377</v>
      </c>
      <c r="Y296" t="str">
        <f t="shared" si="155"/>
        <v>Francosphere</v>
      </c>
      <c r="AC296">
        <f t="shared" si="153"/>
        <v>-4.0854844749190029</v>
      </c>
      <c r="AD296">
        <f t="shared" si="153"/>
        <v>-19.451644505279098</v>
      </c>
      <c r="AE296">
        <f t="shared" si="153"/>
        <v>-15.187287944024721</v>
      </c>
      <c r="AF296">
        <f t="shared" si="153"/>
        <v>-8.1638772582772479</v>
      </c>
    </row>
    <row r="297" spans="14:32" x14ac:dyDescent="0.35">
      <c r="N297" t="str">
        <f t="shared" si="154"/>
        <v>Northern Africa and Western Asia</v>
      </c>
      <c r="S297">
        <f t="shared" si="152"/>
        <v>-18.061535489269513</v>
      </c>
      <c r="T297">
        <f t="shared" si="152"/>
        <v>-2.9027700817799413</v>
      </c>
      <c r="U297">
        <f t="shared" si="152"/>
        <v>-27.345853725738937</v>
      </c>
      <c r="Y297" t="str">
        <f t="shared" si="155"/>
        <v>Germanosphere</v>
      </c>
      <c r="AD297">
        <f t="shared" si="153"/>
        <v>-27.748993028393009</v>
      </c>
      <c r="AE297">
        <f t="shared" si="153"/>
        <v>-38.463378851962133</v>
      </c>
      <c r="AF297">
        <f t="shared" si="153"/>
        <v>-10.095043190681146</v>
      </c>
    </row>
    <row r="298" spans="14:32" x14ac:dyDescent="0.35">
      <c r="N298" t="str">
        <f t="shared" si="154"/>
        <v>Northern America</v>
      </c>
      <c r="T298">
        <f t="shared" si="152"/>
        <v>-2.3796027966171067</v>
      </c>
      <c r="U298">
        <f t="shared" si="152"/>
        <v>-18.641794205646381</v>
      </c>
      <c r="Y298" t="str">
        <f t="shared" si="155"/>
        <v>Hispanosphere</v>
      </c>
      <c r="AE298">
        <f t="shared" si="153"/>
        <v>-40.584285287811866</v>
      </c>
      <c r="AF298">
        <f t="shared" si="153"/>
        <v>-37.103351845919832</v>
      </c>
    </row>
    <row r="299" spans="14:32" x14ac:dyDescent="0.35">
      <c r="N299" t="str">
        <f t="shared" si="154"/>
        <v>Oceania</v>
      </c>
      <c r="U299">
        <f t="shared" si="152"/>
        <v>-13.511611099437403</v>
      </c>
      <c r="Y299" t="str">
        <f t="shared" si="155"/>
        <v>Lusosphone (Portuguese)</v>
      </c>
      <c r="AF299">
        <f t="shared" si="153"/>
        <v>0.10201426965076814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156">P292</f>
        <v>Europe</v>
      </c>
      <c r="Q302" t="str">
        <f t="shared" si="156"/>
        <v>Latin America and the Caribbean</v>
      </c>
      <c r="R302" t="str">
        <f t="shared" si="156"/>
        <v>Northern Africa and Western Asia</v>
      </c>
      <c r="S302" t="str">
        <f t="shared" si="156"/>
        <v>Northern America</v>
      </c>
      <c r="T302" t="str">
        <f t="shared" si="156"/>
        <v>Oceania</v>
      </c>
      <c r="U302" t="str">
        <f t="shared" si="156"/>
        <v>Sub-Saharan Africa</v>
      </c>
      <c r="Z302" t="str">
        <f>Z292</f>
        <v>Anglosphere (other)</v>
      </c>
      <c r="AA302" t="str">
        <f t="shared" ref="AA302:AF302" si="157">AA292</f>
        <v>Arabsphere</v>
      </c>
      <c r="AB302" t="str">
        <f t="shared" si="157"/>
        <v>Francosphere</v>
      </c>
      <c r="AC302" t="str">
        <f t="shared" si="157"/>
        <v>Germanosphere</v>
      </c>
      <c r="AD302" t="str">
        <f t="shared" si="157"/>
        <v>Hispanosphere</v>
      </c>
      <c r="AE302" t="str">
        <f t="shared" si="157"/>
        <v>Lusosphone (Portuguese)</v>
      </c>
      <c r="AF302" t="str">
        <f t="shared" si="157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158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159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158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159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158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159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158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159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158"/>
        <v>Northern America</v>
      </c>
      <c r="T308">
        <f>Q$32+Q271-2</f>
        <v>6057</v>
      </c>
      <c r="U308">
        <f>Q$32+Q272-2</f>
        <v>8142</v>
      </c>
      <c r="Y308" t="str">
        <f t="shared" si="159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158"/>
        <v>Oceania</v>
      </c>
      <c r="U309">
        <f>Q271+Q272-2</f>
        <v>5083</v>
      </c>
      <c r="Y309" t="str">
        <f t="shared" si="159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160">N264</f>
        <v>Geographic_Grouping_A</v>
      </c>
      <c r="O323" t="str">
        <f t="shared" ref="O323:O331" si="161">T3</f>
        <v>reg.65-74</v>
      </c>
      <c r="P323" t="str">
        <f t="shared" ref="P323:P331" si="162">AL3</f>
        <v>65-74</v>
      </c>
      <c r="Q323" t="str">
        <f t="shared" ref="Q323:Q331" si="163">AW3</f>
        <v>65-74</v>
      </c>
      <c r="Y323" t="str">
        <f t="shared" ref="Y323:Y331" si="164">Y264</f>
        <v>Language_Grouping</v>
      </c>
      <c r="Z323" t="str">
        <f t="shared" ref="Z323:Z331" si="165">T15</f>
        <v>reg.65-74</v>
      </c>
      <c r="AA323" t="str">
        <f t="shared" ref="AA323:AA331" si="166">AL15</f>
        <v>65-74</v>
      </c>
      <c r="AB323" t="str">
        <f t="shared" ref="AB323:AB331" si="167">AW15</f>
        <v>65-74</v>
      </c>
    </row>
    <row r="324" spans="14:32" x14ac:dyDescent="0.35">
      <c r="N324" t="str">
        <f t="shared" si="160"/>
        <v>Central and Southern Asia</v>
      </c>
      <c r="O324">
        <f t="shared" si="161"/>
        <v>119.07195884132886</v>
      </c>
      <c r="P324">
        <f t="shared" si="162"/>
        <v>1.0500444235018227</v>
      </c>
      <c r="Q324">
        <f t="shared" si="163"/>
        <v>5453</v>
      </c>
      <c r="Y324" t="str">
        <f t="shared" si="164"/>
        <v>Anglosphere (core)</v>
      </c>
      <c r="Z324">
        <f t="shared" si="165"/>
        <v>105.7200859</v>
      </c>
      <c r="AA324">
        <f t="shared" si="166"/>
        <v>1.526710054</v>
      </c>
      <c r="AB324">
        <f t="shared" si="167"/>
        <v>11063</v>
      </c>
    </row>
    <row r="325" spans="14:32" x14ac:dyDescent="0.35">
      <c r="N325" t="str">
        <f t="shared" si="160"/>
        <v>Eastern and South-Eastern Asia</v>
      </c>
      <c r="O325">
        <f t="shared" si="161"/>
        <v>130.51437448329648</v>
      </c>
      <c r="P325">
        <f t="shared" si="162"/>
        <v>1.7589035478861714</v>
      </c>
      <c r="Q325">
        <f t="shared" si="163"/>
        <v>1377</v>
      </c>
      <c r="Y325" t="str">
        <f t="shared" si="164"/>
        <v>Anglosphere (other)</v>
      </c>
      <c r="Z325">
        <f t="shared" si="165"/>
        <v>120.2525255</v>
      </c>
      <c r="AA325">
        <f t="shared" si="166"/>
        <v>1.125823711</v>
      </c>
      <c r="AB325">
        <f t="shared" si="167"/>
        <v>8344</v>
      </c>
    </row>
    <row r="326" spans="14:32" x14ac:dyDescent="0.35">
      <c r="N326" t="str">
        <f t="shared" si="160"/>
        <v>Europe</v>
      </c>
      <c r="O326">
        <f t="shared" si="161"/>
        <v>109.70700580983696</v>
      </c>
      <c r="P326">
        <f t="shared" si="162"/>
        <v>2.2608693738824912</v>
      </c>
      <c r="Q326">
        <f t="shared" si="163"/>
        <v>10376</v>
      </c>
      <c r="Y326" t="str">
        <f t="shared" si="164"/>
        <v>Arabsphere</v>
      </c>
      <c r="Z326">
        <f t="shared" si="165"/>
        <v>109.36260040000001</v>
      </c>
      <c r="AA326">
        <f t="shared" si="166"/>
        <v>3.6816929859999998</v>
      </c>
      <c r="AB326">
        <f t="shared" si="167"/>
        <v>2815</v>
      </c>
    </row>
    <row r="327" spans="14:32" x14ac:dyDescent="0.35">
      <c r="N327" t="str">
        <f t="shared" si="160"/>
        <v>Latin America and the Caribbean</v>
      </c>
      <c r="O327">
        <f t="shared" si="161"/>
        <v>131.46251146278436</v>
      </c>
      <c r="P327">
        <f t="shared" si="162"/>
        <v>1.5144356893495001</v>
      </c>
      <c r="Q327">
        <f t="shared" si="163"/>
        <v>16647</v>
      </c>
      <c r="Y327" t="str">
        <f t="shared" si="164"/>
        <v>Francosphere</v>
      </c>
      <c r="Z327">
        <f t="shared" si="165"/>
        <v>113.7408726</v>
      </c>
      <c r="AA327">
        <f t="shared" si="166"/>
        <v>1.209864802</v>
      </c>
      <c r="AB327">
        <f t="shared" si="167"/>
        <v>7666</v>
      </c>
    </row>
    <row r="328" spans="14:32" x14ac:dyDescent="0.35">
      <c r="N328" t="str">
        <f t="shared" si="160"/>
        <v>Northern Africa and Western Asia</v>
      </c>
      <c r="O328">
        <f t="shared" si="161"/>
        <v>110.92172629544197</v>
      </c>
      <c r="P328">
        <f t="shared" si="162"/>
        <v>2.8136140388435651</v>
      </c>
      <c r="Q328">
        <f t="shared" si="163"/>
        <v>5171</v>
      </c>
      <c r="Y328" t="str">
        <f t="shared" si="164"/>
        <v>Germanosphere</v>
      </c>
      <c r="Z328">
        <f t="shared" si="165"/>
        <v>109.2691706</v>
      </c>
      <c r="AA328">
        <f t="shared" si="166"/>
        <v>2.2785143950000002</v>
      </c>
      <c r="AB328">
        <f t="shared" si="167"/>
        <v>1527</v>
      </c>
    </row>
    <row r="329" spans="14:32" x14ac:dyDescent="0.35">
      <c r="N329" t="str">
        <f t="shared" si="160"/>
        <v>Northern America</v>
      </c>
      <c r="O329">
        <f t="shared" si="161"/>
        <v>109.58625879461758</v>
      </c>
      <c r="P329">
        <f t="shared" si="162"/>
        <v>0.5099159770315701</v>
      </c>
      <c r="Q329">
        <f t="shared" si="163"/>
        <v>7590</v>
      </c>
      <c r="Y329" t="str">
        <f t="shared" si="164"/>
        <v>Hispanosphere</v>
      </c>
      <c r="Z329">
        <f t="shared" si="165"/>
        <v>133.24266299999999</v>
      </c>
      <c r="AA329">
        <f t="shared" si="166"/>
        <v>2.1478948870000001</v>
      </c>
      <c r="AB329">
        <f t="shared" si="167"/>
        <v>15191</v>
      </c>
    </row>
    <row r="330" spans="14:32" x14ac:dyDescent="0.35">
      <c r="N330" t="str">
        <f t="shared" si="160"/>
        <v>Oceania</v>
      </c>
      <c r="O330">
        <f t="shared" si="161"/>
        <v>97.315233725513366</v>
      </c>
      <c r="P330">
        <f t="shared" si="162"/>
        <v>0.47306812584873875</v>
      </c>
      <c r="Q330">
        <f t="shared" si="163"/>
        <v>1519</v>
      </c>
      <c r="Y330" t="str">
        <f t="shared" si="164"/>
        <v>Lusosphone (Portuguese)</v>
      </c>
      <c r="Z330">
        <f t="shared" si="165"/>
        <v>125.2222871</v>
      </c>
      <c r="AA330">
        <f t="shared" si="166"/>
        <v>0.25224233200000001</v>
      </c>
      <c r="AB330">
        <f t="shared" si="167"/>
        <v>3169</v>
      </c>
    </row>
    <row r="331" spans="14:32" x14ac:dyDescent="0.35">
      <c r="N331" t="str">
        <f t="shared" si="160"/>
        <v>Sub-Saharan Africa</v>
      </c>
      <c r="O331">
        <f t="shared" si="161"/>
        <v>120.2379413413918</v>
      </c>
      <c r="P331">
        <f t="shared" si="162"/>
        <v>1.5772238860497407</v>
      </c>
      <c r="Q331">
        <f t="shared" si="163"/>
        <v>1715</v>
      </c>
      <c r="Y331" t="str">
        <f t="shared" si="164"/>
        <v>Swahili</v>
      </c>
      <c r="Z331">
        <f t="shared" si="165"/>
        <v>136.91003040000001</v>
      </c>
      <c r="AA331">
        <f t="shared" si="166"/>
        <v>3.2812651339999999</v>
      </c>
      <c r="AB331">
        <f t="shared" si="167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-79.223471933748527</v>
      </c>
      <c r="P334">
        <f>O$27-O326</f>
        <v>-58.416103260289006</v>
      </c>
      <c r="Q334">
        <f>O$27-O327</f>
        <v>-80.171608913236412</v>
      </c>
      <c r="R334">
        <f>O$27-O328</f>
        <v>-59.63082374589402</v>
      </c>
      <c r="S334">
        <f>O$27-O329</f>
        <v>-58.295356245069627</v>
      </c>
      <c r="T334">
        <f>O$27-O330</f>
        <v>-46.024331175965415</v>
      </c>
      <c r="U334">
        <f>O$27-O331</f>
        <v>-68.947038791843852</v>
      </c>
      <c r="Y334" t="str">
        <f>Y324</f>
        <v>Anglosphere (core)</v>
      </c>
      <c r="Z334">
        <f>Z$27-Z325</f>
        <v>-61.904704710000004</v>
      </c>
      <c r="AA334">
        <f>Z$27-Z326</f>
        <v>-51.014779610000005</v>
      </c>
      <c r="AB334">
        <f>Z$27-Z327</f>
        <v>-55.393051810000003</v>
      </c>
      <c r="AC334">
        <f>Z$27-Z328</f>
        <v>-50.921349809999995</v>
      </c>
      <c r="AD334">
        <f>Z$27-Z329</f>
        <v>-74.894842209999993</v>
      </c>
      <c r="AE334">
        <f>Z$27-Z330</f>
        <v>-66.874466310000003</v>
      </c>
      <c r="AF334">
        <f>Z$27-Z331</f>
        <v>-78.562209610000011</v>
      </c>
    </row>
    <row r="335" spans="14:32" x14ac:dyDescent="0.35">
      <c r="N335" t="str">
        <f t="shared" ref="N335:N340" si="168">N325</f>
        <v>Eastern and South-Eastern Asia</v>
      </c>
      <c r="P335">
        <f>O$28-O326</f>
        <v>-41.716150289550455</v>
      </c>
      <c r="Q335">
        <f>O$28-O327</f>
        <v>-63.471655942497861</v>
      </c>
      <c r="R335">
        <f>O$28-O328</f>
        <v>-42.930870775155469</v>
      </c>
      <c r="S335">
        <f>O$28-O329</f>
        <v>-41.595403274331076</v>
      </c>
      <c r="T335">
        <f>O$28-O330</f>
        <v>-29.324378205226864</v>
      </c>
      <c r="U335">
        <f>O$28-O331</f>
        <v>-52.247085821105301</v>
      </c>
      <c r="Y335" t="str">
        <f t="shared" ref="Y335:Y340" si="169">Y325</f>
        <v>Anglosphere (other)</v>
      </c>
      <c r="AA335">
        <f>Z$28-Z326</f>
        <v>-54.804851920000004</v>
      </c>
      <c r="AB335">
        <f>Z$28-Z327</f>
        <v>-59.183124120000002</v>
      </c>
      <c r="AC335">
        <f>Z$28-Z328</f>
        <v>-54.711422119999995</v>
      </c>
      <c r="AD335">
        <f>Z$28-Z329</f>
        <v>-78.684914519999992</v>
      </c>
      <c r="AE335">
        <f>Z$28-Z330</f>
        <v>-70.664538620000002</v>
      </c>
      <c r="AF335">
        <f>Z$28-Z331</f>
        <v>-82.35228192000001</v>
      </c>
    </row>
    <row r="336" spans="14:32" x14ac:dyDescent="0.35">
      <c r="N336" t="str">
        <f t="shared" si="168"/>
        <v>Europe</v>
      </c>
      <c r="Q336">
        <f>O$29-O327</f>
        <v>-77.841581396280475</v>
      </c>
      <c r="R336">
        <f>O$29-O328</f>
        <v>-57.300796228938083</v>
      </c>
      <c r="S336">
        <f>O$29-O329</f>
        <v>-55.96532872811369</v>
      </c>
      <c r="T336">
        <f>O$29-O330</f>
        <v>-43.694303659009478</v>
      </c>
      <c r="U336">
        <f>O$29-O331</f>
        <v>-66.617011274887915</v>
      </c>
      <c r="Y336" t="str">
        <f t="shared" si="169"/>
        <v>Arabsphere</v>
      </c>
      <c r="AB336">
        <f>Z$29-Z327</f>
        <v>-49.272254270000005</v>
      </c>
      <c r="AC336">
        <f>Z$29-Z328</f>
        <v>-44.800552269999997</v>
      </c>
      <c r="AD336">
        <f>Z$29-Z329</f>
        <v>-68.774044669999995</v>
      </c>
      <c r="AE336">
        <f>Z$29-Z330</f>
        <v>-60.753668770000004</v>
      </c>
      <c r="AF336">
        <f>Z$29-Z331</f>
        <v>-72.441412070000013</v>
      </c>
    </row>
    <row r="337" spans="14:32" x14ac:dyDescent="0.35">
      <c r="N337" t="str">
        <f t="shared" si="168"/>
        <v>Latin America and the Caribbean</v>
      </c>
      <c r="R337">
        <f>O$30-O328</f>
        <v>-54.741418582004577</v>
      </c>
      <c r="S337">
        <f>O$30-O329</f>
        <v>-53.405951081180184</v>
      </c>
      <c r="T337">
        <f>O$30-O330</f>
        <v>-41.134926012075972</v>
      </c>
      <c r="U337">
        <f>O$30-O331</f>
        <v>-64.057633627954402</v>
      </c>
      <c r="Y337" t="str">
        <f t="shared" si="169"/>
        <v>Francosphere</v>
      </c>
      <c r="AC337">
        <f>Z$30-Z328</f>
        <v>-39.550424870000001</v>
      </c>
      <c r="AD337">
        <f>Z$30-Z329</f>
        <v>-63.523917269999998</v>
      </c>
      <c r="AE337">
        <f>Z$30-Z330</f>
        <v>-55.503541370000008</v>
      </c>
      <c r="AF337">
        <f>Z$30-Z331</f>
        <v>-67.191284670000016</v>
      </c>
    </row>
    <row r="338" spans="14:32" x14ac:dyDescent="0.35">
      <c r="N338" t="str">
        <f t="shared" si="168"/>
        <v>Northern Africa and Western Asia</v>
      </c>
      <c r="S338">
        <f>O$31-O329</f>
        <v>-44.771914319020823</v>
      </c>
      <c r="T338">
        <f>O$31-O330</f>
        <v>-32.500889249916611</v>
      </c>
      <c r="U338">
        <f>O$31-O331</f>
        <v>-55.423596865795048</v>
      </c>
      <c r="Y338" t="str">
        <f t="shared" si="169"/>
        <v>Germanosphere</v>
      </c>
      <c r="AD338">
        <f>Z$31-Z329</f>
        <v>-77.433966279999993</v>
      </c>
      <c r="AE338">
        <f>Z$31-Z330</f>
        <v>-69.413590380000002</v>
      </c>
      <c r="AF338">
        <f>Z$31-Z331</f>
        <v>-81.10133368000001</v>
      </c>
    </row>
    <row r="339" spans="14:32" x14ac:dyDescent="0.35">
      <c r="N339" t="str">
        <f t="shared" si="168"/>
        <v>Northern America</v>
      </c>
      <c r="T339">
        <f>O$32-O330</f>
        <v>-34.383658786477781</v>
      </c>
      <c r="U339">
        <f>O$32-O331</f>
        <v>-57.306366402356218</v>
      </c>
      <c r="Y339" t="str">
        <f t="shared" si="169"/>
        <v>Hispanosphere</v>
      </c>
      <c r="AE339">
        <f>Z$32-Z330</f>
        <v>-66.934586749999994</v>
      </c>
      <c r="AF339">
        <f>Z$32-Z331</f>
        <v>-78.622330050000016</v>
      </c>
    </row>
    <row r="340" spans="14:32" x14ac:dyDescent="0.35">
      <c r="N340" t="str">
        <f t="shared" si="168"/>
        <v>Oceania</v>
      </c>
      <c r="U340">
        <f>O330-O331</f>
        <v>-22.922707615878437</v>
      </c>
      <c r="Y340" t="str">
        <f t="shared" si="169"/>
        <v>Lusosphone (Portuguese)</v>
      </c>
      <c r="AF340">
        <f>Z330-Z331</f>
        <v>-11.687743300000008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170">P333</f>
        <v>Europe</v>
      </c>
      <c r="Q342" t="str">
        <f t="shared" si="170"/>
        <v>Latin America and the Caribbean</v>
      </c>
      <c r="R342" t="str">
        <f t="shared" si="170"/>
        <v>Northern Africa and Western Asia</v>
      </c>
      <c r="S342" t="str">
        <f t="shared" si="170"/>
        <v>Northern America</v>
      </c>
      <c r="T342" t="str">
        <f t="shared" si="170"/>
        <v>Oceania</v>
      </c>
      <c r="U342" t="str">
        <f t="shared" si="170"/>
        <v>Sub-Saharan Africa</v>
      </c>
      <c r="Z342" t="str">
        <f>Z333</f>
        <v>Anglosphere (other)</v>
      </c>
      <c r="AA342" t="str">
        <f t="shared" ref="AA342:AF342" si="171">AA333</f>
        <v>Arabsphere</v>
      </c>
      <c r="AB342" t="str">
        <f t="shared" si="171"/>
        <v>Francosphere</v>
      </c>
      <c r="AC342" t="str">
        <f t="shared" si="171"/>
        <v>Germanosphere</v>
      </c>
      <c r="AD342" t="str">
        <f t="shared" si="171"/>
        <v>Hispanosphere</v>
      </c>
      <c r="AE342" t="str">
        <f t="shared" si="171"/>
        <v>Lusosphone (Portuguese)</v>
      </c>
      <c r="AF342" t="str">
        <f t="shared" si="171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3.0898202727488937</v>
      </c>
      <c r="P343">
        <f>SQRT((Q$27*P$27^2+Q326*P326^2)/(Q$27+Q326-2))</f>
        <v>2.7828827036869823</v>
      </c>
      <c r="Q343">
        <f>SQRT((Q$27*P$27^2+Q327*P327^2)/(Q$27+Q327-2))</f>
        <v>2.3204214154067895</v>
      </c>
      <c r="R343">
        <f>SQRT((Q$27*P$27^2+Q328*P328^2)/(Q$27+Q328-2))</f>
        <v>3.0945930282363574</v>
      </c>
      <c r="S343">
        <f>SQRT((Q$27*P$27^2+Q329*P329^2)/(Q$27+Q329-2))</f>
        <v>2.4676526893451549</v>
      </c>
      <c r="T343">
        <f>SQRT((Q$27*P$27^2+Q330*P330^2)/(Q$27+Q330-2))</f>
        <v>3.0162547717419104</v>
      </c>
      <c r="U343">
        <f>SQRT((Q$27*P$27^2+Q331*P331^2)/(Q$27+Q331-2))</f>
        <v>3.0458617863669395</v>
      </c>
      <c r="Y343" t="str">
        <f>Y334</f>
        <v>Anglosphere (core)</v>
      </c>
      <c r="Z343">
        <f>SQRT((AB$27*AA$27^2+AB325*AA325^2)/(AB$27+AB325-2))</f>
        <v>2.2165421024641492</v>
      </c>
      <c r="AA343">
        <f>SQRT((AB$27*AA$27^2+AB326*AA326^2)/(AB$27+AB326-2))</f>
        <v>3.1369790303247798</v>
      </c>
      <c r="AB343">
        <f>SQRT((AB$27*AA$27^2+AB327*AA327^2)/(AB$27+AB327-2))</f>
        <v>2.2720468491455339</v>
      </c>
      <c r="AC343">
        <f>SQRT((AB$27*AA$27^2+AB328*AA328^2)/(AB$27+AB328-2))</f>
        <v>2.8378452513448802</v>
      </c>
      <c r="AD343">
        <f>SQRT((AB$27*AA$27^2+AB329*AA329^2)/(AB$27+AB329-2))</f>
        <v>2.4524386505699196</v>
      </c>
      <c r="AE343">
        <f>SQRT((AB$27*AA$27^2+AB330*AA330^2)/(AB$27+AB330-2))</f>
        <v>2.4951833100244745</v>
      </c>
      <c r="AF343">
        <f>SQRT((AB$27*AA$27^2+AB331*AA331^2)/(AB$27+AB331-2))</f>
        <v>2.9299118143446883</v>
      </c>
    </row>
    <row r="344" spans="14:32" x14ac:dyDescent="0.35">
      <c r="N344" t="str">
        <f t="shared" ref="N344:N349" si="172">N335</f>
        <v>Eastern and South-Eastern Asia</v>
      </c>
      <c r="P344">
        <f>SQRT((Q$28*P$28^2+Q326*P326^2)/(Q$28+Q326-2))</f>
        <v>2.4466824437424641</v>
      </c>
      <c r="Q344">
        <f>SQRT((Q$28*P$28^2+Q327*P327^2)/(Q$28+Q327-2))</f>
        <v>1.7271014205626054</v>
      </c>
      <c r="R344">
        <f>SQRT((Q$28*P$28^2+Q328*P328^2)/(Q$28+Q328-2))</f>
        <v>3.0295858007849215</v>
      </c>
      <c r="S344">
        <f>SQRT((Q$28*P$28^2+Q329*P329^2)/(Q$28+Q329-2))</f>
        <v>1.3737951325180824</v>
      </c>
      <c r="T344">
        <f>SQRT((Q$28*P$28^2+Q330*P330^2)/(Q$28+Q330-2))</f>
        <v>2.4749916551330564</v>
      </c>
      <c r="U344">
        <f>SQRT((Q$28*P$28^2+Q331*P331^2)/(Q$28+Q331-2))</f>
        <v>2.6851083995098262</v>
      </c>
      <c r="Y344" t="str">
        <f t="shared" ref="Y344:Y349" si="173">Y335</f>
        <v>Anglosphere (other)</v>
      </c>
      <c r="AA344">
        <f>SQRT((AB$28*AA$28^2+AB326*AA326^2)/(AB$28+AB326-2))</f>
        <v>2.9232344310122662</v>
      </c>
      <c r="AB344">
        <f>SQRT((AB$28*AA$28^2+AB327*AA327^2)/(AB$28+AB327-2))</f>
        <v>2.2974467532247673</v>
      </c>
      <c r="AC344">
        <f>SQRT((AB$28*AA$28^2+AB328*AA328^2)/(AB$28+AB328-2))</f>
        <v>2.6918251922655538</v>
      </c>
      <c r="AD344">
        <f>SQRT((AB$28*AA$28^2+AB329*AA329^2)/(AB$28+AB329-2))</f>
        <v>2.4394525000447778</v>
      </c>
      <c r="AE344">
        <f>SQRT((AB$28*AA$28^2+AB330*AA330^2)/(AB$28+AB330-2))</f>
        <v>2.4600754449700948</v>
      </c>
      <c r="AF344">
        <f>SQRT((AB$28*AA$28^2+AB331*AA331^2)/(AB$28+AB331-2))</f>
        <v>2.7361146628769495</v>
      </c>
    </row>
    <row r="345" spans="14:32" x14ac:dyDescent="0.35">
      <c r="N345" t="str">
        <f t="shared" si="172"/>
        <v>Europe</v>
      </c>
      <c r="Q345">
        <f>SQRT((Q$29*P$29^2+Q327*P327^2)/(Q$29+Q327-2))</f>
        <v>1.8260988037043075</v>
      </c>
      <c r="R345">
        <f>SQRT((Q$29*P$29^2+Q328*P328^2)/(Q$29+Q328-2))</f>
        <v>2.7208939929752058</v>
      </c>
      <c r="S345">
        <f>SQRT((Q$29*P$29^2+Q329*P329^2)/(Q$29+Q329-2))</f>
        <v>1.689475273528942</v>
      </c>
      <c r="T345">
        <f>SQRT((Q$29*P$29^2+Q330*P330^2)/(Q$29+Q330-2))</f>
        <v>2.3010556517536114</v>
      </c>
      <c r="U345">
        <f>SQRT((Q$29*P$29^2+Q331*P331^2)/(Q$29+Q331-2))</f>
        <v>2.39389527720359</v>
      </c>
      <c r="Y345" t="str">
        <f t="shared" si="173"/>
        <v>Arabsphere</v>
      </c>
      <c r="AB345">
        <f>SQRT((AB$29*AA$29^2+AB327*AA327^2)/(AB$29+AB327-2))</f>
        <v>1.3725890845244995</v>
      </c>
      <c r="AC345">
        <f>SQRT((AB$29*AA$29^2+AB328*AA328^2)/(AB$29+AB328-2))</f>
        <v>1.536547397582231</v>
      </c>
      <c r="AD345">
        <f>SQRT((AB$29*AA$29^2+AB329*AA329^2)/(AB$29+AB329-2))</f>
        <v>1.8234892500127711</v>
      </c>
      <c r="AE345">
        <f>SQRT((AB$29*AA$29^2+AB330*AA330^2)/(AB$29+AB330-2))</f>
        <v>1.3228100649044994</v>
      </c>
      <c r="AF345">
        <f>SQRT((AB$29*AA$29^2+AB331*AA331^2)/(AB$29+AB331-2))</f>
        <v>1.4479143600263988</v>
      </c>
    </row>
    <row r="346" spans="14:32" x14ac:dyDescent="0.35">
      <c r="N346" t="str">
        <f t="shared" si="172"/>
        <v>Latin America and the Caribbean</v>
      </c>
      <c r="R346">
        <f>SQRT((Q$30*P$30^2+Q328*P328^2)/(Q$30+Q328-2))</f>
        <v>1.7560980195897611</v>
      </c>
      <c r="S346">
        <f>SQRT((Q$30*P$30^2+Q329*P329^2)/(Q$30+Q329-2))</f>
        <v>1.1800069401524356</v>
      </c>
      <c r="T346">
        <f>SQRT((Q$30*P$30^2+Q330*P330^2)/(Q$30+Q330-2))</f>
        <v>1.3082377359806896</v>
      </c>
      <c r="U346">
        <f>SQRT((Q$30*P$30^2+Q331*P331^2)/(Q$30+Q331-2))</f>
        <v>1.3703877555997646</v>
      </c>
      <c r="Y346" t="str">
        <f t="shared" si="173"/>
        <v>Francosphere</v>
      </c>
      <c r="AC346">
        <f>SQRT((AB$30*AA$30^2+AB328*AA328^2)/(AB$30+AB328-2))</f>
        <v>4.7186512303190851</v>
      </c>
      <c r="AD346">
        <f>SQRT((AB$30*AA$30^2+AB329*AA329^2)/(AB$30+AB329-2))</f>
        <v>2.9315667829327827</v>
      </c>
      <c r="AE346">
        <f>SQRT((AB$30*AA$30^2+AB330*AA330^2)/(AB$30+AB330-2))</f>
        <v>3.8046889832501321</v>
      </c>
      <c r="AF346">
        <f>SQRT((AB$30*AA$30^2+AB331*AA331^2)/(AB$30+AB331-2))</f>
        <v>5.700002529344574</v>
      </c>
    </row>
    <row r="347" spans="14:32" x14ac:dyDescent="0.35">
      <c r="N347" t="str">
        <f t="shared" si="172"/>
        <v>Northern Africa and Western Asia</v>
      </c>
      <c r="S347">
        <f>SQRT((Q$31*P$31^2+Q329*P329^2)/(Q$31+Q329-2))</f>
        <v>1.2341600839286169</v>
      </c>
      <c r="T347">
        <f>SQRT((Q$31*P$31^2+Q330*P330^2)/(Q$31+Q330-2))</f>
        <v>1.3989078428432251</v>
      </c>
      <c r="U347">
        <f>SQRT((Q$31*P$31^2+Q331*P331^2)/(Q$31+Q331-2))</f>
        <v>1.4685267328155649</v>
      </c>
      <c r="Y347" t="str">
        <f t="shared" si="173"/>
        <v>Germanosphere</v>
      </c>
      <c r="AD347">
        <f>SQRT((AB$31*AA$31^2+AB329*AA329^2)/(AB$31+AB329-2))</f>
        <v>2.2019918552896596</v>
      </c>
      <c r="AE347">
        <f>SQRT((AB$31*AA$31^2+AB330*AA330^2)/(AB$31+AB330-2))</f>
        <v>1.2000462516140473</v>
      </c>
      <c r="AF347">
        <f>SQRT((AB$31*AA$31^2+AB331*AA331^2)/(AB$31+AB331-2))</f>
        <v>4.438975893839733</v>
      </c>
    </row>
    <row r="348" spans="14:32" x14ac:dyDescent="0.35">
      <c r="N348" t="str">
        <f t="shared" si="172"/>
        <v>Northern America</v>
      </c>
      <c r="T348">
        <f>SQRT((Q$32*P$32^2+Q330*P330^2)/(Q$32+Q330-2))</f>
        <v>2.2691656033828687</v>
      </c>
      <c r="U348">
        <f>SQRT((Q$32*P$32^2+Q331*P331^2)/(Q$32+Q331-2))</f>
        <v>2.3694335902547232</v>
      </c>
      <c r="Y348" t="str">
        <f t="shared" si="173"/>
        <v>Hispanosphere</v>
      </c>
      <c r="AE348">
        <f>SQRT((AB$32*AA$32^2+AB330*AA330^2)/(AB$32+AB330-2))</f>
        <v>1.368155183022145</v>
      </c>
      <c r="AF348">
        <f>SQRT((AB$32*AA$32^2+AB331*AA331^2)/(AB$32+AB331-2))</f>
        <v>1.4834560172294751</v>
      </c>
    </row>
    <row r="349" spans="14:32" x14ac:dyDescent="0.35">
      <c r="N349" t="str">
        <f t="shared" si="172"/>
        <v>Oceania</v>
      </c>
      <c r="U349">
        <f>SQRT((Q330*P330^2+Q331*P331^2)/(Q330+Q331-2))</f>
        <v>1.1938161363098418</v>
      </c>
      <c r="Y349" t="str">
        <f t="shared" si="173"/>
        <v>Lusosphone (Portuguese)</v>
      </c>
      <c r="AF349">
        <f>SQRT((AB330*AA330^2+AB331*AA331^2)/(AB330+AB331-2))</f>
        <v>0.34273512378056853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174">P342</f>
        <v>Europe</v>
      </c>
      <c r="Q351" t="str">
        <f t="shared" si="174"/>
        <v>Latin America and the Caribbean</v>
      </c>
      <c r="R351" t="str">
        <f t="shared" si="174"/>
        <v>Northern Africa and Western Asia</v>
      </c>
      <c r="S351" t="str">
        <f t="shared" si="174"/>
        <v>Northern America</v>
      </c>
      <c r="T351" t="str">
        <f t="shared" si="174"/>
        <v>Oceania</v>
      </c>
      <c r="U351" t="str">
        <f t="shared" si="174"/>
        <v>Sub-Saharan Africa</v>
      </c>
      <c r="Y351" s="4" t="s">
        <v>39</v>
      </c>
      <c r="Z351" t="str">
        <f>Z342</f>
        <v>Anglosphere (other)</v>
      </c>
      <c r="AA351" t="str">
        <f t="shared" ref="AA351:AF351" si="175">AA342</f>
        <v>Arabsphere</v>
      </c>
      <c r="AB351" t="str">
        <f t="shared" si="175"/>
        <v>Francosphere</v>
      </c>
      <c r="AC351" t="str">
        <f t="shared" si="175"/>
        <v>Germanosphere</v>
      </c>
      <c r="AD351" t="str">
        <f t="shared" si="175"/>
        <v>Hispanosphere</v>
      </c>
      <c r="AE351" t="str">
        <f t="shared" si="175"/>
        <v>Lusosphone (Portuguese)</v>
      </c>
      <c r="AF351" t="str">
        <f t="shared" si="175"/>
        <v>Swahili</v>
      </c>
    </row>
    <row r="352" spans="14:32" x14ac:dyDescent="0.35">
      <c r="N352" t="str">
        <f>N343</f>
        <v>Central and Southern Asia</v>
      </c>
      <c r="O352">
        <f>O334/O343</f>
        <v>-25.640155394302745</v>
      </c>
      <c r="P352">
        <f t="shared" ref="P352:U358" si="176">P334/P343</f>
        <v>-20.991220069352813</v>
      </c>
      <c r="Q352">
        <f t="shared" si="176"/>
        <v>-34.550452077766941</v>
      </c>
      <c r="R352">
        <f t="shared" si="176"/>
        <v>-19.269358911429553</v>
      </c>
      <c r="S352">
        <f t="shared" si="176"/>
        <v>-23.623809175731111</v>
      </c>
      <c r="T352">
        <f t="shared" si="176"/>
        <v>-15.258767796125527</v>
      </c>
      <c r="U352">
        <f t="shared" si="176"/>
        <v>-22.636299224228061</v>
      </c>
      <c r="Y352" t="str">
        <f>Y343</f>
        <v>Anglosphere (core)</v>
      </c>
      <c r="Z352">
        <f>Z334/Z343</f>
        <v>-27.928503880517319</v>
      </c>
      <c r="AA352">
        <f t="shared" ref="AA352:AF358" si="177">AA334/AA343</f>
        <v>-16.262391019145038</v>
      </c>
      <c r="AB352">
        <f t="shared" si="177"/>
        <v>-24.38024190867019</v>
      </c>
      <c r="AC352">
        <f t="shared" si="177"/>
        <v>-17.943666866918804</v>
      </c>
      <c r="AD352">
        <f t="shared" si="177"/>
        <v>-30.538925894270694</v>
      </c>
      <c r="AE352">
        <f t="shared" si="177"/>
        <v>-26.801424184479679</v>
      </c>
      <c r="AF352">
        <f t="shared" si="177"/>
        <v>-26.813847852131154</v>
      </c>
    </row>
    <row r="353" spans="14:32" x14ac:dyDescent="0.35">
      <c r="N353" t="str">
        <f t="shared" ref="N353:N358" si="178">N344</f>
        <v>Eastern and South-Eastern Asia</v>
      </c>
      <c r="P353">
        <f t="shared" si="176"/>
        <v>-17.050087720309595</v>
      </c>
      <c r="Q353">
        <f t="shared" si="176"/>
        <v>-36.750392991872992</v>
      </c>
      <c r="R353">
        <f t="shared" si="176"/>
        <v>-14.170541320873866</v>
      </c>
      <c r="S353">
        <f t="shared" si="176"/>
        <v>-30.277733768126872</v>
      </c>
      <c r="T353">
        <f t="shared" si="176"/>
        <v>-11.848273566663956</v>
      </c>
      <c r="U353">
        <f t="shared" si="176"/>
        <v>-19.458091833701442</v>
      </c>
      <c r="Y353" t="str">
        <f t="shared" ref="Y353:Y358" si="179">Y344</f>
        <v>Anglosphere (other)</v>
      </c>
      <c r="AA353">
        <f t="shared" si="177"/>
        <v>-18.748018064709925</v>
      </c>
      <c r="AB353">
        <f t="shared" si="177"/>
        <v>-25.760389892357129</v>
      </c>
      <c r="AC353">
        <f t="shared" si="177"/>
        <v>-20.325027894531498</v>
      </c>
      <c r="AD353">
        <f t="shared" si="177"/>
        <v>-32.255153366813119</v>
      </c>
      <c r="AE353">
        <f t="shared" si="177"/>
        <v>-28.72454125928606</v>
      </c>
      <c r="AF353">
        <f t="shared" si="177"/>
        <v>-30.098256859384996</v>
      </c>
    </row>
    <row r="354" spans="14:32" x14ac:dyDescent="0.35">
      <c r="N354" t="str">
        <f t="shared" si="178"/>
        <v>Europe</v>
      </c>
      <c r="Q354">
        <f t="shared" si="176"/>
        <v>-42.627256114716253</v>
      </c>
      <c r="R354">
        <f t="shared" si="176"/>
        <v>-21.059547478467397</v>
      </c>
      <c r="S354">
        <f t="shared" si="176"/>
        <v>-33.125864346753318</v>
      </c>
      <c r="T354">
        <f t="shared" si="176"/>
        <v>-18.988807865516197</v>
      </c>
      <c r="U354">
        <f t="shared" si="176"/>
        <v>-27.827871966356881</v>
      </c>
      <c r="Y354" t="str">
        <f t="shared" si="179"/>
        <v>Arabsphere</v>
      </c>
      <c r="AB354">
        <f t="shared" si="177"/>
        <v>-35.897308834471168</v>
      </c>
      <c r="AC354">
        <f t="shared" si="177"/>
        <v>-29.156635415538762</v>
      </c>
      <c r="AD354">
        <f t="shared" si="177"/>
        <v>-37.715629346056375</v>
      </c>
      <c r="AE354">
        <f t="shared" si="177"/>
        <v>-45.927733982267611</v>
      </c>
      <c r="AF354">
        <f t="shared" si="177"/>
        <v>-50.03155854375202</v>
      </c>
    </row>
    <row r="355" spans="14:32" x14ac:dyDescent="0.35">
      <c r="N355" t="str">
        <f t="shared" si="178"/>
        <v>Latin America and the Caribbean</v>
      </c>
      <c r="R355">
        <f t="shared" si="176"/>
        <v>-31.172188551748736</v>
      </c>
      <c r="S355">
        <f t="shared" si="176"/>
        <v>-45.259014387051913</v>
      </c>
      <c r="T355">
        <f t="shared" si="176"/>
        <v>-31.443005258704101</v>
      </c>
      <c r="U355">
        <f t="shared" si="176"/>
        <v>-46.744166653706642</v>
      </c>
      <c r="Y355" t="str">
        <f t="shared" si="179"/>
        <v>Francosphere</v>
      </c>
      <c r="AC355">
        <f t="shared" si="177"/>
        <v>-8.3817224328583233</v>
      </c>
      <c r="AD355">
        <f t="shared" si="177"/>
        <v>-21.668930634576824</v>
      </c>
      <c r="AE355">
        <f t="shared" si="177"/>
        <v>-14.588194097953954</v>
      </c>
      <c r="AF355">
        <f t="shared" si="177"/>
        <v>-11.787939448112164</v>
      </c>
    </row>
    <row r="356" spans="14:32" x14ac:dyDescent="0.35">
      <c r="N356" t="str">
        <f t="shared" si="178"/>
        <v>Northern Africa and Western Asia</v>
      </c>
      <c r="S356">
        <f t="shared" si="176"/>
        <v>-36.277234130358089</v>
      </c>
      <c r="T356">
        <f t="shared" si="176"/>
        <v>-23.233045276134725</v>
      </c>
      <c r="U356">
        <f t="shared" si="176"/>
        <v>-37.740951953617454</v>
      </c>
      <c r="Y356" t="str">
        <f t="shared" si="179"/>
        <v>Germanosphere</v>
      </c>
      <c r="AD356">
        <f t="shared" si="177"/>
        <v>-35.165419024592168</v>
      </c>
      <c r="AE356">
        <f t="shared" si="177"/>
        <v>-57.842429228573138</v>
      </c>
      <c r="AF356">
        <f t="shared" si="177"/>
        <v>-18.270280267245834</v>
      </c>
    </row>
    <row r="357" spans="14:32" x14ac:dyDescent="0.35">
      <c r="N357" t="str">
        <f t="shared" si="178"/>
        <v>Northern America</v>
      </c>
      <c r="T357">
        <f t="shared" si="176"/>
        <v>-15.152555959432258</v>
      </c>
      <c r="U357">
        <f t="shared" si="176"/>
        <v>-24.185681606799356</v>
      </c>
      <c r="Y357" t="str">
        <f t="shared" si="179"/>
        <v>Hispanosphere</v>
      </c>
      <c r="AE357">
        <f t="shared" si="177"/>
        <v>-48.923241735010542</v>
      </c>
      <c r="AF357">
        <f t="shared" si="177"/>
        <v>-52.999434521042474</v>
      </c>
    </row>
    <row r="358" spans="14:32" x14ac:dyDescent="0.35">
      <c r="N358" t="str">
        <f t="shared" si="178"/>
        <v>Oceania</v>
      </c>
      <c r="U358">
        <f t="shared" si="176"/>
        <v>-19.20120437200147</v>
      </c>
      <c r="Y358" t="str">
        <f t="shared" si="179"/>
        <v>Lusosphone (Portuguese)</v>
      </c>
      <c r="AF358">
        <f t="shared" si="177"/>
        <v>-34.101387599489001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180">P351</f>
        <v>Europe</v>
      </c>
      <c r="Q361" t="str">
        <f t="shared" si="180"/>
        <v>Latin America and the Caribbean</v>
      </c>
      <c r="R361" t="str">
        <f t="shared" si="180"/>
        <v>Northern Africa and Western Asia</v>
      </c>
      <c r="S361" t="str">
        <f t="shared" si="180"/>
        <v>Northern America</v>
      </c>
      <c r="T361" t="str">
        <f t="shared" si="180"/>
        <v>Oceania</v>
      </c>
      <c r="U361" t="str">
        <f t="shared" si="180"/>
        <v>Sub-Saharan Africa</v>
      </c>
      <c r="Z361" t="str">
        <f>Z351</f>
        <v>Anglosphere (other)</v>
      </c>
      <c r="AA361" t="str">
        <f t="shared" ref="AA361:AF361" si="181">AA351</f>
        <v>Arabsphere</v>
      </c>
      <c r="AB361" t="str">
        <f t="shared" si="181"/>
        <v>Francosphere</v>
      </c>
      <c r="AC361" t="str">
        <f t="shared" si="181"/>
        <v>Germanosphere</v>
      </c>
      <c r="AD361" t="str">
        <f t="shared" si="181"/>
        <v>Hispanosphere</v>
      </c>
      <c r="AE361" t="str">
        <f t="shared" si="181"/>
        <v>Lusosphone (Portuguese)</v>
      </c>
      <c r="AF361" t="str">
        <f t="shared" si="181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182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183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182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183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182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183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182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183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182"/>
        <v>Northern America</v>
      </c>
      <c r="T367">
        <f>Q$32+Q330-2</f>
        <v>6076</v>
      </c>
      <c r="U367">
        <f>Q$32+Q331-2</f>
        <v>6272</v>
      </c>
      <c r="Y367" t="str">
        <f t="shared" si="183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182"/>
        <v>Oceania</v>
      </c>
      <c r="U368">
        <f>Q330+Q331-2</f>
        <v>3232</v>
      </c>
      <c r="Y368" t="str">
        <f t="shared" si="183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184">U3</f>
        <v>reg.75+</v>
      </c>
      <c r="P386" t="str">
        <f t="shared" ref="P386:P394" si="185">AM3</f>
        <v>75+</v>
      </c>
      <c r="Q386" t="str">
        <f t="shared" ref="Q386:Q394" si="186">AX3</f>
        <v>75+</v>
      </c>
      <c r="Y386" t="str">
        <f t="shared" ref="Y386:Y394" si="187">Y323</f>
        <v>Language_Grouping</v>
      </c>
      <c r="Z386" t="str">
        <f t="shared" ref="Z386:Z394" si="188">U15</f>
        <v>reg.75+</v>
      </c>
      <c r="AA386" t="str">
        <f t="shared" ref="AA386:AA394" si="189">AM15</f>
        <v>75+</v>
      </c>
      <c r="AB386" t="str">
        <f t="shared" ref="AB386:AB394" si="190">AX15</f>
        <v>75+</v>
      </c>
    </row>
    <row r="387" spans="14:32" x14ac:dyDescent="0.35">
      <c r="N387" t="str">
        <f t="shared" ref="N387:N394" si="191">N324</f>
        <v>Central and Southern Asia</v>
      </c>
      <c r="O387">
        <f t="shared" si="184"/>
        <v>117.89736194277293</v>
      </c>
      <c r="P387">
        <f t="shared" si="185"/>
        <v>2.6997231044051553</v>
      </c>
      <c r="Q387">
        <f t="shared" si="186"/>
        <v>1202</v>
      </c>
      <c r="Y387" t="str">
        <f t="shared" si="187"/>
        <v>Anglosphere (core)</v>
      </c>
      <c r="Z387">
        <f t="shared" si="188"/>
        <v>123.22818839999999</v>
      </c>
      <c r="AA387">
        <f t="shared" si="189"/>
        <v>1.626946024</v>
      </c>
      <c r="AB387">
        <f t="shared" si="190"/>
        <v>6901</v>
      </c>
    </row>
    <row r="388" spans="14:32" x14ac:dyDescent="0.35">
      <c r="N388" t="str">
        <f t="shared" si="191"/>
        <v>Eastern and South-Eastern Asia</v>
      </c>
      <c r="O388">
        <f t="shared" si="184"/>
        <v>125.81685970963298</v>
      </c>
      <c r="P388">
        <f t="shared" si="185"/>
        <v>2.3629740361778269</v>
      </c>
      <c r="Q388">
        <f t="shared" si="186"/>
        <v>230</v>
      </c>
      <c r="Y388" t="str">
        <f t="shared" si="187"/>
        <v>Anglosphere (other)</v>
      </c>
      <c r="Z388">
        <f t="shared" si="188"/>
        <v>119.68702140000001</v>
      </c>
      <c r="AA388">
        <f t="shared" si="189"/>
        <v>2.1452410670000002</v>
      </c>
      <c r="AB388">
        <f t="shared" si="190"/>
        <v>1886</v>
      </c>
    </row>
    <row r="389" spans="14:32" x14ac:dyDescent="0.35">
      <c r="N389" t="str">
        <f t="shared" si="191"/>
        <v>Europe</v>
      </c>
      <c r="O389">
        <f t="shared" si="184"/>
        <v>114.63548633302544</v>
      </c>
      <c r="P389">
        <f t="shared" si="185"/>
        <v>1.7488284876460787</v>
      </c>
      <c r="Q389">
        <f t="shared" si="186"/>
        <v>3712</v>
      </c>
      <c r="Y389" t="str">
        <f t="shared" si="187"/>
        <v>Arabsphere</v>
      </c>
      <c r="Z389">
        <f t="shared" si="188"/>
        <v>102.86733839999999</v>
      </c>
      <c r="AA389">
        <f t="shared" si="189"/>
        <v>4.6382834600000002</v>
      </c>
      <c r="AB389">
        <f t="shared" si="190"/>
        <v>332</v>
      </c>
    </row>
    <row r="390" spans="14:32" x14ac:dyDescent="0.35">
      <c r="N390" t="str">
        <f t="shared" si="191"/>
        <v>Latin America and the Caribbean</v>
      </c>
      <c r="O390">
        <f t="shared" si="184"/>
        <v>128.02538492638834</v>
      </c>
      <c r="P390">
        <f t="shared" si="185"/>
        <v>1.1975755563894255</v>
      </c>
      <c r="Q390">
        <f t="shared" si="186"/>
        <v>3499</v>
      </c>
      <c r="Y390" t="str">
        <f t="shared" si="187"/>
        <v>Francosphere</v>
      </c>
      <c r="Z390">
        <f t="shared" si="188"/>
        <v>115.5297628</v>
      </c>
      <c r="AA390">
        <f t="shared" si="189"/>
        <v>1.698348234</v>
      </c>
      <c r="AB390">
        <f t="shared" si="190"/>
        <v>2697</v>
      </c>
    </row>
    <row r="391" spans="14:32" x14ac:dyDescent="0.35">
      <c r="N391" t="str">
        <f t="shared" si="191"/>
        <v>Northern Africa and Western Asia</v>
      </c>
      <c r="O391">
        <f t="shared" si="184"/>
        <v>106.92615786554163</v>
      </c>
      <c r="P391">
        <f t="shared" si="185"/>
        <v>3.5566714536467368</v>
      </c>
      <c r="Q391">
        <f t="shared" si="186"/>
        <v>799</v>
      </c>
      <c r="Y391" t="str">
        <f t="shared" si="187"/>
        <v>Germanosphere</v>
      </c>
      <c r="Z391">
        <f t="shared" si="188"/>
        <v>110.1595726</v>
      </c>
      <c r="AA391">
        <f t="shared" si="189"/>
        <v>2.5837987490000001</v>
      </c>
      <c r="AB391">
        <f t="shared" si="190"/>
        <v>370</v>
      </c>
    </row>
    <row r="392" spans="14:32" x14ac:dyDescent="0.35">
      <c r="N392" t="str">
        <f t="shared" si="191"/>
        <v>Northern America</v>
      </c>
      <c r="O392">
        <f t="shared" si="184"/>
        <v>126.49082433440461</v>
      </c>
      <c r="P392">
        <f t="shared" si="185"/>
        <v>0.33057815157766662</v>
      </c>
      <c r="Q392">
        <f t="shared" si="186"/>
        <v>5388</v>
      </c>
      <c r="Y392" t="str">
        <f t="shared" si="187"/>
        <v>Hispanosphere</v>
      </c>
      <c r="Z392">
        <f t="shared" si="188"/>
        <v>128.9886056</v>
      </c>
      <c r="AA392">
        <f t="shared" si="189"/>
        <v>1.7319676209999999</v>
      </c>
      <c r="AB392">
        <f t="shared" si="190"/>
        <v>3361</v>
      </c>
    </row>
    <row r="393" spans="14:32" x14ac:dyDescent="0.35">
      <c r="N393" t="str">
        <f t="shared" si="191"/>
        <v>Oceania</v>
      </c>
      <c r="O393">
        <f t="shared" si="184"/>
        <v>118.6559369881719</v>
      </c>
      <c r="P393">
        <f t="shared" si="185"/>
        <v>1.5193760095281998</v>
      </c>
      <c r="Q393">
        <f t="shared" si="186"/>
        <v>823</v>
      </c>
      <c r="Y393" t="str">
        <f t="shared" si="187"/>
        <v>Lusosphone (Portuguese)</v>
      </c>
      <c r="Z393">
        <f t="shared" si="188"/>
        <v>125.119941</v>
      </c>
      <c r="AA393">
        <f t="shared" si="189"/>
        <v>2.341735066</v>
      </c>
      <c r="AB393">
        <f t="shared" si="190"/>
        <v>576</v>
      </c>
    </row>
    <row r="394" spans="14:32" x14ac:dyDescent="0.35">
      <c r="N394" t="str">
        <f t="shared" si="191"/>
        <v>Sub-Saharan Africa</v>
      </c>
      <c r="O394">
        <f t="shared" si="184"/>
        <v>123.99918309809668</v>
      </c>
      <c r="P394">
        <f t="shared" si="185"/>
        <v>5.0864122474236213</v>
      </c>
      <c r="Q394">
        <f t="shared" si="186"/>
        <v>489</v>
      </c>
      <c r="Y394" t="str">
        <f t="shared" si="187"/>
        <v>Swahili</v>
      </c>
      <c r="Z394">
        <f t="shared" si="188"/>
        <v>91.026469779999999</v>
      </c>
      <c r="AA394">
        <f t="shared" si="189"/>
        <v>26.928637630000001</v>
      </c>
      <c r="AB394">
        <f t="shared" si="190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-74.525957160085028</v>
      </c>
      <c r="P397">
        <f>O$27-O389</f>
        <v>-63.344583783477489</v>
      </c>
      <c r="Q397">
        <f>O$27-O390</f>
        <v>-76.73448237684039</v>
      </c>
      <c r="R397">
        <f>O$27-O391</f>
        <v>-55.635255315993675</v>
      </c>
      <c r="S397">
        <f>O$27-O392</f>
        <v>-75.199921784856656</v>
      </c>
      <c r="T397">
        <f>O$27-O393</f>
        <v>-67.365034438623951</v>
      </c>
      <c r="U397">
        <f>O$27-O394</f>
        <v>-72.708280548548728</v>
      </c>
      <c r="Y397" t="str">
        <f>Y387</f>
        <v>Anglosphere (core)</v>
      </c>
      <c r="Z397">
        <f>Z$27-Z388</f>
        <v>-61.339200610000006</v>
      </c>
      <c r="AA397">
        <f>Z$27-Z389</f>
        <v>-44.519517609999994</v>
      </c>
      <c r="AB397">
        <f>Z$27-Z390</f>
        <v>-57.18194201</v>
      </c>
      <c r="AC397">
        <f>Z$27-Z391</f>
        <v>-51.811751810000004</v>
      </c>
      <c r="AD397">
        <f>Z$27-Z392</f>
        <v>-70.64078481</v>
      </c>
      <c r="AE397">
        <f>Z$27-Z393</f>
        <v>-66.772120209999997</v>
      </c>
      <c r="AF397">
        <f>Z$27-Z394</f>
        <v>-32.678648989999999</v>
      </c>
    </row>
    <row r="398" spans="14:32" x14ac:dyDescent="0.35">
      <c r="N398" t="str">
        <f t="shared" ref="N398:N403" si="192">N388</f>
        <v>Eastern and South-Eastern Asia</v>
      </c>
      <c r="P398">
        <f>O$28-O389</f>
        <v>-46.644630812738939</v>
      </c>
      <c r="Q398">
        <f>O$28-O390</f>
        <v>-60.034529406101839</v>
      </c>
      <c r="R398">
        <f>O$28-O391</f>
        <v>-38.935302345255124</v>
      </c>
      <c r="S398">
        <f>O$28-O392</f>
        <v>-58.499968814118105</v>
      </c>
      <c r="T398">
        <f>O$28-O393</f>
        <v>-50.6650814678854</v>
      </c>
      <c r="U398">
        <f>O$28-O394</f>
        <v>-56.008327577810178</v>
      </c>
      <c r="Y398" t="str">
        <f t="shared" ref="Y398:Y403" si="193">Y388</f>
        <v>Anglosphere (other)</v>
      </c>
      <c r="AA398">
        <f>Z$28-Z389</f>
        <v>-48.309589919999993</v>
      </c>
      <c r="AB398">
        <f>Z$28-Z390</f>
        <v>-60.97201432</v>
      </c>
      <c r="AC398">
        <f>Z$28-Z391</f>
        <v>-55.601824120000003</v>
      </c>
      <c r="AD398">
        <f>Z$28-Z392</f>
        <v>-74.430857119999999</v>
      </c>
      <c r="AE398">
        <f>Z$28-Z393</f>
        <v>-70.562192519999996</v>
      </c>
      <c r="AF398">
        <f>Z$28-Z394</f>
        <v>-36.468721299999999</v>
      </c>
    </row>
    <row r="399" spans="14:32" x14ac:dyDescent="0.35">
      <c r="N399" t="str">
        <f t="shared" si="192"/>
        <v>Europe</v>
      </c>
      <c r="Q399">
        <f>O$29-O390</f>
        <v>-74.404454859884453</v>
      </c>
      <c r="R399">
        <f>O$29-O391</f>
        <v>-53.305227799037738</v>
      </c>
      <c r="S399">
        <f>O$29-O392</f>
        <v>-72.869894267900719</v>
      </c>
      <c r="T399">
        <f>O$29-O393</f>
        <v>-65.035006921668014</v>
      </c>
      <c r="U399">
        <f>O$29-O394</f>
        <v>-70.378253031592791</v>
      </c>
      <c r="Y399" t="str">
        <f t="shared" si="193"/>
        <v>Arabsphere</v>
      </c>
      <c r="AB399">
        <f>Z$29-Z390</f>
        <v>-51.061144470000002</v>
      </c>
      <c r="AC399">
        <f>Z$29-Z391</f>
        <v>-45.690954270000006</v>
      </c>
      <c r="AD399">
        <f>Z$29-Z392</f>
        <v>-64.519987270000001</v>
      </c>
      <c r="AE399">
        <f>Z$29-Z393</f>
        <v>-60.651322669999999</v>
      </c>
      <c r="AF399">
        <f>Z$29-Z394</f>
        <v>-26.557851450000001</v>
      </c>
    </row>
    <row r="400" spans="14:32" x14ac:dyDescent="0.35">
      <c r="N400" t="str">
        <f t="shared" si="192"/>
        <v>Latin America and the Caribbean</v>
      </c>
      <c r="R400">
        <f>O$30-O391</f>
        <v>-50.745850152104232</v>
      </c>
      <c r="S400">
        <f>O$30-O392</f>
        <v>-70.310516620967206</v>
      </c>
      <c r="T400">
        <f>O$30-O393</f>
        <v>-62.475629274734509</v>
      </c>
      <c r="U400">
        <f>O$30-O394</f>
        <v>-67.818875384659293</v>
      </c>
      <c r="Y400" t="str">
        <f t="shared" si="193"/>
        <v>Francosphere</v>
      </c>
      <c r="AC400">
        <f>Z$30-Z391</f>
        <v>-40.440826870000009</v>
      </c>
      <c r="AD400">
        <f>Z$30-Z392</f>
        <v>-59.269859870000005</v>
      </c>
      <c r="AE400">
        <f>Z$30-Z393</f>
        <v>-55.401195270000002</v>
      </c>
      <c r="AF400">
        <f>Z$30-Z394</f>
        <v>-21.307724050000004</v>
      </c>
    </row>
    <row r="401" spans="14:32" x14ac:dyDescent="0.35">
      <c r="N401" t="str">
        <f t="shared" si="192"/>
        <v>Northern Africa and Western Asia</v>
      </c>
      <c r="S401">
        <f>O$31-O392</f>
        <v>-61.676479858807852</v>
      </c>
      <c r="T401">
        <f>O$31-O393</f>
        <v>-53.841592512575147</v>
      </c>
      <c r="U401">
        <f>O$31-O394</f>
        <v>-59.184838622499925</v>
      </c>
      <c r="Y401" t="str">
        <f t="shared" si="193"/>
        <v>Germanosphere</v>
      </c>
      <c r="AD401">
        <f>Z$31-Z392</f>
        <v>-73.179908879999999</v>
      </c>
      <c r="AE401">
        <f>Z$31-Z393</f>
        <v>-69.311244279999997</v>
      </c>
      <c r="AF401">
        <f>Z$31-Z394</f>
        <v>-35.217773059999999</v>
      </c>
    </row>
    <row r="402" spans="14:32" x14ac:dyDescent="0.35">
      <c r="N402" t="str">
        <f t="shared" si="192"/>
        <v>Northern America</v>
      </c>
      <c r="T402">
        <f>O$32-O393</f>
        <v>-55.724362049136317</v>
      </c>
      <c r="U402">
        <f>O$32-O394</f>
        <v>-61.067608159061095</v>
      </c>
      <c r="Y402" t="str">
        <f t="shared" si="193"/>
        <v>Hispanosphere</v>
      </c>
      <c r="AE402">
        <f>Z$32-Z393</f>
        <v>-66.832240649999989</v>
      </c>
      <c r="AF402">
        <f>Z$32-Z394</f>
        <v>-32.738769429999998</v>
      </c>
    </row>
    <row r="403" spans="14:32" x14ac:dyDescent="0.35">
      <c r="N403" t="str">
        <f t="shared" si="192"/>
        <v>Oceania</v>
      </c>
      <c r="U403">
        <f>O393-O394</f>
        <v>-5.3432461099247774</v>
      </c>
      <c r="Y403" t="str">
        <f t="shared" si="193"/>
        <v>Lusosphone (Portuguese)</v>
      </c>
      <c r="AF403">
        <f>Z393-Z394</f>
        <v>34.093471219999998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194">P396</f>
        <v>Europe</v>
      </c>
      <c r="Q405" t="str">
        <f t="shared" si="194"/>
        <v>Latin America and the Caribbean</v>
      </c>
      <c r="R405" t="str">
        <f t="shared" si="194"/>
        <v>Northern Africa and Western Asia</v>
      </c>
      <c r="S405" t="str">
        <f t="shared" si="194"/>
        <v>Northern America</v>
      </c>
      <c r="T405" t="str">
        <f t="shared" si="194"/>
        <v>Oceania</v>
      </c>
      <c r="U405" t="str">
        <f t="shared" si="194"/>
        <v>Sub-Saharan Africa</v>
      </c>
      <c r="Z405" t="str">
        <f>Z396</f>
        <v>Anglosphere (other)</v>
      </c>
      <c r="AA405" t="str">
        <f t="shared" ref="AA405:AF405" si="195">AA396</f>
        <v>Arabsphere</v>
      </c>
      <c r="AB405" t="str">
        <f t="shared" si="195"/>
        <v>Francosphere</v>
      </c>
      <c r="AC405" t="str">
        <f t="shared" si="195"/>
        <v>Germanosphere</v>
      </c>
      <c r="AD405" t="str">
        <f t="shared" si="195"/>
        <v>Hispanosphere</v>
      </c>
      <c r="AE405" t="str">
        <f t="shared" si="195"/>
        <v>Lusosphone (Portuguese)</v>
      </c>
      <c r="AF405" t="str">
        <f t="shared" si="195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3.2108669460246806</v>
      </c>
      <c r="P406">
        <f>SQRT((Q$27*P$27^2+Q389*P389^2)/(Q$27+Q389-2))</f>
        <v>2.9080027672311224</v>
      </c>
      <c r="Q406">
        <f>SQRT((Q$27*P$27^2+Q390*P390^2)/(Q$27+Q390-2))</f>
        <v>2.8506459921256764</v>
      </c>
      <c r="R406">
        <f>SQRT((Q$27*P$27^2+Q391*P391^2)/(Q$27+Q391-2))</f>
        <v>3.2523623271977606</v>
      </c>
      <c r="S406">
        <f>SQRT((Q$27*P$27^2+Q392*P392^2)/(Q$27+Q392-2))</f>
        <v>2.619042865688447</v>
      </c>
      <c r="T406">
        <f>SQRT((Q$27*P$27^2+Q393*P393^2)/(Q$27+Q393-2))</f>
        <v>3.1324219759442684</v>
      </c>
      <c r="U406">
        <f>SQRT((Q$27*P$27^2+Q394*P394^2)/(Q$27+Q394-2))</f>
        <v>3.334862891156039</v>
      </c>
      <c r="Y406" t="str">
        <f>Y397</f>
        <v>Anglosphere (core)</v>
      </c>
      <c r="Z406">
        <f>SQRT((AB$27*AA$27^2+AB388*AA388^2)/(AB$27+AB388-2))</f>
        <v>2.800578497117888</v>
      </c>
      <c r="AA406">
        <f>SQRT((AB$27*AA$27^2+AB389*AA389^2)/(AB$27+AB389-2))</f>
        <v>3.0129560941984397</v>
      </c>
      <c r="AB406">
        <f>SQRT((AB$27*AA$27^2+AB390*AA390^2)/(AB$27+AB390-2))</f>
        <v>2.6800473896545562</v>
      </c>
      <c r="AC406">
        <f>SQRT((AB$27*AA$27^2+AB391*AA391^2)/(AB$27+AB391-2))</f>
        <v>2.9152813410592446</v>
      </c>
      <c r="AD406">
        <f>SQRT((AB$27*AA$27^2+AB392*AA392^2)/(AB$27+AB392-2))</f>
        <v>2.6402748439256492</v>
      </c>
      <c r="AE406">
        <f>SQRT((AB$27*AA$27^2+AB393*AA393^2)/(AB$27+AB393-2))</f>
        <v>2.8946708272950534</v>
      </c>
      <c r="AF406">
        <f>SQRT((AB$27*AA$27^2+AB394*AA394^2)/(AB$27+AB394-2))</f>
        <v>2.9585307256557494</v>
      </c>
    </row>
    <row r="407" spans="14:32" x14ac:dyDescent="0.35">
      <c r="N407" t="str">
        <f t="shared" ref="N407:N412" si="196">N398</f>
        <v>Eastern and South-Eastern Asia</v>
      </c>
      <c r="P407">
        <f>SQRT((Q$28*P$28^2+Q389*P389^2)/(Q$28+Q389-2))</f>
        <v>2.3641050284414384</v>
      </c>
      <c r="Q407">
        <f>SQRT((Q$28*P$28^2+Q390*P390^2)/(Q$28+Q390-2))</f>
        <v>2.095741311353585</v>
      </c>
      <c r="R407">
        <f>SQRT((Q$28*P$28^2+Q391*P391^2)/(Q$28+Q391-2))</f>
        <v>3.8726957538906337</v>
      </c>
      <c r="S407">
        <f>SQRT((Q$28*P$28^2+Q392*P392^2)/(Q$28+Q392-2))</f>
        <v>1.5281408422407212</v>
      </c>
      <c r="T407">
        <f>SQRT((Q$28*P$28^2+Q393*P393^2)/(Q$28+Q393-2))</f>
        <v>3.1170209201099541</v>
      </c>
      <c r="U407">
        <f>SQRT((Q$28*P$28^2+Q394*P394^2)/(Q$28+Q394-2))</f>
        <v>4.5368032666246911</v>
      </c>
      <c r="Y407" t="str">
        <f t="shared" ref="Y407:Y412" si="197">Y398</f>
        <v>Anglosphere (other)</v>
      </c>
      <c r="AA407">
        <f>SQRT((AB$28*AA$28^2+AB389*AA389^2)/(AB$28+AB389-2))</f>
        <v>2.7973061050895329</v>
      </c>
      <c r="AB407">
        <f>SQRT((AB$28*AA$28^2+AB390*AA390^2)/(AB$28+AB390-2))</f>
        <v>2.5895120046158682</v>
      </c>
      <c r="AC407">
        <f>SQRT((AB$28*AA$28^2+AB391*AA391^2)/(AB$28+AB391-2))</f>
        <v>2.7313896344254505</v>
      </c>
      <c r="AD407">
        <f>SQRT((AB$28*AA$28^2+AB392*AA392^2)/(AB$28+AB392-2))</f>
        <v>2.5644283804258032</v>
      </c>
      <c r="AE407">
        <f>SQRT((AB$28*AA$28^2+AB393*AA393^2)/(AB$28+AB393-2))</f>
        <v>2.7201479321274737</v>
      </c>
      <c r="AF407">
        <f>SQRT((AB$28*AA$28^2+AB394*AA394^2)/(AB$28+AB394-2))</f>
        <v>2.7550933956380348</v>
      </c>
    </row>
    <row r="408" spans="14:32" x14ac:dyDescent="0.35">
      <c r="N408" t="str">
        <f t="shared" si="196"/>
        <v>Europe</v>
      </c>
      <c r="Q408">
        <f>SQRT((Q$29*P$29^2+Q390*P390^2)/(Q$29+Q390-2))</f>
        <v>2.1458391081594836</v>
      </c>
      <c r="R408">
        <f>SQRT((Q$29*P$29^2+Q391*P391^2)/(Q$29+Q391-2))</f>
        <v>2.7699567456428031</v>
      </c>
      <c r="S408">
        <f>SQRT((Q$29*P$29^2+Q392*P392^2)/(Q$29+Q392-2))</f>
        <v>1.8248578822548456</v>
      </c>
      <c r="T408">
        <f>SQRT((Q$29*P$29^2+Q393*P393^2)/(Q$29+Q393-2))</f>
        <v>2.4918763280735021</v>
      </c>
      <c r="U408">
        <f>SQRT((Q$29*P$29^2+Q394*P394^2)/(Q$29+Q394-2))</f>
        <v>2.9298561167617274</v>
      </c>
      <c r="Y408" t="str">
        <f t="shared" si="197"/>
        <v>Arabsphere</v>
      </c>
      <c r="AB408">
        <f>SQRT((AB$29*AA$29^2+AB390*AA390^2)/(AB$29+AB390-2))</f>
        <v>1.4845031261380388</v>
      </c>
      <c r="AC408">
        <f>SQRT((AB$29*AA$29^2+AB391*AA391^2)/(AB$29+AB391-2))</f>
        <v>1.4807331764144898</v>
      </c>
      <c r="AD408">
        <f>SQRT((AB$29*AA$29^2+AB392*AA392^2)/(AB$29+AB392-2))</f>
        <v>1.4991759669671949</v>
      </c>
      <c r="AE408">
        <f>SQRT((AB$29*AA$29^2+AB393*AA393^2)/(AB$29+AB393-2))</f>
        <v>1.4856037769832198</v>
      </c>
      <c r="AF408">
        <f>SQRT((AB$29*AA$29^2+AB394*AA394^2)/(AB$29+AB394-2))</f>
        <v>1.4761801370159098</v>
      </c>
    </row>
    <row r="409" spans="14:32" x14ac:dyDescent="0.35">
      <c r="N409" t="str">
        <f t="shared" si="196"/>
        <v>Latin America and the Caribbean</v>
      </c>
      <c r="R409">
        <f>SQRT((Q$30*P$30^2+Q391*P391^2)/(Q$30+Q391-2))</f>
        <v>1.4980158353573134</v>
      </c>
      <c r="S409">
        <f>SQRT((Q$30*P$30^2+Q392*P392^2)/(Q$30+Q392-2))</f>
        <v>1.2079011021344479</v>
      </c>
      <c r="T409">
        <f>SQRT((Q$30*P$30^2+Q393*P393^2)/(Q$30+Q393-2))</f>
        <v>1.3581359246290234</v>
      </c>
      <c r="U409">
        <f>SQRT((Q$30*P$30^2+Q394*P394^2)/(Q$30+Q394-2))</f>
        <v>1.5502553644329746</v>
      </c>
      <c r="Y409" t="str">
        <f t="shared" si="197"/>
        <v>Francosphere</v>
      </c>
      <c r="AC409">
        <f>SQRT((AB$30*AA$30^2+AB391*AA391^2)/(AB$30+AB391-2))</f>
        <v>5.4130374335532068</v>
      </c>
      <c r="AD409">
        <f>SQRT((AB$30*AA$30^2+AB392*AA392^2)/(AB$30+AB392-2))</f>
        <v>3.9602954845530123</v>
      </c>
      <c r="AE409">
        <f>SQRT((AB$30*AA$30^2+AB393*AA393^2)/(AB$30+AB393-2))</f>
        <v>5.2508580679826391</v>
      </c>
      <c r="AF409">
        <f>SQRT((AB$30*AA$30^2+AB394*AA394^2)/(AB$30+AB394-2))</f>
        <v>5.7600548838845951</v>
      </c>
    </row>
    <row r="410" spans="14:32" x14ac:dyDescent="0.35">
      <c r="N410" t="str">
        <f t="shared" si="196"/>
        <v>Northern Africa and Western Asia</v>
      </c>
      <c r="S410">
        <f>SQRT((Q$31*P$31^2+Q392*P392^2)/(Q$31+Q392-2))</f>
        <v>1.2708609970881517</v>
      </c>
      <c r="T410">
        <f>SQRT((Q$31*P$31^2+Q393*P393^2)/(Q$31+Q393-2))</f>
        <v>1.4595559230714759</v>
      </c>
      <c r="U410">
        <f>SQRT((Q$31*P$31^2+Q394*P394^2)/(Q$31+Q394-2))</f>
        <v>1.6805170096532771</v>
      </c>
      <c r="Y410" t="str">
        <f t="shared" si="197"/>
        <v>Germanosphere</v>
      </c>
      <c r="AD410">
        <f>SQRT((AB$31*AA$31^2+AB392*AA392^2)/(AB$31+AB392-2))</f>
        <v>2.0282510202406558</v>
      </c>
      <c r="AE410">
        <f>SQRT((AB$31*AA$31^2+AB393*AA393^2)/(AB$31+AB393-2))</f>
        <v>3.1195451580072335</v>
      </c>
      <c r="AF410">
        <f>SQRT((AB$31*AA$31^2+AB394*AA394^2)/(AB$31+AB394-2))</f>
        <v>5.1355234513057475</v>
      </c>
    </row>
    <row r="411" spans="14:32" x14ac:dyDescent="0.35">
      <c r="N411" t="str">
        <f t="shared" si="196"/>
        <v>Northern America</v>
      </c>
      <c r="T411">
        <f>SQRT((Q$32*P$32^2+Q393*P393^2)/(Q$32+Q393-2))</f>
        <v>2.4708698353724463</v>
      </c>
      <c r="U411">
        <f>SQRT((Q$32*P$32^2+Q394*P394^2)/(Q$32+Q394-2))</f>
        <v>2.9393820550426981</v>
      </c>
      <c r="Y411" t="str">
        <f t="shared" si="197"/>
        <v>Hispanosphere</v>
      </c>
      <c r="AE411">
        <f>SQRT((AB$32*AA$32^2+AB393*AA393^2)/(AB$32+AB393-2))</f>
        <v>1.5152092452983266</v>
      </c>
      <c r="AF411">
        <f>SQRT((AB$32*AA$32^2+AB394*AA394^2)/(AB$32+AB394-2))</f>
        <v>1.5079717239903885</v>
      </c>
    </row>
    <row r="412" spans="14:32" x14ac:dyDescent="0.35">
      <c r="N412" t="str">
        <f t="shared" si="196"/>
        <v>Oceania</v>
      </c>
      <c r="U412">
        <f>SQRT((Q393*P393^2+Q394*P394^2)/(Q393+Q394-2))</f>
        <v>3.3328237616695957</v>
      </c>
      <c r="Y412" t="str">
        <f t="shared" si="197"/>
        <v>Lusosphone (Portuguese)</v>
      </c>
      <c r="AF412">
        <f>SQRT((AB393*AA393^2+AB394*AA394^2)/(AB393+AB394-2))</f>
        <v>2.8287117841087546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198">P405</f>
        <v>Europe</v>
      </c>
      <c r="Q414" t="str">
        <f t="shared" si="198"/>
        <v>Latin America and the Caribbean</v>
      </c>
      <c r="R414" t="str">
        <f t="shared" si="198"/>
        <v>Northern Africa and Western Asia</v>
      </c>
      <c r="S414" t="str">
        <f t="shared" si="198"/>
        <v>Northern America</v>
      </c>
      <c r="T414" t="str">
        <f t="shared" si="198"/>
        <v>Oceania</v>
      </c>
      <c r="U414" t="str">
        <f t="shared" si="198"/>
        <v>Sub-Saharan Africa</v>
      </c>
      <c r="Y414" s="4" t="s">
        <v>39</v>
      </c>
      <c r="Z414" t="str">
        <f>Z405</f>
        <v>Anglosphere (other)</v>
      </c>
      <c r="AA414" t="str">
        <f t="shared" ref="AA414:AF414" si="199">AA405</f>
        <v>Arabsphere</v>
      </c>
      <c r="AB414" t="str">
        <f t="shared" si="199"/>
        <v>Francosphere</v>
      </c>
      <c r="AC414" t="str">
        <f t="shared" si="199"/>
        <v>Germanosphere</v>
      </c>
      <c r="AD414" t="str">
        <f t="shared" si="199"/>
        <v>Hispanosphere</v>
      </c>
      <c r="AE414" t="str">
        <f t="shared" si="199"/>
        <v>Lusosphone (Portuguese)</v>
      </c>
      <c r="AF414" t="str">
        <f t="shared" si="199"/>
        <v>Swahili</v>
      </c>
    </row>
    <row r="415" spans="14:32" x14ac:dyDescent="0.35">
      <c r="N415" t="str">
        <f>N406</f>
        <v>Central and Southern Asia</v>
      </c>
      <c r="O415">
        <f>O397/O406</f>
        <v>-23.210540459284474</v>
      </c>
      <c r="P415">
        <f t="shared" ref="P415:U421" si="200">P397/P406</f>
        <v>-21.782848523143439</v>
      </c>
      <c r="Q415">
        <f t="shared" si="200"/>
        <v>-26.918278379287933</v>
      </c>
      <c r="R415">
        <f t="shared" si="200"/>
        <v>-17.106106183418095</v>
      </c>
      <c r="S415">
        <f t="shared" si="200"/>
        <v>-28.712749520076851</v>
      </c>
      <c r="T415">
        <f t="shared" si="200"/>
        <v>-21.505734206936395</v>
      </c>
      <c r="U415">
        <f t="shared" si="200"/>
        <v>-21.802479718542255</v>
      </c>
      <c r="Y415" t="str">
        <f>Y406</f>
        <v>Anglosphere (core)</v>
      </c>
      <c r="Z415">
        <f>Z397/Z406</f>
        <v>-21.902332204980144</v>
      </c>
      <c r="AA415">
        <f t="shared" ref="AA415:AF421" si="201">AA397/AA406</f>
        <v>-14.776026008385585</v>
      </c>
      <c r="AB415">
        <f t="shared" si="201"/>
        <v>-21.336168244909448</v>
      </c>
      <c r="AC415">
        <f t="shared" si="201"/>
        <v>-17.772470560654227</v>
      </c>
      <c r="AD415">
        <f t="shared" si="201"/>
        <v>-26.755087627532333</v>
      </c>
      <c r="AE415">
        <f t="shared" si="201"/>
        <v>-23.067258487693298</v>
      </c>
      <c r="AF415">
        <f t="shared" si="201"/>
        <v>-11.045566877713219</v>
      </c>
    </row>
    <row r="416" spans="14:32" x14ac:dyDescent="0.35">
      <c r="N416" t="str">
        <f t="shared" ref="N416:N421" si="202">N407</f>
        <v>Eastern and South-Eastern Asia</v>
      </c>
      <c r="P416">
        <f t="shared" si="200"/>
        <v>-19.730354722645259</v>
      </c>
      <c r="Q416">
        <f t="shared" si="200"/>
        <v>-28.645963641059829</v>
      </c>
      <c r="R416">
        <f t="shared" si="200"/>
        <v>-10.053798392538189</v>
      </c>
      <c r="S416">
        <f t="shared" si="200"/>
        <v>-38.281791309457631</v>
      </c>
      <c r="T416">
        <f t="shared" si="200"/>
        <v>-16.254328336717794</v>
      </c>
      <c r="U416">
        <f t="shared" si="200"/>
        <v>-12.345328700902536</v>
      </c>
      <c r="Y416" t="str">
        <f t="shared" ref="Y416:Y421" si="203">Y407</f>
        <v>Anglosphere (other)</v>
      </c>
      <c r="AA416">
        <f t="shared" si="201"/>
        <v>-17.270040569426261</v>
      </c>
      <c r="AB416">
        <f t="shared" si="201"/>
        <v>-23.54575464848817</v>
      </c>
      <c r="AC416">
        <f t="shared" si="201"/>
        <v>-20.356606548994201</v>
      </c>
      <c r="AD416">
        <f t="shared" si="201"/>
        <v>-29.024346200552241</v>
      </c>
      <c r="AE416">
        <f t="shared" si="201"/>
        <v>-25.940571719131508</v>
      </c>
      <c r="AF416">
        <f t="shared" si="201"/>
        <v>-13.236836674117335</v>
      </c>
    </row>
    <row r="417" spans="14:32" x14ac:dyDescent="0.35">
      <c r="N417" t="str">
        <f t="shared" si="202"/>
        <v>Europe</v>
      </c>
      <c r="Q417">
        <f t="shared" si="200"/>
        <v>-34.673827397852861</v>
      </c>
      <c r="R417">
        <f t="shared" si="200"/>
        <v>-19.244065050072685</v>
      </c>
      <c r="S417">
        <f t="shared" si="200"/>
        <v>-39.931818787916036</v>
      </c>
      <c r="T417">
        <f t="shared" si="200"/>
        <v>-26.09881003683169</v>
      </c>
      <c r="U417">
        <f t="shared" si="200"/>
        <v>-24.02106118077209</v>
      </c>
      <c r="Y417" t="str">
        <f t="shared" si="203"/>
        <v>Arabsphere</v>
      </c>
      <c r="AB417">
        <f t="shared" si="201"/>
        <v>-34.396117846404593</v>
      </c>
      <c r="AC417">
        <f t="shared" si="201"/>
        <v>-30.856980175616801</v>
      </c>
      <c r="AD417">
        <f t="shared" si="201"/>
        <v>-43.03696743519891</v>
      </c>
      <c r="AE417">
        <f t="shared" si="201"/>
        <v>-40.826042320088334</v>
      </c>
      <c r="AF417">
        <f t="shared" si="201"/>
        <v>-17.990928602850975</v>
      </c>
    </row>
    <row r="418" spans="14:32" x14ac:dyDescent="0.35">
      <c r="N418" t="str">
        <f t="shared" si="202"/>
        <v>Latin America and the Caribbean</v>
      </c>
      <c r="R418">
        <f t="shared" si="200"/>
        <v>-33.875376317367234</v>
      </c>
      <c r="S418">
        <f t="shared" si="200"/>
        <v>-58.208835555099235</v>
      </c>
      <c r="T418">
        <f t="shared" si="200"/>
        <v>-46.001013699567523</v>
      </c>
      <c r="U418">
        <f t="shared" si="200"/>
        <v>-43.746905794107604</v>
      </c>
      <c r="Y418" t="str">
        <f t="shared" si="203"/>
        <v>Francosphere</v>
      </c>
      <c r="AC418">
        <f t="shared" si="201"/>
        <v>-7.4710044714126402</v>
      </c>
      <c r="AD418">
        <f t="shared" si="201"/>
        <v>-14.966019606663171</v>
      </c>
      <c r="AE418">
        <f t="shared" si="201"/>
        <v>-10.5508841703057</v>
      </c>
      <c r="AF418">
        <f t="shared" si="201"/>
        <v>-3.6992223997056817</v>
      </c>
    </row>
    <row r="419" spans="14:32" x14ac:dyDescent="0.35">
      <c r="N419" t="str">
        <f t="shared" si="202"/>
        <v>Northern Africa and Western Asia</v>
      </c>
      <c r="S419">
        <f t="shared" si="200"/>
        <v>-48.531255581942879</v>
      </c>
      <c r="T419">
        <f t="shared" si="200"/>
        <v>-36.889023340244066</v>
      </c>
      <c r="U419">
        <f t="shared" si="200"/>
        <v>-35.218232414506112</v>
      </c>
      <c r="Y419" t="str">
        <f t="shared" si="203"/>
        <v>Germanosphere</v>
      </c>
      <c r="AD419">
        <f t="shared" si="201"/>
        <v>-36.080301772172689</v>
      </c>
      <c r="AE419">
        <f t="shared" si="201"/>
        <v>-22.2183814528513</v>
      </c>
      <c r="AF419">
        <f t="shared" si="201"/>
        <v>-6.8576793376429039</v>
      </c>
    </row>
    <row r="420" spans="14:32" x14ac:dyDescent="0.35">
      <c r="N420" t="str">
        <f t="shared" si="202"/>
        <v>Northern America</v>
      </c>
      <c r="T420">
        <f t="shared" si="200"/>
        <v>-22.552528365273727</v>
      </c>
      <c r="U420">
        <f t="shared" si="200"/>
        <v>-20.775662032193367</v>
      </c>
      <c r="Y420" t="str">
        <f t="shared" si="203"/>
        <v>Hispanosphere</v>
      </c>
      <c r="AE420">
        <f t="shared" si="201"/>
        <v>-44.10759824583932</v>
      </c>
      <c r="AF420">
        <f t="shared" si="201"/>
        <v>-21.710466389493565</v>
      </c>
    </row>
    <row r="421" spans="14:32" x14ac:dyDescent="0.35">
      <c r="N421" t="str">
        <f t="shared" si="202"/>
        <v>Oceania</v>
      </c>
      <c r="U421">
        <f t="shared" si="200"/>
        <v>-1.6032189194570703</v>
      </c>
      <c r="Y421" t="str">
        <f t="shared" si="203"/>
        <v>Lusosphone (Portuguese)</v>
      </c>
      <c r="AF421">
        <f t="shared" si="201"/>
        <v>12.052649340781768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04">P414</f>
        <v>Europe</v>
      </c>
      <c r="Q424" t="str">
        <f t="shared" si="204"/>
        <v>Latin America and the Caribbean</v>
      </c>
      <c r="R424" t="str">
        <f t="shared" si="204"/>
        <v>Northern Africa and Western Asia</v>
      </c>
      <c r="S424" t="str">
        <f t="shared" si="204"/>
        <v>Northern America</v>
      </c>
      <c r="T424" t="str">
        <f t="shared" si="204"/>
        <v>Oceania</v>
      </c>
      <c r="U424" t="str">
        <f t="shared" si="204"/>
        <v>Sub-Saharan Africa</v>
      </c>
      <c r="Z424" t="str">
        <f>Z414</f>
        <v>Anglosphere (other)</v>
      </c>
      <c r="AA424" t="str">
        <f t="shared" ref="AA424:AF424" si="205">AA414</f>
        <v>Arabsphere</v>
      </c>
      <c r="AB424" t="str">
        <f t="shared" si="205"/>
        <v>Francosphere</v>
      </c>
      <c r="AC424" t="str">
        <f t="shared" si="205"/>
        <v>Germanosphere</v>
      </c>
      <c r="AD424" t="str">
        <f t="shared" si="205"/>
        <v>Hispanosphere</v>
      </c>
      <c r="AE424" t="str">
        <f t="shared" si="205"/>
        <v>Lusosphone (Portuguese)</v>
      </c>
      <c r="AF424" t="str">
        <f t="shared" si="205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06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07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06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07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06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07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06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07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06"/>
        <v>Northern America</v>
      </c>
      <c r="T430">
        <f>Q$32+Q393-2</f>
        <v>5380</v>
      </c>
      <c r="U430">
        <f>Q$32+Q394-2</f>
        <v>5046</v>
      </c>
      <c r="Y430" t="str">
        <f t="shared" si="207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06"/>
        <v>Oceania</v>
      </c>
      <c r="U431">
        <f>Q393+Q394-2</f>
        <v>1310</v>
      </c>
      <c r="Y431" t="str">
        <f t="shared" si="207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44783-0F3B-4481-B17D-369A4443053F}">
  <dimension ref="A1:AZ431"/>
  <sheetViews>
    <sheetView topLeftCell="C12" workbookViewId="0">
      <selection activeCell="J12" sqref="J1:AY1048576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5" si="2">IF(_xlfn.T.DIST.2T(ABS(O55),O65)&lt;0.001,"&lt;0.001",FIXED(_xlfn.T.DIST.2T(ABS(O55),O65),3))</f>
        <v>&lt;0.001</v>
      </c>
      <c r="C4" s="6" t="str">
        <f t="shared" si="2"/>
        <v>0.198</v>
      </c>
      <c r="D4" s="6" t="str">
        <f t="shared" si="2"/>
        <v>0.149</v>
      </c>
      <c r="E4" s="6" t="str">
        <f t="shared" si="2"/>
        <v>&lt;0.001</v>
      </c>
      <c r="F4" s="6" t="str">
        <f t="shared" si="2"/>
        <v>&lt;0.001</v>
      </c>
      <c r="G4" s="6" t="str">
        <f t="shared" si="2"/>
        <v>0.527</v>
      </c>
      <c r="H4" s="6" t="str">
        <f t="shared" si="2"/>
        <v>&lt;0.001</v>
      </c>
      <c r="M4" s="3"/>
      <c r="N4" t="s">
        <v>16</v>
      </c>
      <c r="O4">
        <v>33.759026437000713</v>
      </c>
      <c r="P4">
        <v>43.187900187425022</v>
      </c>
      <c r="Q4">
        <v>63.93370684507402</v>
      </c>
      <c r="R4">
        <v>85.922948683533733</v>
      </c>
      <c r="S4">
        <v>99.249597932972179</v>
      </c>
      <c r="T4">
        <v>103.946592952922</v>
      </c>
      <c r="U4">
        <v>104.08576983411275</v>
      </c>
      <c r="W4" t="s">
        <v>16</v>
      </c>
      <c r="X4">
        <v>6.7905584122129916</v>
      </c>
      <c r="Y4">
        <v>5.8504807536646615</v>
      </c>
      <c r="Z4">
        <v>3.7857702041918482</v>
      </c>
      <c r="AA4">
        <v>2.5104185429953692</v>
      </c>
      <c r="AB4">
        <v>2.9316782927382792</v>
      </c>
      <c r="AC4">
        <v>2.9373483544796097</v>
      </c>
      <c r="AD4">
        <v>5.1608743567892672</v>
      </c>
      <c r="AF4" t="s">
        <v>16</v>
      </c>
      <c r="AG4">
        <v>3.0368300429782575</v>
      </c>
      <c r="AH4">
        <v>2.6164145332496767</v>
      </c>
      <c r="AI4">
        <v>1.6930479047532463</v>
      </c>
      <c r="AJ4">
        <v>1.1226933028227248</v>
      </c>
      <c r="AK4">
        <v>1.3110863901446641</v>
      </c>
      <c r="AL4">
        <v>1.3136221188427113</v>
      </c>
      <c r="AM4">
        <v>2.3080131770232608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si="2"/>
        <v>&lt;0.001</v>
      </c>
      <c r="D5" s="6" t="str">
        <f t="shared" si="2"/>
        <v>&lt;0.001</v>
      </c>
      <c r="E5" s="6" t="str">
        <f t="shared" si="2"/>
        <v>0.020</v>
      </c>
      <c r="F5" s="6" t="str">
        <f t="shared" si="2"/>
        <v>0.035</v>
      </c>
      <c r="G5" s="6" t="str">
        <f t="shared" si="2"/>
        <v>&lt;0.001</v>
      </c>
      <c r="H5" s="6" t="str">
        <f t="shared" si="2"/>
        <v>0.331</v>
      </c>
      <c r="M5" s="3"/>
      <c r="N5" t="s">
        <v>17</v>
      </c>
      <c r="O5">
        <v>49.800730303939091</v>
      </c>
      <c r="P5">
        <v>51.776820417480728</v>
      </c>
      <c r="Q5">
        <v>78.564074752029939</v>
      </c>
      <c r="R5">
        <v>100.70703742816006</v>
      </c>
      <c r="S5">
        <v>114.74145986926865</v>
      </c>
      <c r="T5">
        <v>118.08089218430715</v>
      </c>
      <c r="U5">
        <v>101.25268360709984</v>
      </c>
      <c r="W5" t="s">
        <v>17</v>
      </c>
      <c r="X5">
        <v>5.4405140116219286</v>
      </c>
      <c r="Y5">
        <v>4.045935912769365</v>
      </c>
      <c r="Z5">
        <v>10.703456607015985</v>
      </c>
      <c r="AA5">
        <v>7.0265296921550116</v>
      </c>
      <c r="AB5">
        <v>7.2732602088664073</v>
      </c>
      <c r="AC5">
        <v>1.7290787947560673</v>
      </c>
      <c r="AD5">
        <v>8.6774970595851642</v>
      </c>
      <c r="AF5" t="s">
        <v>17</v>
      </c>
      <c r="AG5">
        <v>3.1410822291398515</v>
      </c>
      <c r="AH5">
        <v>2.3359221883613674</v>
      </c>
      <c r="AI5">
        <v>6.1796435533201581</v>
      </c>
      <c r="AJ5">
        <v>4.0567688092345948</v>
      </c>
      <c r="AK5">
        <v>4.1992187394752145</v>
      </c>
      <c r="AL5">
        <v>0.9982841076024892</v>
      </c>
      <c r="AM5">
        <v>5.0099552632436808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0.720</v>
      </c>
      <c r="E6" s="6" t="str">
        <f>IF(_xlfn.T.DIST.2T(ABS(R57),R67)&lt;0.001,"&lt;0.001",FIXED(_xlfn.T.DIST.2T(ABS(R57),R67),3))</f>
        <v>&lt;0.001</v>
      </c>
      <c r="F6" s="6" t="str">
        <f>IF(_xlfn.T.DIST.2T(ABS(S57),S67)&lt;0.001,"&lt;0.001",FIXED(_xlfn.T.DIST.2T(ABS(S57),S67),3))</f>
        <v>&lt;0.001</v>
      </c>
      <c r="G6" s="6" t="str">
        <f>IF(_xlfn.T.DIST.2T(ABS(T57),T67)&lt;0.001,"&lt;0.001",FIXED(_xlfn.T.DIST.2T(ABS(T57),T67),3))</f>
        <v>0.447</v>
      </c>
      <c r="H6" s="6" t="str">
        <f>IF(_xlfn.T.DIST.2T(ABS(U57),U67)&lt;0.001,"&lt;0.001",FIXED(_xlfn.T.DIST.2T(ABS(U57),U67),3))</f>
        <v>&lt;0.001</v>
      </c>
      <c r="M6" s="3"/>
      <c r="N6" t="s">
        <v>18</v>
      </c>
      <c r="O6">
        <v>37.440831499861524</v>
      </c>
      <c r="P6">
        <v>42.772234476278427</v>
      </c>
      <c r="Q6">
        <v>49.533814034858231</v>
      </c>
      <c r="R6">
        <v>59.224325534710765</v>
      </c>
      <c r="S6">
        <v>75.926435730862124</v>
      </c>
      <c r="T6">
        <v>98.111232403781543</v>
      </c>
      <c r="U6">
        <v>103.94446222223186</v>
      </c>
      <c r="W6" t="s">
        <v>18</v>
      </c>
      <c r="X6">
        <v>7.3839507135653815</v>
      </c>
      <c r="Y6">
        <v>12.433956471791094</v>
      </c>
      <c r="Z6">
        <v>15.591203266379607</v>
      </c>
      <c r="AA6">
        <v>14.816786351005984</v>
      </c>
      <c r="AB6">
        <v>14.961577159236841</v>
      </c>
      <c r="AC6">
        <v>5.6447486010190469</v>
      </c>
      <c r="AD6">
        <v>7.9100340647081273</v>
      </c>
      <c r="AF6" t="s">
        <v>18</v>
      </c>
      <c r="AG6">
        <v>2.461316904521794</v>
      </c>
      <c r="AH6">
        <v>4.1446521572636978</v>
      </c>
      <c r="AI6">
        <v>5.1970677554598685</v>
      </c>
      <c r="AJ6">
        <v>4.9389287836686613</v>
      </c>
      <c r="AK6">
        <v>4.9871923864122802</v>
      </c>
      <c r="AL6">
        <v>1.881582867006349</v>
      </c>
      <c r="AM6">
        <v>2.6366780215693759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&lt;0.001</v>
      </c>
      <c r="F7" s="6" t="str">
        <f>IF(_xlfn.T.DIST.2T(ABS(S58),S68)&lt;0.001,"&lt;0.001",FIXED(_xlfn.T.DIST.2T(ABS(S58),S68),3))</f>
        <v>&lt;0.001</v>
      </c>
      <c r="G7" s="6" t="str">
        <f>IF(_xlfn.T.DIST.2T(ABS(T58),T68)&lt;0.001,"&lt;0.001",FIXED(_xlfn.T.DIST.2T(ABS(T58),T68),3))</f>
        <v>0.424</v>
      </c>
      <c r="H7" s="6" t="str">
        <f>IF(_xlfn.T.DIST.2T(ABS(U58),U68)&lt;0.001,"&lt;0.001",FIXED(_xlfn.T.DIST.2T(ABS(U58),U68),3))</f>
        <v>&lt;0.001</v>
      </c>
      <c r="M7" s="3"/>
      <c r="N7" t="s">
        <v>19</v>
      </c>
      <c r="O7">
        <v>36.831003112946242</v>
      </c>
      <c r="P7">
        <v>50.474857168257685</v>
      </c>
      <c r="Q7">
        <v>69.570360351251026</v>
      </c>
      <c r="R7">
        <v>88.534710045677969</v>
      </c>
      <c r="S7">
        <v>105.71841409242194</v>
      </c>
      <c r="T7">
        <v>111.54573298309462</v>
      </c>
      <c r="U7">
        <v>108.76432338008051</v>
      </c>
      <c r="W7" t="s">
        <v>19</v>
      </c>
      <c r="X7">
        <v>6.6601313542774925</v>
      </c>
      <c r="Y7">
        <v>9.2336433403856493</v>
      </c>
      <c r="Z7">
        <v>11.060359170970735</v>
      </c>
      <c r="AA7">
        <v>14.61857061352257</v>
      </c>
      <c r="AB7">
        <v>12.139677564373622</v>
      </c>
      <c r="AC7">
        <v>9.738623598590058</v>
      </c>
      <c r="AD7">
        <v>6.5667923653737086</v>
      </c>
      <c r="AF7" t="s">
        <v>19</v>
      </c>
      <c r="AG7">
        <v>1.4533598128250171</v>
      </c>
      <c r="AH7">
        <v>2.0149461689305777</v>
      </c>
      <c r="AI7">
        <v>2.4135682435415435</v>
      </c>
      <c r="AJ7">
        <v>3.1900336375487721</v>
      </c>
      <c r="AK7">
        <v>2.6490948262428224</v>
      </c>
      <c r="AL7">
        <v>2.1251418954867707</v>
      </c>
      <c r="AM7">
        <v>1.4329915755896727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0.877</v>
      </c>
      <c r="G8" s="6" t="str">
        <f>IF(_xlfn.T.DIST.2T(ABS(T59),T69)&lt;0.001,"&lt;0.001",FIXED(_xlfn.T.DIST.2T(ABS(T59),T69),3))</f>
        <v>&lt;0.001</v>
      </c>
      <c r="H8" s="6" t="str">
        <f>IF(_xlfn.T.DIST.2T(ABS(U59),U69)&lt;0.001,"&lt;0.001",FIXED(_xlfn.T.DIST.2T(ABS(U59),U69),3))</f>
        <v>0.003</v>
      </c>
      <c r="M8" s="3"/>
      <c r="N8" t="s">
        <v>20</v>
      </c>
      <c r="O8">
        <v>45.060480868858924</v>
      </c>
      <c r="P8">
        <v>56.274764811147485</v>
      </c>
      <c r="Q8">
        <v>70.453344958787767</v>
      </c>
      <c r="R8">
        <v>84.944657878175065</v>
      </c>
      <c r="S8">
        <v>95.283473652945929</v>
      </c>
      <c r="T8">
        <v>98.860221524573149</v>
      </c>
      <c r="U8">
        <v>98.339074325839022</v>
      </c>
      <c r="W8" t="s">
        <v>20</v>
      </c>
      <c r="X8">
        <v>6.5478875728540977</v>
      </c>
      <c r="Y8">
        <v>7.7625640984811604</v>
      </c>
      <c r="Z8">
        <v>5.2488085219031149</v>
      </c>
      <c r="AA8">
        <v>6.8612521126274837</v>
      </c>
      <c r="AB8">
        <v>5.1560857510305755</v>
      </c>
      <c r="AC8">
        <v>6.6685714230425583</v>
      </c>
      <c r="AD8">
        <v>11.939239331425084</v>
      </c>
      <c r="AF8" t="s">
        <v>20</v>
      </c>
      <c r="AG8">
        <v>1.9742623862352682</v>
      </c>
      <c r="AH8">
        <v>2.3405011387041301</v>
      </c>
      <c r="AI8">
        <v>1.5825753148702322</v>
      </c>
      <c r="AJ8">
        <v>2.0687453499653339</v>
      </c>
      <c r="AK8">
        <v>1.554618347551477</v>
      </c>
      <c r="AL8">
        <v>2.0106499361744121</v>
      </c>
      <c r="AM8">
        <v>3.5998161040536965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&lt;0.001</v>
      </c>
      <c r="H9" s="6" t="str">
        <f>IF(_xlfn.T.DIST.2T(ABS(U60),U70)&lt;0.001,"&lt;0.001",FIXED(_xlfn.T.DIST.2T(ABS(U60),U70),3))</f>
        <v>0.029</v>
      </c>
      <c r="M9" s="3"/>
      <c r="N9" t="s">
        <v>21</v>
      </c>
      <c r="O9">
        <v>45.362147068446269</v>
      </c>
      <c r="P9">
        <v>50.293523289457731</v>
      </c>
      <c r="Q9">
        <v>52.179757011387949</v>
      </c>
      <c r="R9">
        <v>62.03574046884426</v>
      </c>
      <c r="S9">
        <v>77.158136879687447</v>
      </c>
      <c r="T9">
        <v>102.84391651153456</v>
      </c>
      <c r="U9">
        <v>123.61474336114517</v>
      </c>
      <c r="W9" t="s">
        <v>21</v>
      </c>
      <c r="X9">
        <v>2.6260439158282551</v>
      </c>
      <c r="Y9">
        <v>3.2638129513641068</v>
      </c>
      <c r="Z9">
        <v>3.3943430895732529</v>
      </c>
      <c r="AA9">
        <v>1.6110821496998564</v>
      </c>
      <c r="AB9">
        <v>0.39443277153896966</v>
      </c>
      <c r="AC9">
        <v>0.78277916382915769</v>
      </c>
      <c r="AD9">
        <v>0.28569107443246183</v>
      </c>
      <c r="AF9" t="s">
        <v>21</v>
      </c>
      <c r="AG9">
        <v>1.8568934605758343</v>
      </c>
      <c r="AH9">
        <v>2.3078642704340391</v>
      </c>
      <c r="AI9">
        <v>2.4001630163109438</v>
      </c>
      <c r="AJ9">
        <v>1.1392071131013688</v>
      </c>
      <c r="AK9">
        <v>0.27890608747740969</v>
      </c>
      <c r="AL9">
        <v>0.55350845491513279</v>
      </c>
      <c r="AM9">
        <v>0.20201409605566445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&lt;0.001</v>
      </c>
      <c r="M10" s="3"/>
      <c r="N10" t="s">
        <v>22</v>
      </c>
      <c r="O10">
        <v>35.620251084966917</v>
      </c>
      <c r="P10">
        <v>32.930423935395012</v>
      </c>
      <c r="Q10">
        <v>43.808964307759339</v>
      </c>
      <c r="R10">
        <v>49.512382962168218</v>
      </c>
      <c r="S10">
        <v>60.179167311749517</v>
      </c>
      <c r="T10">
        <v>86.075165252551443</v>
      </c>
      <c r="U10">
        <v>113.39840786177056</v>
      </c>
      <c r="W10" t="s">
        <v>22</v>
      </c>
      <c r="X10">
        <v>3.0626535164537381</v>
      </c>
      <c r="Y10">
        <v>1.3942481069273118</v>
      </c>
      <c r="Z10">
        <v>4.4530208938810345</v>
      </c>
      <c r="AA10">
        <v>0.82519696834230016</v>
      </c>
      <c r="AB10">
        <v>6.7620643871996027</v>
      </c>
      <c r="AC10">
        <v>0.65139400765994526</v>
      </c>
      <c r="AD10">
        <v>2.2248661941583299</v>
      </c>
      <c r="AF10" t="s">
        <v>22</v>
      </c>
      <c r="AG10">
        <v>2.1656230699092633</v>
      </c>
      <c r="AH10">
        <v>0.98588229106480874</v>
      </c>
      <c r="AI10">
        <v>3.1487612708286608</v>
      </c>
      <c r="AJ10">
        <v>0.58350237212942113</v>
      </c>
      <c r="AK10">
        <v>4.7815015830088949</v>
      </c>
      <c r="AL10">
        <v>0.46060512004062915</v>
      </c>
      <c r="AM10">
        <v>1.5732179731220608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55.164010229117139</v>
      </c>
      <c r="P11">
        <v>75.715849476427309</v>
      </c>
      <c r="Q11">
        <v>85.653984228711096</v>
      </c>
      <c r="R11">
        <v>94.208929867322496</v>
      </c>
      <c r="S11">
        <v>104.26395725279207</v>
      </c>
      <c r="T11">
        <v>110.48088483462968</v>
      </c>
      <c r="U11">
        <v>110.95600747848941</v>
      </c>
      <c r="W11" t="s">
        <v>23</v>
      </c>
      <c r="X11">
        <v>19.139481628019166</v>
      </c>
      <c r="Y11">
        <v>20.134399695929659</v>
      </c>
      <c r="Z11">
        <v>19.849554798786354</v>
      </c>
      <c r="AA11">
        <v>20.393037325388445</v>
      </c>
      <c r="AB11">
        <v>15.807778510111179</v>
      </c>
      <c r="AC11">
        <v>10.689844506086544</v>
      </c>
      <c r="AD11">
        <v>14.816283824580786</v>
      </c>
      <c r="AF11" t="s">
        <v>23</v>
      </c>
      <c r="AG11">
        <v>5.7707708401854632</v>
      </c>
      <c r="AH11">
        <v>6.0707499245858667</v>
      </c>
      <c r="AI11">
        <v>5.9848659566520741</v>
      </c>
      <c r="AJ11">
        <v>6.1487321040023906</v>
      </c>
      <c r="AK11">
        <v>4.7662245533710985</v>
      </c>
      <c r="AL11">
        <v>3.2231093903573735</v>
      </c>
      <c r="AM11">
        <v>4.4672776575951225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3">Z64</f>
        <v>Anglosphere (other)</v>
      </c>
      <c r="C13" s="6" t="str">
        <f t="shared" si="3"/>
        <v>Arabsphere</v>
      </c>
      <c r="D13" s="6" t="str">
        <f t="shared" si="3"/>
        <v>Francosphere</v>
      </c>
      <c r="E13" s="6" t="str">
        <f t="shared" si="3"/>
        <v>Germanosphere</v>
      </c>
      <c r="F13" s="6" t="str">
        <f t="shared" si="3"/>
        <v>Hispanosphere</v>
      </c>
      <c r="G13" s="6" t="str">
        <f t="shared" si="3"/>
        <v>Lusosphone (Portuguese)</v>
      </c>
      <c r="H13" s="6" t="str">
        <f t="shared" si="3"/>
        <v>Swahili</v>
      </c>
    </row>
    <row r="14" spans="1:50" x14ac:dyDescent="0.35">
      <c r="A14" t="str">
        <f t="shared" ref="A14:A20" si="4">Y65</f>
        <v>Anglosphere (core)</v>
      </c>
      <c r="B14" s="6" t="str">
        <f t="shared" ref="B14:H15" si="5">IF(_xlfn.T.DIST.2T(ABS(Z55),Z65)&lt;0.001,"&lt;0.001",FIXED(_xlfn.T.DIST.2T(ABS(Z55),Z65),3))</f>
        <v>0.069</v>
      </c>
      <c r="C14" s="6" t="str">
        <f t="shared" si="5"/>
        <v>0.220</v>
      </c>
      <c r="D14" s="6" t="str">
        <f t="shared" si="5"/>
        <v>&lt;0.001</v>
      </c>
      <c r="E14" s="6" t="str">
        <f t="shared" si="5"/>
        <v>0.413</v>
      </c>
      <c r="F14" s="6" t="str">
        <f t="shared" si="5"/>
        <v>0.881</v>
      </c>
      <c r="G14" s="6" t="str">
        <f t="shared" si="5"/>
        <v>0.164</v>
      </c>
      <c r="H14" s="6" t="str">
        <f t="shared" si="5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4"/>
        <v>Anglosphere (other)</v>
      </c>
      <c r="C15" s="6" t="str">
        <f t="shared" si="5"/>
        <v>0.001</v>
      </c>
      <c r="D15" s="6" t="str">
        <f t="shared" si="5"/>
        <v>&lt;0.001</v>
      </c>
      <c r="E15" s="6" t="str">
        <f t="shared" si="5"/>
        <v>0.321</v>
      </c>
      <c r="F15" s="6" t="str">
        <f t="shared" si="5"/>
        <v>0.037</v>
      </c>
      <c r="G15" s="6" t="str">
        <f t="shared" si="5"/>
        <v>0.725</v>
      </c>
      <c r="H15" s="6" t="str">
        <f t="shared" si="5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4"/>
        <v>Arabsphere</v>
      </c>
      <c r="D16" s="6" t="str">
        <f>IF(_xlfn.T.DIST.2T(ABS(AB57),AB67)&lt;0.001,"&lt;0.001",FIXED(_xlfn.T.DIST.2T(ABS(AB57),AB67),3))</f>
        <v>&lt;0.001</v>
      </c>
      <c r="E16" s="6" t="str">
        <f>IF(_xlfn.T.DIST.2T(ABS(AC57),AC67)&lt;0.001,"&lt;0.001",FIXED(_xlfn.T.DIST.2T(ABS(AC57),AC67),3))</f>
        <v>0.017</v>
      </c>
      <c r="F16" s="6" t="str">
        <f>IF(_xlfn.T.DIST.2T(ABS(AD57),AD67)&lt;0.001,"&lt;0.001",FIXED(_xlfn.T.DIST.2T(ABS(AD57),AD67),3))</f>
        <v>0.100</v>
      </c>
      <c r="G16" s="6" t="str">
        <f>IF(_xlfn.T.DIST.2T(ABS(AE57),AE67)&lt;0.001,"&lt;0.001",FIXED(_xlfn.T.DIST.2T(ABS(AE57),AE67),3))</f>
        <v>0.015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41.801398659999997</v>
      </c>
      <c r="P16">
        <v>43.752127989999998</v>
      </c>
      <c r="Q16">
        <v>43.66766106</v>
      </c>
      <c r="R16">
        <v>52.115631559999997</v>
      </c>
      <c r="S16">
        <v>68.522669350000001</v>
      </c>
      <c r="T16">
        <v>98.559618880000002</v>
      </c>
      <c r="U16">
        <v>119.8223328</v>
      </c>
      <c r="W16" t="s">
        <v>26</v>
      </c>
      <c r="X16">
        <v>6.9974463489999996</v>
      </c>
      <c r="Y16">
        <v>10.205913020000001</v>
      </c>
      <c r="Z16">
        <v>9.7769430810000006</v>
      </c>
      <c r="AA16">
        <v>10.09846971</v>
      </c>
      <c r="AB16">
        <v>9.8341016670000005</v>
      </c>
      <c r="AC16">
        <v>5.6275769909999998</v>
      </c>
      <c r="AD16">
        <v>6.1679387969999997</v>
      </c>
      <c r="AF16" t="s">
        <v>26</v>
      </c>
      <c r="AG16">
        <v>2.4739708820000001</v>
      </c>
      <c r="AH16">
        <v>3.6083351530000001</v>
      </c>
      <c r="AI16">
        <v>3.4566713760000001</v>
      </c>
      <c r="AJ16">
        <v>3.5703482050000002</v>
      </c>
      <c r="AK16">
        <v>3.4768799879999999</v>
      </c>
      <c r="AL16">
        <v>1.9896489260000001</v>
      </c>
      <c r="AM16">
        <v>2.1806956749999999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4"/>
        <v>Francosphere</v>
      </c>
      <c r="E17" s="6" t="str">
        <f>IF(_xlfn.T.DIST.2T(ABS(AC58),AC68)&lt;0.001,"&lt;0.001",FIXED(_xlfn.T.DIST.2T(ABS(AC58),AC68),3))</f>
        <v>0.015</v>
      </c>
      <c r="F17" s="6" t="str">
        <f>IF(_xlfn.T.DIST.2T(ABS(AD58),AD68)&lt;0.001,"&lt;0.001",FIXED(_xlfn.T.DIST.2T(ABS(AD58),AD68),3))</f>
        <v>&lt;0.001</v>
      </c>
      <c r="G17" s="6" t="str">
        <f>IF(_xlfn.T.DIST.2T(ABS(AE58),AE68)&lt;0.001,"&lt;0.001",FIXED(_xlfn.T.DIST.2T(ABS(AE58),AE68),3))</f>
        <v>0.002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37.088520549999998</v>
      </c>
      <c r="P17">
        <v>47.971535090000003</v>
      </c>
      <c r="Q17">
        <v>67.70082232</v>
      </c>
      <c r="R17">
        <v>87.877981210000002</v>
      </c>
      <c r="S17">
        <v>101.13191879999999</v>
      </c>
      <c r="T17">
        <v>105.9011388</v>
      </c>
      <c r="U17">
        <v>104.94585669999999</v>
      </c>
      <c r="W17" t="s">
        <v>27</v>
      </c>
      <c r="X17">
        <v>10.329802920000001</v>
      </c>
      <c r="Y17">
        <v>13.773714849999999</v>
      </c>
      <c r="Z17">
        <v>11.303517510000001</v>
      </c>
      <c r="AA17">
        <v>9.1469278299999992</v>
      </c>
      <c r="AB17">
        <v>8.0636242189999994</v>
      </c>
      <c r="AC17">
        <v>6.1588060379999998</v>
      </c>
      <c r="AD17">
        <v>7.3830107729999996</v>
      </c>
      <c r="AF17" t="s">
        <v>27</v>
      </c>
      <c r="AG17">
        <v>2.667143646</v>
      </c>
      <c r="AH17">
        <v>3.5563578819999999</v>
      </c>
      <c r="AI17">
        <v>2.918555671</v>
      </c>
      <c r="AJ17">
        <v>2.3617266099999998</v>
      </c>
      <c r="AK17">
        <v>2.0820188210000001</v>
      </c>
      <c r="AL17">
        <v>1.590196881</v>
      </c>
      <c r="AM17">
        <v>1.906285185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4"/>
        <v>Germanosphere</v>
      </c>
      <c r="F18" s="6" t="str">
        <f>IF(_xlfn.T.DIST.2T(ABS(AD59),AD69)&lt;0.001,"&lt;0.001",FIXED(_xlfn.T.DIST.2T(ABS(AD59),AD69),3))</f>
        <v>0.281</v>
      </c>
      <c r="G18" s="6" t="str">
        <f>IF(_xlfn.T.DIST.2T(ABS(AE59),AE69)&lt;0.001,"&lt;0.001",FIXED(_xlfn.T.DIST.2T(ABS(AE59),AE69),3))</f>
        <v>0.515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44.406921259999997</v>
      </c>
      <c r="P18">
        <v>55.898542929999998</v>
      </c>
      <c r="Q18">
        <v>70.199698280000007</v>
      </c>
      <c r="R18">
        <v>85.215870550000005</v>
      </c>
      <c r="S18">
        <v>94.237297299999994</v>
      </c>
      <c r="T18">
        <v>98.148624299999994</v>
      </c>
      <c r="U18">
        <v>87.846123969999994</v>
      </c>
      <c r="W18" t="s">
        <v>28</v>
      </c>
      <c r="X18">
        <v>6.359679238</v>
      </c>
      <c r="Y18">
        <v>7.8608462880000003</v>
      </c>
      <c r="Z18">
        <v>5.1667722820000002</v>
      </c>
      <c r="AA18">
        <v>7.1073431180000002</v>
      </c>
      <c r="AB18">
        <v>6.6414224180000003</v>
      </c>
      <c r="AC18">
        <v>8.8630604680000005</v>
      </c>
      <c r="AD18">
        <v>24.393505399999999</v>
      </c>
      <c r="AF18" t="s">
        <v>28</v>
      </c>
      <c r="AG18">
        <v>1.9175154379999999</v>
      </c>
      <c r="AH18">
        <v>2.3701343339999998</v>
      </c>
      <c r="AI18">
        <v>1.557840458</v>
      </c>
      <c r="AJ18">
        <v>2.14294458</v>
      </c>
      <c r="AK18">
        <v>2.0024642030000002</v>
      </c>
      <c r="AL18">
        <v>2.6723132789999999</v>
      </c>
      <c r="AM18">
        <v>7.3549186129999997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4"/>
        <v>Hispanosphere</v>
      </c>
      <c r="G19" s="6" t="str">
        <f>IF(_xlfn.T.DIST.2T(ABS(AE60),AE70)&lt;0.001,"&lt;0.001",FIXED(_xlfn.T.DIST.2T(ABS(AE60),AE70),3))</f>
        <v>0.080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55.239468789999997</v>
      </c>
      <c r="P19">
        <v>69.935921780000001</v>
      </c>
      <c r="Q19">
        <v>73.354831309999994</v>
      </c>
      <c r="R19">
        <v>77.430126090000002</v>
      </c>
      <c r="S19">
        <v>92.515317670000002</v>
      </c>
      <c r="T19">
        <v>99.596711159999998</v>
      </c>
      <c r="U19">
        <v>102.1490589</v>
      </c>
      <c r="W19" t="s">
        <v>29</v>
      </c>
      <c r="X19">
        <v>19.73689976</v>
      </c>
      <c r="Y19">
        <v>12.54853237</v>
      </c>
      <c r="Z19">
        <v>10.57292528</v>
      </c>
      <c r="AA19">
        <v>10.7312832</v>
      </c>
      <c r="AB19">
        <v>7.6847528240000003</v>
      </c>
      <c r="AC19">
        <v>3.8402151930000001</v>
      </c>
      <c r="AD19">
        <v>6.6844944379999998</v>
      </c>
      <c r="AF19" t="s">
        <v>29</v>
      </c>
      <c r="AG19">
        <v>6.5789665859999999</v>
      </c>
      <c r="AH19">
        <v>4.1828441219999997</v>
      </c>
      <c r="AI19">
        <v>3.5243084250000001</v>
      </c>
      <c r="AJ19">
        <v>3.5770943989999999</v>
      </c>
      <c r="AK19">
        <v>2.561584275</v>
      </c>
      <c r="AL19">
        <v>1.280071731</v>
      </c>
      <c r="AM19">
        <v>2.2281648129999998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4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39.751551990000003</v>
      </c>
      <c r="P20">
        <v>42.560823710000001</v>
      </c>
      <c r="Q20">
        <v>51.295029370000002</v>
      </c>
      <c r="R20">
        <v>57.127328919999997</v>
      </c>
      <c r="S20">
        <v>73.323047239999994</v>
      </c>
      <c r="T20">
        <v>97.354338400000003</v>
      </c>
      <c r="U20">
        <v>98.276841059999995</v>
      </c>
      <c r="W20" t="s">
        <v>30</v>
      </c>
      <c r="X20">
        <v>5.8539046189999997</v>
      </c>
      <c r="Y20">
        <v>7.1539733139999999</v>
      </c>
      <c r="Z20">
        <v>8.3638923730000005</v>
      </c>
      <c r="AA20">
        <v>3.9040299919999999</v>
      </c>
      <c r="AB20">
        <v>5.2213948280000002</v>
      </c>
      <c r="AC20">
        <v>4.9095407059999996</v>
      </c>
      <c r="AD20">
        <v>6.2384734230000003</v>
      </c>
      <c r="AF20" t="s">
        <v>30</v>
      </c>
      <c r="AG20">
        <v>3.379753408</v>
      </c>
      <c r="AH20">
        <v>4.1303484189999997</v>
      </c>
      <c r="AI20">
        <v>4.828895513</v>
      </c>
      <c r="AJ20">
        <v>2.2539927670000002</v>
      </c>
      <c r="AK20">
        <v>3.0145737100000001</v>
      </c>
      <c r="AL20">
        <v>2.8345246479999999</v>
      </c>
      <c r="AM20">
        <v>3.6017843100000002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41.514167860000001</v>
      </c>
      <c r="P21">
        <v>52.980633519999998</v>
      </c>
      <c r="Q21">
        <v>74.657233700000006</v>
      </c>
      <c r="R21">
        <v>95.714508550000005</v>
      </c>
      <c r="S21">
        <v>111.8408901</v>
      </c>
      <c r="T21">
        <v>118.9377418</v>
      </c>
      <c r="U21">
        <v>114.1349013</v>
      </c>
      <c r="W21" t="s">
        <v>31</v>
      </c>
      <c r="X21">
        <v>7.1587586310000004</v>
      </c>
      <c r="Y21">
        <v>9.0359625549999993</v>
      </c>
      <c r="Z21">
        <v>11.611310019999999</v>
      </c>
      <c r="AA21">
        <v>12.6599606</v>
      </c>
      <c r="AB21">
        <v>10.65846887</v>
      </c>
      <c r="AC21">
        <v>9.5725869340000003</v>
      </c>
      <c r="AD21">
        <v>5.2211062740000003</v>
      </c>
      <c r="AF21" t="s">
        <v>31</v>
      </c>
      <c r="AG21">
        <v>1.6007470930000001</v>
      </c>
      <c r="AH21">
        <v>2.0205026510000001</v>
      </c>
      <c r="AI21">
        <v>2.5963678520000002</v>
      </c>
      <c r="AJ21">
        <v>2.8308532500000001</v>
      </c>
      <c r="AK21">
        <v>2.3833060920000002</v>
      </c>
      <c r="AL21">
        <v>2.14049551</v>
      </c>
      <c r="AM21">
        <v>1.167474855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35.651672759999997</v>
      </c>
      <c r="P22">
        <v>47.411867460000003</v>
      </c>
      <c r="Q22">
        <v>59.536729829999999</v>
      </c>
      <c r="R22">
        <v>73.749995459999994</v>
      </c>
      <c r="S22">
        <v>93.186034960000001</v>
      </c>
      <c r="T22">
        <v>101.9078509</v>
      </c>
      <c r="U22">
        <v>101.4250432</v>
      </c>
      <c r="W22" t="s">
        <v>32</v>
      </c>
      <c r="X22">
        <v>12.778013290000001</v>
      </c>
      <c r="Y22">
        <v>9.9305373400000008</v>
      </c>
      <c r="Z22">
        <v>7.012826843</v>
      </c>
      <c r="AA22">
        <v>6.2254921899999998</v>
      </c>
      <c r="AB22">
        <v>3.1090774350000001</v>
      </c>
      <c r="AC22">
        <v>3.1528792189999999</v>
      </c>
      <c r="AD22">
        <v>4.9051174230000001</v>
      </c>
      <c r="AF22" t="s">
        <v>32</v>
      </c>
      <c r="AG22">
        <v>6.3890066430000001</v>
      </c>
      <c r="AH22">
        <v>4.9652686700000004</v>
      </c>
      <c r="AI22">
        <v>3.506413421</v>
      </c>
      <c r="AJ22">
        <v>3.1127460949999999</v>
      </c>
      <c r="AK22">
        <v>1.554538717</v>
      </c>
      <c r="AL22">
        <v>1.5764396089999999</v>
      </c>
      <c r="AM22">
        <v>2.4525587120000001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91.557661409999994</v>
      </c>
      <c r="P23">
        <v>95.879842409999995</v>
      </c>
      <c r="Q23">
        <v>108.97893089999999</v>
      </c>
      <c r="R23">
        <v>121.8851232</v>
      </c>
      <c r="S23">
        <v>116.0169171</v>
      </c>
      <c r="T23">
        <v>135.8465214</v>
      </c>
      <c r="U23">
        <v>82.115249019999993</v>
      </c>
      <c r="W23" t="s">
        <v>33</v>
      </c>
      <c r="X23">
        <v>0.97971244199999996</v>
      </c>
      <c r="Y23">
        <v>7.473532155</v>
      </c>
      <c r="Z23">
        <v>13.67760953</v>
      </c>
      <c r="AA23">
        <v>4.776538714</v>
      </c>
      <c r="AB23">
        <v>7.1595347460000003</v>
      </c>
      <c r="AC23">
        <v>15.774015350000001</v>
      </c>
      <c r="AD23">
        <v>34.354647300000003</v>
      </c>
      <c r="AF23" t="s">
        <v>33</v>
      </c>
      <c r="AG23">
        <v>0.69276131100000005</v>
      </c>
      <c r="AH23">
        <v>5.2845852659999997</v>
      </c>
      <c r="AI23">
        <v>9.6715304520000007</v>
      </c>
      <c r="AJ23">
        <v>3.3775229150000001</v>
      </c>
      <c r="AK23">
        <v>5.0625555689999997</v>
      </c>
      <c r="AL23">
        <v>11.15391322</v>
      </c>
      <c r="AM23">
        <v>24.29240407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6">O123</f>
        <v>Eastern and South-Eastern Asia</v>
      </c>
      <c r="C24" s="6" t="str">
        <f t="shared" si="6"/>
        <v>Europe</v>
      </c>
      <c r="D24" s="6" t="str">
        <f t="shared" si="6"/>
        <v>Latin America and the Caribbean</v>
      </c>
      <c r="E24" s="6" t="str">
        <f t="shared" si="6"/>
        <v>Northern Africa and Western Asia</v>
      </c>
      <c r="F24" s="6" t="str">
        <f t="shared" si="6"/>
        <v>Northern America</v>
      </c>
      <c r="G24" s="6" t="str">
        <f t="shared" si="6"/>
        <v>Oceania</v>
      </c>
      <c r="H24" s="6" t="str">
        <f t="shared" si="6"/>
        <v>Sub-Saharan Africa</v>
      </c>
      <c r="I24"/>
      <c r="J24"/>
      <c r="K24"/>
      <c r="L24"/>
      <c r="M24"/>
    </row>
    <row r="25" spans="1:50" x14ac:dyDescent="0.35">
      <c r="A25" t="str">
        <f t="shared" ref="A25:A31" si="7">N124</f>
        <v>Central and Southern Asia</v>
      </c>
      <c r="B25" s="6" t="str">
        <f t="shared" ref="B25:H26" si="8">IF(_xlfn.T.DIST.2T(ABS(O114),O124)&lt;0.001,"&lt;0.001",FIXED(_xlfn.T.DIST.2T(ABS(O114),O124),3))</f>
        <v>&lt;0.001</v>
      </c>
      <c r="C25" s="6" t="str">
        <f t="shared" si="8"/>
        <v>0.006</v>
      </c>
      <c r="D25" s="6" t="str">
        <f t="shared" si="8"/>
        <v>&lt;0.001</v>
      </c>
      <c r="E25" s="6" t="str">
        <f t="shared" si="8"/>
        <v>&lt;0.001</v>
      </c>
      <c r="F25" s="6" t="str">
        <f t="shared" si="8"/>
        <v>&lt;0.001</v>
      </c>
      <c r="G25" s="6" t="str">
        <f t="shared" si="8"/>
        <v>0.779</v>
      </c>
      <c r="H25" s="6" t="str">
        <f t="shared" si="8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7"/>
        <v>Eastern and South-Eastern Asia</v>
      </c>
      <c r="C26" s="6" t="str">
        <f t="shared" si="8"/>
        <v>0.073</v>
      </c>
      <c r="D26" s="6" t="str">
        <f t="shared" si="8"/>
        <v>0.747</v>
      </c>
      <c r="E26" s="6" t="str">
        <f t="shared" si="8"/>
        <v>0.006</v>
      </c>
      <c r="F26" s="6" t="str">
        <f t="shared" si="8"/>
        <v>0.846</v>
      </c>
      <c r="G26" s="6" t="str">
        <f t="shared" si="8"/>
        <v>&lt;0.001</v>
      </c>
      <c r="H26" s="6" t="str">
        <f t="shared" si="8"/>
        <v>&lt;0.001</v>
      </c>
      <c r="N26" t="str">
        <f>N3</f>
        <v>Geographic_Grouping_A</v>
      </c>
      <c r="O26" t="str">
        <f>O3</f>
        <v>reg.18-24</v>
      </c>
      <c r="P26" t="str">
        <f t="shared" ref="P26:P34" si="9">AG3</f>
        <v>18-24</v>
      </c>
      <c r="Q26" t="str">
        <f t="shared" ref="Q26:Q34" si="10">AR3</f>
        <v>18-24</v>
      </c>
      <c r="Y26" t="str">
        <f t="shared" ref="Y26:Z34" si="11">N15</f>
        <v>Language_Grouping</v>
      </c>
      <c r="Z26" t="str">
        <f t="shared" si="11"/>
        <v>reg.18-24</v>
      </c>
      <c r="AA26" t="str">
        <f t="shared" ref="AA26:AA34" si="12">AG15</f>
        <v>18-24</v>
      </c>
      <c r="AB26" t="str">
        <f t="shared" ref="AB26:AB34" si="13">AR15</f>
        <v>18-24</v>
      </c>
    </row>
    <row r="27" spans="1:50" x14ac:dyDescent="0.35">
      <c r="A27" t="str">
        <f t="shared" si="7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&lt;0.001</v>
      </c>
      <c r="F27" s="6" t="str">
        <f>IF(_xlfn.T.DIST.2T(ABS(S116),S126)&lt;0.001,"&lt;0.001",FIXED(_xlfn.T.DIST.2T(ABS(S116),S126),3))</f>
        <v>&lt;0.001</v>
      </c>
      <c r="G27" s="6" t="str">
        <f>IF(_xlfn.T.DIST.2T(ABS(T116),T126)&lt;0.001,"&lt;0.001",FIXED(_xlfn.T.DIST.2T(ABS(T116),T126),3))</f>
        <v>0.054</v>
      </c>
      <c r="H27" s="6" t="str">
        <f>IF(_xlfn.T.DIST.2T(ABS(U116),U126)&lt;0.001,"&lt;0.001",FIXED(_xlfn.T.DIST.2T(ABS(U116),U126),3))</f>
        <v>&lt;0.001</v>
      </c>
      <c r="N27" t="str">
        <f t="shared" ref="N27:O34" si="14">N4</f>
        <v>Central and Southern Asia</v>
      </c>
      <c r="O27">
        <f t="shared" si="14"/>
        <v>33.759026437000713</v>
      </c>
      <c r="P27">
        <f t="shared" si="9"/>
        <v>3.0368300429782575</v>
      </c>
      <c r="Q27">
        <f t="shared" si="10"/>
        <v>10228</v>
      </c>
      <c r="Y27" t="str">
        <f t="shared" si="11"/>
        <v>Anglosphere (core)</v>
      </c>
      <c r="Z27">
        <f t="shared" si="11"/>
        <v>41.801398659999997</v>
      </c>
      <c r="AA27">
        <f t="shared" si="12"/>
        <v>2.4739708820000001</v>
      </c>
      <c r="AB27">
        <f t="shared" si="13"/>
        <v>8297</v>
      </c>
    </row>
    <row r="28" spans="1:50" x14ac:dyDescent="0.35">
      <c r="A28" t="str">
        <f t="shared" si="7"/>
        <v>Latin America and the Caribbean</v>
      </c>
      <c r="E28" s="6" t="str">
        <f>IF(_xlfn.T.DIST.2T(ABS(R117),R127)&lt;0.001,"&lt;0.001",FIXED(_xlfn.T.DIST.2T(ABS(R117),R127),3))</f>
        <v>&lt;0.001</v>
      </c>
      <c r="F28" s="6" t="str">
        <f>IF(_xlfn.T.DIST.2T(ABS(S117),S127)&lt;0.001,"&lt;0.001",FIXED(_xlfn.T.DIST.2T(ABS(S117),S127),3))</f>
        <v>&lt;0.001</v>
      </c>
      <c r="G28" s="6" t="str">
        <f>IF(_xlfn.T.DIST.2T(ABS(T117),T127)&lt;0.001,"&lt;0.001",FIXED(_xlfn.T.DIST.2T(ABS(T117),T127),3))</f>
        <v>0.007</v>
      </c>
      <c r="H28" s="6" t="str">
        <f>IF(_xlfn.T.DIST.2T(ABS(U117),U127)&lt;0.001,"&lt;0.001",FIXED(_xlfn.T.DIST.2T(ABS(U117),U127),3))</f>
        <v>&lt;0.001</v>
      </c>
      <c r="N28" t="str">
        <f t="shared" si="14"/>
        <v>Eastern and South-Eastern Asia</v>
      </c>
      <c r="O28">
        <f t="shared" si="14"/>
        <v>49.800730303939091</v>
      </c>
      <c r="P28">
        <f t="shared" si="9"/>
        <v>3.1410822291398515</v>
      </c>
      <c r="Q28">
        <f t="shared" si="10"/>
        <v>801</v>
      </c>
      <c r="Y28" t="str">
        <f t="shared" si="11"/>
        <v>Anglosphere (other)</v>
      </c>
      <c r="Z28">
        <f t="shared" si="11"/>
        <v>37.088520549999998</v>
      </c>
      <c r="AA28">
        <f t="shared" si="12"/>
        <v>2.667143646</v>
      </c>
      <c r="AB28">
        <f t="shared" si="13"/>
        <v>13269</v>
      </c>
    </row>
    <row r="29" spans="1:50" x14ac:dyDescent="0.35">
      <c r="A29" t="str">
        <f t="shared" si="7"/>
        <v>Northern Africa and Western Asia</v>
      </c>
      <c r="F29" s="6" t="str">
        <f>IF(_xlfn.T.DIST.2T(ABS(S118),S128)&lt;0.001,"&lt;0.001",FIXED(_xlfn.T.DIST.2T(ABS(S118),S128),3))</f>
        <v>0.010</v>
      </c>
      <c r="G29" s="6" t="str">
        <f>IF(_xlfn.T.DIST.2T(ABS(T118),T128)&lt;0.001,"&lt;0.001",FIXED(_xlfn.T.DIST.2T(ABS(T118),T128),3))</f>
        <v>&lt;0.001</v>
      </c>
      <c r="H29" s="6" t="str">
        <f>IF(_xlfn.T.DIST.2T(ABS(U118),U128)&lt;0.001,"&lt;0.001",FIXED(_xlfn.T.DIST.2T(ABS(U118),U128),3))</f>
        <v>&lt;0.001</v>
      </c>
      <c r="N29" t="str">
        <f t="shared" si="14"/>
        <v>Europe</v>
      </c>
      <c r="O29">
        <f t="shared" si="14"/>
        <v>37.440831499861524</v>
      </c>
      <c r="P29">
        <f t="shared" si="9"/>
        <v>2.461316904521794</v>
      </c>
      <c r="Q29">
        <f t="shared" si="10"/>
        <v>4914</v>
      </c>
      <c r="Y29" t="str">
        <f t="shared" si="11"/>
        <v>Arabsphere</v>
      </c>
      <c r="Z29">
        <f t="shared" si="11"/>
        <v>44.406921259999997</v>
      </c>
      <c r="AA29">
        <f t="shared" si="12"/>
        <v>1.9175154379999999</v>
      </c>
      <c r="AB29">
        <f t="shared" si="13"/>
        <v>15818</v>
      </c>
    </row>
    <row r="30" spans="1:50" x14ac:dyDescent="0.35">
      <c r="A30" t="str">
        <f t="shared" si="7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4"/>
        <v>Latin America and the Caribbean</v>
      </c>
      <c r="O30">
        <f t="shared" si="14"/>
        <v>36.831003112946242</v>
      </c>
      <c r="P30">
        <f t="shared" si="9"/>
        <v>1.4533598128250171</v>
      </c>
      <c r="Q30">
        <f t="shared" si="10"/>
        <v>19857</v>
      </c>
      <c r="Y30" t="str">
        <f t="shared" si="11"/>
        <v>Francosphere</v>
      </c>
      <c r="Z30">
        <f t="shared" si="11"/>
        <v>55.239468789999997</v>
      </c>
      <c r="AA30">
        <f t="shared" si="12"/>
        <v>6.5789665859999999</v>
      </c>
      <c r="AB30">
        <f t="shared" si="13"/>
        <v>2518</v>
      </c>
    </row>
    <row r="31" spans="1:50" x14ac:dyDescent="0.35">
      <c r="A31" t="str">
        <f t="shared" si="7"/>
        <v>Oceania</v>
      </c>
      <c r="H31" s="6" t="str">
        <f>IF(_xlfn.T.DIST.2T(ABS(U120),U130)&lt;0.001,"&lt;0.001",FIXED(_xlfn.T.DIST.2T(ABS(U120),U130),3))</f>
        <v>&lt;0.001</v>
      </c>
      <c r="N31" t="str">
        <f t="shared" si="14"/>
        <v>Northern Africa and Western Asia</v>
      </c>
      <c r="O31">
        <f t="shared" si="14"/>
        <v>45.060480868858924</v>
      </c>
      <c r="P31">
        <f t="shared" si="9"/>
        <v>1.9742623862352682</v>
      </c>
      <c r="Q31">
        <f t="shared" si="10"/>
        <v>16034</v>
      </c>
      <c r="Y31" t="str">
        <f t="shared" si="11"/>
        <v>Germanosphere</v>
      </c>
      <c r="Z31">
        <f t="shared" si="11"/>
        <v>39.751551990000003</v>
      </c>
      <c r="AA31">
        <f t="shared" si="12"/>
        <v>3.379753408</v>
      </c>
      <c r="AB31">
        <f t="shared" si="13"/>
        <v>233</v>
      </c>
    </row>
    <row r="32" spans="1:50" x14ac:dyDescent="0.35">
      <c r="N32" t="str">
        <f t="shared" si="14"/>
        <v>Northern America</v>
      </c>
      <c r="O32">
        <f t="shared" si="14"/>
        <v>45.362147068446269</v>
      </c>
      <c r="P32">
        <f t="shared" si="9"/>
        <v>1.8568934605758343</v>
      </c>
      <c r="Q32">
        <f t="shared" si="10"/>
        <v>4559</v>
      </c>
      <c r="Y32" t="str">
        <f t="shared" si="11"/>
        <v>Hispanosphere</v>
      </c>
      <c r="Z32">
        <f t="shared" si="11"/>
        <v>41.514167860000001</v>
      </c>
      <c r="AA32">
        <f t="shared" si="12"/>
        <v>1.6007470930000001</v>
      </c>
      <c r="AB32">
        <f t="shared" si="13"/>
        <v>17847</v>
      </c>
    </row>
    <row r="33" spans="1:32" x14ac:dyDescent="0.35">
      <c r="A33" t="s">
        <v>40</v>
      </c>
      <c r="N33" t="str">
        <f t="shared" si="14"/>
        <v>Oceania</v>
      </c>
      <c r="O33">
        <f t="shared" si="14"/>
        <v>35.620251084966917</v>
      </c>
      <c r="P33">
        <f t="shared" si="9"/>
        <v>2.1656230699092633</v>
      </c>
      <c r="Q33">
        <f t="shared" si="10"/>
        <v>1477</v>
      </c>
      <c r="Y33" t="str">
        <f t="shared" si="11"/>
        <v>Lusosphone (Portuguese)</v>
      </c>
      <c r="Z33">
        <f t="shared" si="11"/>
        <v>35.651672759999997</v>
      </c>
      <c r="AA33">
        <f t="shared" si="12"/>
        <v>6.3890066430000001</v>
      </c>
      <c r="AB33">
        <f t="shared" si="13"/>
        <v>5231</v>
      </c>
    </row>
    <row r="34" spans="1:32" ht="29" x14ac:dyDescent="0.35">
      <c r="B34" s="6" t="str">
        <f t="shared" ref="B34:H34" si="15">Z123</f>
        <v>Anglosphere (other)</v>
      </c>
      <c r="C34" s="6" t="str">
        <f t="shared" si="15"/>
        <v>Arabsphere</v>
      </c>
      <c r="D34" s="6" t="str">
        <f t="shared" si="15"/>
        <v>Francosphere</v>
      </c>
      <c r="E34" s="6" t="str">
        <f t="shared" si="15"/>
        <v>Germanosphere</v>
      </c>
      <c r="F34" s="6" t="str">
        <f t="shared" si="15"/>
        <v>Hispanosphere</v>
      </c>
      <c r="G34" s="6" t="str">
        <f t="shared" si="15"/>
        <v>Lusosphone (Portuguese)</v>
      </c>
      <c r="H34" s="6" t="str">
        <f t="shared" si="15"/>
        <v>Swahili</v>
      </c>
      <c r="N34" t="str">
        <f t="shared" si="14"/>
        <v>Sub-Saharan Africa</v>
      </c>
      <c r="O34">
        <f t="shared" si="14"/>
        <v>55.164010229117139</v>
      </c>
      <c r="P34">
        <f t="shared" si="9"/>
        <v>5.7707708401854632</v>
      </c>
      <c r="Q34">
        <f t="shared" si="10"/>
        <v>5805</v>
      </c>
      <c r="Y34" t="str">
        <f t="shared" si="11"/>
        <v>Swahili</v>
      </c>
      <c r="Z34">
        <f t="shared" si="11"/>
        <v>91.557661409999994</v>
      </c>
      <c r="AA34">
        <f t="shared" si="12"/>
        <v>0.69276131100000005</v>
      </c>
      <c r="AB34">
        <f t="shared" si="13"/>
        <v>371</v>
      </c>
    </row>
    <row r="35" spans="1:32" x14ac:dyDescent="0.35">
      <c r="A35" t="str">
        <f t="shared" ref="A35:A41" si="16">Y124</f>
        <v>Anglosphere (core)</v>
      </c>
      <c r="B35" s="6" t="str">
        <f t="shared" ref="B35:H36" si="17">IF(_xlfn.T.DIST.2T(ABS(Z114),Z124)&lt;0.001,"&lt;0.001",FIXED(_xlfn.T.DIST.2T(ABS(Z114),Z124),3))</f>
        <v>0.052</v>
      </c>
      <c r="C35" s="6" t="str">
        <f t="shared" si="17"/>
        <v>&lt;0.001</v>
      </c>
      <c r="D35" s="6" t="str">
        <f t="shared" si="17"/>
        <v>&lt;0.001</v>
      </c>
      <c r="E35" s="6" t="str">
        <f t="shared" si="17"/>
        <v>0.766</v>
      </c>
      <c r="F35" s="6" t="str">
        <f t="shared" si="17"/>
        <v>&lt;0.001</v>
      </c>
      <c r="G35" s="6" t="str">
        <f t="shared" si="17"/>
        <v>0.111</v>
      </c>
      <c r="H35" s="6" t="str">
        <f t="shared" si="17"/>
        <v>&lt;0.001</v>
      </c>
      <c r="N35" s="4" t="s">
        <v>37</v>
      </c>
      <c r="Y35" s="4" t="s">
        <v>37</v>
      </c>
    </row>
    <row r="36" spans="1:32" x14ac:dyDescent="0.35">
      <c r="A36" t="str">
        <f t="shared" si="16"/>
        <v>Anglosphere (other)</v>
      </c>
      <c r="C36" s="6" t="str">
        <f t="shared" si="17"/>
        <v>&lt;0.001</v>
      </c>
      <c r="D36" s="6" t="str">
        <f t="shared" si="17"/>
        <v>&lt;0.001</v>
      </c>
      <c r="E36" s="6" t="str">
        <f t="shared" si="17"/>
        <v>0.043</v>
      </c>
      <c r="F36" s="6" t="str">
        <f t="shared" si="17"/>
        <v>&lt;0.001</v>
      </c>
      <c r="G36" s="6" t="str">
        <f t="shared" si="17"/>
        <v>0.002</v>
      </c>
      <c r="H36" s="6" t="str">
        <f t="shared" si="17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16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0.351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0.291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-16.041703866938377</v>
      </c>
      <c r="P37">
        <f>O$27-O29</f>
        <v>-3.6818050628608106</v>
      </c>
      <c r="Q37">
        <f>O$27-O30</f>
        <v>-3.0719766759455283</v>
      </c>
      <c r="R37">
        <f>O$27-O31</f>
        <v>-11.301454431858211</v>
      </c>
      <c r="S37">
        <f>O$27-O32</f>
        <v>-11.603120631445556</v>
      </c>
      <c r="T37">
        <f>O$27-O33</f>
        <v>-1.8612246479662033</v>
      </c>
      <c r="U37">
        <f>O$27-O34</f>
        <v>-21.404983792116425</v>
      </c>
      <c r="Y37" t="str">
        <f>Y27</f>
        <v>Anglosphere (core)</v>
      </c>
      <c r="Z37">
        <f>Z$27-Z28</f>
        <v>4.7128781099999983</v>
      </c>
      <c r="AA37">
        <f>Z$27-Z29</f>
        <v>-2.6055226000000005</v>
      </c>
      <c r="AB37">
        <f>Z$27-Z30</f>
        <v>-13.43807013</v>
      </c>
      <c r="AC37">
        <f>Z$27-Z31</f>
        <v>2.0498466699999938</v>
      </c>
      <c r="AD37">
        <f>Z$27-Z32</f>
        <v>0.28723079999999612</v>
      </c>
      <c r="AE37">
        <f>Z$27-Z33</f>
        <v>6.1497259</v>
      </c>
      <c r="AF37">
        <f>Z$27-Z34</f>
        <v>-49.756262749999998</v>
      </c>
    </row>
    <row r="38" spans="1:32" x14ac:dyDescent="0.35">
      <c r="A38" t="str">
        <f t="shared" si="16"/>
        <v>Francosphere</v>
      </c>
      <c r="E38" s="6" t="str">
        <f>IF(_xlfn.T.DIST.2T(ABS(AC117),AC127)&lt;0.001,"&lt;0.001",FIXED(_xlfn.T.DIST.2T(ABS(AC117),AC127),3))</f>
        <v>0.047</v>
      </c>
      <c r="F38" s="6" t="str">
        <f>IF(_xlfn.T.DIST.2T(ABS(AD117),AD127)&lt;0.001,"&lt;0.001",FIXED(_xlfn.T.DIST.2T(ABS(AD117),AD127),3))</f>
        <v>0.486</v>
      </c>
      <c r="G38" s="6" t="str">
        <f>IF(_xlfn.T.DIST.2T(ABS(AE117),AE127)&lt;0.001,"&lt;0.001",FIXED(_xlfn.T.DIST.2T(ABS(AE117),AE127),3))</f>
        <v>0.164</v>
      </c>
      <c r="H38" s="6" t="str">
        <f>IF(_xlfn.T.DIST.2T(ABS(AF117),AF127)&lt;0.001,"&lt;0.001",FIXED(_xlfn.T.DIST.2T(ABS(AF117),AF127),3))</f>
        <v>&lt;0.001</v>
      </c>
      <c r="N38" t="str">
        <f t="shared" ref="N38:N43" si="18">N28</f>
        <v>Eastern and South-Eastern Asia</v>
      </c>
      <c r="P38">
        <f>O$28-O29</f>
        <v>12.359898804077567</v>
      </c>
      <c r="Q38">
        <f>O$28-O30</f>
        <v>12.969727190992849</v>
      </c>
      <c r="R38">
        <f>O$28-O31</f>
        <v>4.7402494350801661</v>
      </c>
      <c r="S38">
        <f>O$28-O32</f>
        <v>4.4385832354928212</v>
      </c>
      <c r="T38">
        <f>O$28-O33</f>
        <v>14.180479218972174</v>
      </c>
      <c r="U38">
        <f>O$28-O34</f>
        <v>-5.3632799251780483</v>
      </c>
      <c r="Y38" t="str">
        <f t="shared" ref="Y38:Y43" si="19">Y28</f>
        <v>Anglosphere (other)</v>
      </c>
      <c r="AA38">
        <f>Z$28-Z29</f>
        <v>-7.3184007099999988</v>
      </c>
      <c r="AB38">
        <f>Z$28-Z30</f>
        <v>-18.150948239999998</v>
      </c>
      <c r="AC38">
        <f>Z$28-Z31</f>
        <v>-2.6630314400000046</v>
      </c>
      <c r="AD38">
        <f>Z$28-Z32</f>
        <v>-4.4256473100000022</v>
      </c>
      <c r="AE38">
        <f>Z$28-Z33</f>
        <v>1.4368477900000016</v>
      </c>
      <c r="AF38">
        <f>Z$28-Z34</f>
        <v>-54.469140859999996</v>
      </c>
    </row>
    <row r="39" spans="1:32" x14ac:dyDescent="0.35">
      <c r="A39" t="str">
        <f t="shared" si="16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0.118</v>
      </c>
      <c r="H39" s="6" t="str">
        <f>IF(_xlfn.T.DIST.2T(ABS(AF118),AF128)&lt;0.001,"&lt;0.001",FIXED(_xlfn.T.DIST.2T(ABS(AF118),AF128),3))</f>
        <v>&lt;0.001</v>
      </c>
      <c r="N39" t="str">
        <f t="shared" si="18"/>
        <v>Europe</v>
      </c>
      <c r="Q39">
        <f>O$29-O30</f>
        <v>0.60982838691528229</v>
      </c>
      <c r="R39">
        <f>O$29-O31</f>
        <v>-7.6196493689974005</v>
      </c>
      <c r="S39">
        <f>O$29-O32</f>
        <v>-7.9213155685847454</v>
      </c>
      <c r="T39">
        <f>O$29-O33</f>
        <v>1.8205804148946072</v>
      </c>
      <c r="U39">
        <f>O$29-O34</f>
        <v>-17.723178729255615</v>
      </c>
      <c r="Y39" t="str">
        <f t="shared" si="19"/>
        <v>Arabsphere</v>
      </c>
      <c r="AB39">
        <f>Z$29-Z30</f>
        <v>-10.832547529999999</v>
      </c>
      <c r="AC39">
        <f>Z$29-Z31</f>
        <v>4.6553692699999942</v>
      </c>
      <c r="AD39">
        <f>Z$29-Z32</f>
        <v>2.8927533999999966</v>
      </c>
      <c r="AE39">
        <f>Z$29-Z33</f>
        <v>8.7552485000000004</v>
      </c>
      <c r="AF39">
        <f>Z$29-Z34</f>
        <v>-47.150740149999997</v>
      </c>
    </row>
    <row r="40" spans="1:32" x14ac:dyDescent="0.35">
      <c r="A40" t="str">
        <f t="shared" si="16"/>
        <v>Hispanosphere</v>
      </c>
      <c r="G40" s="6" t="str">
        <f>IF(_xlfn.T.DIST.2T(ABS(AE119),AE129)&lt;0.001,"&lt;0.001",FIXED(_xlfn.T.DIST.2T(ABS(AE119),AE129),3))</f>
        <v>0.023</v>
      </c>
      <c r="H40" s="6" t="str">
        <f>IF(_xlfn.T.DIST.2T(ABS(AF119),AF129)&lt;0.001,"&lt;0.001",FIXED(_xlfn.T.DIST.2T(ABS(AF119),AF129),3))</f>
        <v>&lt;0.001</v>
      </c>
      <c r="N40" t="str">
        <f t="shared" si="18"/>
        <v>Latin America and the Caribbean</v>
      </c>
      <c r="R40">
        <f>O$30-O31</f>
        <v>-8.2294777559126828</v>
      </c>
      <c r="S40">
        <f>O$30-O32</f>
        <v>-8.5311439555000277</v>
      </c>
      <c r="T40">
        <f>O$30-O33</f>
        <v>1.2107520279793249</v>
      </c>
      <c r="U40">
        <f>O$30-O34</f>
        <v>-18.333007116170897</v>
      </c>
      <c r="Y40" t="str">
        <f t="shared" si="19"/>
        <v>Francosphere</v>
      </c>
      <c r="AC40">
        <f>Z$30-Z31</f>
        <v>15.487916799999994</v>
      </c>
      <c r="AD40">
        <f>Z$30-Z32</f>
        <v>13.725300929999996</v>
      </c>
      <c r="AE40">
        <f>Z$30-Z33</f>
        <v>19.58779603</v>
      </c>
      <c r="AF40">
        <f>Z$30-Z34</f>
        <v>-36.318192619999998</v>
      </c>
    </row>
    <row r="41" spans="1:32" x14ac:dyDescent="0.35">
      <c r="A41" t="str">
        <f t="shared" si="16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18"/>
        <v>Northern Africa and Western Asia</v>
      </c>
      <c r="S41">
        <f>O$31-O32</f>
        <v>-0.30166619958734486</v>
      </c>
      <c r="T41">
        <f>O$31-O33</f>
        <v>9.4402297838920077</v>
      </c>
      <c r="U41">
        <f>O$31-O34</f>
        <v>-10.103529360258214</v>
      </c>
      <c r="Y41" t="str">
        <f t="shared" si="19"/>
        <v>Germanosphere</v>
      </c>
      <c r="AD41">
        <f>Z$31-Z32</f>
        <v>-1.7626158699999976</v>
      </c>
      <c r="AE41">
        <f>Z$31-Z33</f>
        <v>4.0998792300000062</v>
      </c>
      <c r="AF41">
        <f>Z$31-Z34</f>
        <v>-51.806109419999991</v>
      </c>
    </row>
    <row r="42" spans="1:32" x14ac:dyDescent="0.35">
      <c r="N42" t="str">
        <f t="shared" si="18"/>
        <v>Northern America</v>
      </c>
      <c r="T42">
        <f>O$32-O33</f>
        <v>9.7418959834793526</v>
      </c>
      <c r="U42">
        <f>O$32-O34</f>
        <v>-9.8018631606708695</v>
      </c>
      <c r="Y42" t="str">
        <f t="shared" si="19"/>
        <v>Hispanosphere</v>
      </c>
      <c r="AE42">
        <f>Z$32-Z33</f>
        <v>5.8624951000000038</v>
      </c>
      <c r="AF42">
        <f>Z$32-Z34</f>
        <v>-50.043493549999994</v>
      </c>
    </row>
    <row r="43" spans="1:32" ht="18.5" x14ac:dyDescent="0.45">
      <c r="A43" s="8" t="s">
        <v>10</v>
      </c>
      <c r="N43" t="str">
        <f t="shared" si="18"/>
        <v>Oceania</v>
      </c>
      <c r="U43">
        <f>O33-O34</f>
        <v>-19.543759144150222</v>
      </c>
      <c r="Y43" t="str">
        <f t="shared" si="19"/>
        <v>Lusosphone (Portuguese)</v>
      </c>
      <c r="AF43">
        <f>Z33-Z34</f>
        <v>-55.905988649999998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0">O182</f>
        <v>Eastern and South-Eastern Asia</v>
      </c>
      <c r="C45" s="6" t="str">
        <f t="shared" si="20"/>
        <v>Europe</v>
      </c>
      <c r="D45" s="6" t="str">
        <f t="shared" si="20"/>
        <v>Latin America and the Caribbean</v>
      </c>
      <c r="E45" s="6" t="str">
        <f t="shared" si="20"/>
        <v>Northern Africa and Western Asia</v>
      </c>
      <c r="F45" s="6" t="str">
        <f t="shared" si="20"/>
        <v>Northern America</v>
      </c>
      <c r="G45" s="6" t="str">
        <f t="shared" si="20"/>
        <v>Oceania</v>
      </c>
      <c r="H45" s="6" t="str">
        <f t="shared" si="20"/>
        <v>Sub-Saharan Africa</v>
      </c>
      <c r="O45" t="str">
        <f>O36</f>
        <v>Eastern and South-Eastern Asia</v>
      </c>
      <c r="P45" t="str">
        <f t="shared" ref="P45:U45" si="21">P36</f>
        <v>Europe</v>
      </c>
      <c r="Q45" t="str">
        <f t="shared" si="21"/>
        <v>Latin America and the Caribbean</v>
      </c>
      <c r="R45" t="str">
        <f t="shared" si="21"/>
        <v>Northern Africa and Western Asia</v>
      </c>
      <c r="S45" t="str">
        <f t="shared" si="21"/>
        <v>Northern America</v>
      </c>
      <c r="T45" t="str">
        <f t="shared" si="21"/>
        <v>Oceania</v>
      </c>
      <c r="U45" t="str">
        <f t="shared" si="21"/>
        <v>Sub-Saharan Africa</v>
      </c>
      <c r="Z45" t="str">
        <f>Z36</f>
        <v>Anglosphere (other)</v>
      </c>
      <c r="AA45" t="str">
        <f t="shared" ref="AA45:AF45" si="22">AA36</f>
        <v>Arabsphere</v>
      </c>
      <c r="AB45" t="str">
        <f t="shared" si="22"/>
        <v>Francosphere</v>
      </c>
      <c r="AC45" t="str">
        <f t="shared" si="22"/>
        <v>Germanosphere</v>
      </c>
      <c r="AD45" t="str">
        <f t="shared" si="22"/>
        <v>Hispanosphere</v>
      </c>
      <c r="AE45" t="str">
        <f t="shared" si="22"/>
        <v>Lusosphone (Portuguese)</v>
      </c>
      <c r="AF45" t="str">
        <f t="shared" si="22"/>
        <v>Swahili</v>
      </c>
    </row>
    <row r="46" spans="1:32" x14ac:dyDescent="0.35">
      <c r="A46" t="str">
        <f t="shared" ref="A46:A52" si="23">N183</f>
        <v>Central and Southern Asia</v>
      </c>
      <c r="B46" s="6" t="str">
        <f t="shared" ref="B46:H47" si="24">IF(_xlfn.T.DIST.2T(ABS(O173),O183)&lt;0.001,"&lt;0.001",FIXED(_xlfn.T.DIST.2T(ABS(O173),O183),3))</f>
        <v>&lt;0.001</v>
      </c>
      <c r="C46" s="6" t="str">
        <f t="shared" si="24"/>
        <v>&lt;0.001</v>
      </c>
      <c r="D46" s="6" t="str">
        <f t="shared" si="24"/>
        <v>&lt;0.001</v>
      </c>
      <c r="E46" s="6" t="str">
        <f t="shared" si="24"/>
        <v>&lt;0.001</v>
      </c>
      <c r="F46" s="6" t="str">
        <f t="shared" si="24"/>
        <v>&lt;0.001</v>
      </c>
      <c r="G46" s="6" t="str">
        <f t="shared" si="24"/>
        <v>&lt;0.001</v>
      </c>
      <c r="H46" s="6" t="str">
        <f t="shared" si="24"/>
        <v>&lt;0.001</v>
      </c>
      <c r="N46" t="str">
        <f>N37</f>
        <v>Central and Southern Asia</v>
      </c>
      <c r="O46">
        <f>SQRT((Q$27*P$27^2+Q28*P28^2)/(Q$27+Q28-2))</f>
        <v>3.0447978420383226</v>
      </c>
      <c r="P46">
        <f>SQRT((Q$27*P$27^2+Q29*P29^2)/(Q$27+Q29-2))</f>
        <v>2.862958320635713</v>
      </c>
      <c r="Q46">
        <f>SQRT((Q$27*P$27^2+Q30*P30^2)/(Q$27+Q30-2))</f>
        <v>2.1283258785138677</v>
      </c>
      <c r="R46">
        <f>SQRT((Q$27*P$27^2+Q31*P31^2)/(Q$27+Q31-2))</f>
        <v>2.443746184601439</v>
      </c>
      <c r="S46">
        <f>SQRT((Q$27*P$27^2+Q32*P32^2)/(Q$27+Q32-2))</f>
        <v>2.7281983581788882</v>
      </c>
      <c r="T46">
        <f>SQRT((Q$27*P$27^2+Q33*P33^2)/(Q$27+Q33-2))</f>
        <v>2.9414096405925862</v>
      </c>
      <c r="U46">
        <f>SQRT((Q$27*P$27^2+Q34*P34^2)/(Q$27+Q34-2))</f>
        <v>4.2359086656698395</v>
      </c>
      <c r="Y46" t="str">
        <f>Y37</f>
        <v>Anglosphere (core)</v>
      </c>
      <c r="Z46">
        <f>SQRT((AB$27*AA$27^2+AB28*AA28^2)/(AB$27+AB28-2))</f>
        <v>2.5946481937022021</v>
      </c>
      <c r="AA46">
        <f>SQRT((AB$27*AA$27^2+AB29*AA29^2)/(AB$27+AB29-2))</f>
        <v>2.1255604782240738</v>
      </c>
      <c r="AB46">
        <f>SQRT((AB$27*AA$27^2+AB30*AA30^2)/(AB$27+AB30-2))</f>
        <v>3.8438992651497021</v>
      </c>
      <c r="AC46">
        <f>SQRT((AB$27*AA$27^2+AB31*AA31^2)/(AB$27+AB31-2))</f>
        <v>2.5033642980640574</v>
      </c>
      <c r="AD46">
        <f>SQRT((AB$27*AA$27^2+AB32*AA32^2)/(AB$27+AB32-2))</f>
        <v>1.9214257885176143</v>
      </c>
      <c r="AE46">
        <f>SQRT((AB$27*AA$27^2+AB33*AA33^2)/(AB$27+AB33-2))</f>
        <v>4.4204935681714712</v>
      </c>
      <c r="AF46">
        <f>SQRT((AB$27*AA$27^2+AB34*AA34^2)/(AB$27+AB34-2))</f>
        <v>2.4249668520153369</v>
      </c>
    </row>
    <row r="47" spans="1:32" x14ac:dyDescent="0.35">
      <c r="A47" t="str">
        <f t="shared" si="23"/>
        <v>Eastern and South-Eastern Asia</v>
      </c>
      <c r="C47" s="6" t="str">
        <f t="shared" si="24"/>
        <v>0.956</v>
      </c>
      <c r="D47" s="6" t="str">
        <f t="shared" si="24"/>
        <v>&lt;0.001</v>
      </c>
      <c r="E47" s="6" t="str">
        <f t="shared" si="24"/>
        <v>&lt;0.001</v>
      </c>
      <c r="F47" s="6" t="str">
        <f t="shared" si="24"/>
        <v>0.367</v>
      </c>
      <c r="G47" s="6" t="str">
        <f t="shared" si="24"/>
        <v>0.057</v>
      </c>
      <c r="H47" s="6" t="str">
        <f t="shared" si="24"/>
        <v>&lt;0.001</v>
      </c>
      <c r="N47" t="str">
        <f t="shared" ref="N47:N52" si="25">N38</f>
        <v>Eastern and South-Eastern Asia</v>
      </c>
      <c r="P47">
        <f>SQRT((Q$28*P$28^2+Q29*P29^2)/(Q$28+Q29-2))</f>
        <v>2.5679082221840486</v>
      </c>
      <c r="Q47">
        <f>SQRT((Q$28*P$28^2+Q30*P30^2)/(Q$28+Q30-2))</f>
        <v>1.5534316933616947</v>
      </c>
      <c r="R47">
        <f>SQRT((Q$28*P$28^2+Q31*P31^2)/(Q$28+Q31-2))</f>
        <v>2.0450417058541532</v>
      </c>
      <c r="S47">
        <f>SQRT((Q$28*P$28^2+Q32*P32^2)/(Q$28+Q32-2))</f>
        <v>2.0997280062367945</v>
      </c>
      <c r="T47">
        <f>SQRT((Q$28*P$28^2+Q33*P33^2)/(Q$28+Q33-2))</f>
        <v>2.5526099827297584</v>
      </c>
      <c r="U47">
        <f>SQRT((Q$28*P$28^2+Q34*P34^2)/(Q$28+Q34-2))</f>
        <v>5.5199093256710841</v>
      </c>
      <c r="Y47" t="str">
        <f t="shared" ref="Y47:Y52" si="26">Y38</f>
        <v>Anglosphere (other)</v>
      </c>
      <c r="AA47">
        <f>SQRT((AB$28*AA$28^2+AB29*AA29^2)/(AB$28+AB29-2))</f>
        <v>2.2902034339089794</v>
      </c>
      <c r="AB47">
        <f>SQRT((AB$28*AA$28^2+AB30*AA30^2)/(AB$28+AB30-2))</f>
        <v>3.5894575599732317</v>
      </c>
      <c r="AC47">
        <f>SQRT((AB$28*AA$28^2+AB31*AA31^2)/(AB$28+AB31-2))</f>
        <v>2.6812460900450632</v>
      </c>
      <c r="AD47">
        <f>SQRT((AB$28*AA$28^2+AB32*AA32^2)/(AB$28+AB32-2))</f>
        <v>2.1221465720759469</v>
      </c>
      <c r="AE47">
        <f>SQRT((AB$28*AA$28^2+AB33*AA33^2)/(AB$28+AB33-2))</f>
        <v>4.0799489621439875</v>
      </c>
      <c r="AF47">
        <f>SQRT((AB$28*AA$28^2+AB34*AA34^2)/(AB$28+AB34-2))</f>
        <v>2.633294177143624</v>
      </c>
    </row>
    <row r="48" spans="1:32" x14ac:dyDescent="0.35">
      <c r="A48" t="str">
        <f t="shared" si="23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&lt;0.001</v>
      </c>
      <c r="G48" s="6" t="str">
        <f>IF(_xlfn.T.DIST.2T(ABS(T175),T185)&lt;0.001,"&lt;0.001",FIXED(_xlfn.T.DIST.2T(ABS(T175),T185),3))</f>
        <v>0.012</v>
      </c>
      <c r="H48" s="6" t="str">
        <f>IF(_xlfn.T.DIST.2T(ABS(U175),U185)&lt;0.001,"&lt;0.001",FIXED(_xlfn.T.DIST.2T(ABS(U175),U185),3))</f>
        <v>&lt;0.001</v>
      </c>
      <c r="N48" t="str">
        <f t="shared" si="25"/>
        <v>Europe</v>
      </c>
      <c r="Q48">
        <f>SQRT((Q$29*P$29^2+Q30*P30^2)/(Q$29+Q30-2))</f>
        <v>1.7015434739254476</v>
      </c>
      <c r="R48">
        <f>SQRT((Q$29*P$29^2+Q31*P31^2)/(Q$29+Q31-2))</f>
        <v>2.0987886373431035</v>
      </c>
      <c r="S48">
        <f>SQRT((Q$29*P$29^2+Q32*P32^2)/(Q$29+Q32-2))</f>
        <v>2.1915716848989586</v>
      </c>
      <c r="T48">
        <f>SQRT((Q$29*P$29^2+Q33*P33^2)/(Q$29+Q33-2))</f>
        <v>2.3965993754429862</v>
      </c>
      <c r="U48">
        <f>SQRT((Q$29*P$29^2+Q34*P34^2)/(Q$29+Q34-2))</f>
        <v>4.5624684032897207</v>
      </c>
      <c r="Y48" t="str">
        <f t="shared" si="26"/>
        <v>Arabsphere</v>
      </c>
      <c r="AB48">
        <f>SQRT((AB$29*AA$29^2+AB30*AA30^2)/(AB$29+AB30-2))</f>
        <v>3.0193979565233477</v>
      </c>
      <c r="AC48">
        <f>SQRT((AB$29*AA$29^2+AB31*AA31^2)/(AB$29+AB31-2))</f>
        <v>1.9467353350218695</v>
      </c>
      <c r="AD48">
        <f>SQRT((AB$29*AA$29^2+AB32*AA32^2)/(AB$29+AB32-2))</f>
        <v>1.7567660207544973</v>
      </c>
      <c r="AE48">
        <f>SQRT((AB$29*AA$29^2+AB33*AA33^2)/(AB$29+AB33-2))</f>
        <v>3.5928518086272034</v>
      </c>
      <c r="AF48">
        <f>SQRT((AB$29*AA$29^2+AB34*AA34^2)/(AB$29+AB34-2))</f>
        <v>1.8984327525980524</v>
      </c>
    </row>
    <row r="49" spans="1:32" x14ac:dyDescent="0.35">
      <c r="A49" t="str">
        <f t="shared" si="23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&lt;0.001</v>
      </c>
      <c r="G49" s="6" t="str">
        <f>IF(_xlfn.T.DIST.2T(ABS(T176),T186)&lt;0.001,"&lt;0.001",FIXED(_xlfn.T.DIST.2T(ABS(T176),T186),3))</f>
        <v>&lt;0.001</v>
      </c>
      <c r="H49" s="6" t="str">
        <f>IF(_xlfn.T.DIST.2T(ABS(U176),U186)&lt;0.001,"&lt;0.001",FIXED(_xlfn.T.DIST.2T(ABS(U176),U186),3))</f>
        <v>&lt;0.001</v>
      </c>
      <c r="N49" t="str">
        <f t="shared" si="25"/>
        <v>Latin America and the Caribbean</v>
      </c>
      <c r="R49">
        <f>SQRT((Q$30*P$30^2+Q31*P31^2)/(Q$30+Q31-2))</f>
        <v>1.7058882688232928</v>
      </c>
      <c r="S49">
        <f>SQRT((Q$30*P$30^2+Q32*P32^2)/(Q$30+Q32-2))</f>
        <v>1.5368379741232319</v>
      </c>
      <c r="T49">
        <f>SQRT((Q$30*P$30^2+Q33*P33^2)/(Q$30+Q33-2))</f>
        <v>1.5135809216724274</v>
      </c>
      <c r="U49">
        <f>SQRT((Q$30*P$30^2+Q34*P34^2)/(Q$30+Q34-2))</f>
        <v>3.0279290283085767</v>
      </c>
      <c r="Y49" t="str">
        <f t="shared" si="26"/>
        <v>Francosphere</v>
      </c>
      <c r="AC49">
        <f>SQRT((AB$30*AA$30^2+AB31*AA31^2)/(AB$30+AB31-2))</f>
        <v>6.3729029913719755</v>
      </c>
      <c r="AD49">
        <f>SQRT((AB$30*AA$30^2+AB32*AA32^2)/(AB$30+AB32-2))</f>
        <v>2.7564382275570849</v>
      </c>
      <c r="AE49">
        <f>SQRT((AB$30*AA$30^2+AB33*AA33^2)/(AB$30+AB33-2))</f>
        <v>6.4521794048548529</v>
      </c>
      <c r="AF49">
        <f>SQRT((AB$30*AA$30^2+AB34*AA34^2)/(AB$30+AB34-2))</f>
        <v>6.1491716147539295</v>
      </c>
    </row>
    <row r="50" spans="1:32" x14ac:dyDescent="0.35">
      <c r="A50" t="str">
        <f t="shared" si="23"/>
        <v>Northern Africa and Western Asia</v>
      </c>
      <c r="F50" s="6" t="str">
        <f>IF(_xlfn.T.DIST.2T(ABS(S177),S187)&lt;0.001,"&lt;0.001",FIXED(_xlfn.T.DIST.2T(ABS(S177),S187),3))</f>
        <v>&lt;0.001</v>
      </c>
      <c r="G50" s="6" t="str">
        <f>IF(_xlfn.T.DIST.2T(ABS(T177),T187)&lt;0.001,"&lt;0.001",FIXED(_xlfn.T.DIST.2T(ABS(T177),T187),3))</f>
        <v>0.535</v>
      </c>
      <c r="H50" s="6" t="str">
        <f>IF(_xlfn.T.DIST.2T(ABS(U177),U187)&lt;0.001,"&lt;0.001",FIXED(_xlfn.T.DIST.2T(ABS(U177),U187),3))</f>
        <v>&lt;0.001</v>
      </c>
      <c r="N50" t="str">
        <f t="shared" si="25"/>
        <v>Northern Africa and Western Asia</v>
      </c>
      <c r="S50">
        <f>SQRT((Q$31*P$31^2+Q32*P32^2)/(Q$31+Q32-2))</f>
        <v>1.9489825030372228</v>
      </c>
      <c r="T50">
        <f>SQRT((Q$31*P$31^2+Q33*P33^2)/(Q$31+Q33-2))</f>
        <v>1.9912271240047381</v>
      </c>
      <c r="U50">
        <f>SQRT((Q$31*P$31^2+Q34*P34^2)/(Q$31+Q34-2))</f>
        <v>3.4226672758318637</v>
      </c>
      <c r="Y50" t="str">
        <f t="shared" si="26"/>
        <v>Germanosphere</v>
      </c>
      <c r="AD50">
        <f>SQRT((AB$31*AA$31^2+AB32*AA32^2)/(AB$31+AB32-2))</f>
        <v>1.6361149363786098</v>
      </c>
      <c r="AE50">
        <f>SQRT((AB$31*AA$31^2+AB33*AA33^2)/(AB$31+AB33-2))</f>
        <v>6.2912906878772485</v>
      </c>
      <c r="AF50">
        <f>SQRT((AB$31*AA$31^2+AB34*AA34^2)/(AB$31+AB34-2))</f>
        <v>2.1718320866786645</v>
      </c>
    </row>
    <row r="51" spans="1:32" x14ac:dyDescent="0.35">
      <c r="A51" t="str">
        <f t="shared" si="23"/>
        <v>Northern America</v>
      </c>
      <c r="G51" s="6" t="str">
        <f>IF(_xlfn.T.DIST.2T(ABS(T178),T188)&lt;0.001,"&lt;0.001",FIXED(_xlfn.T.DIST.2T(ABS(T178),T188),3))</f>
        <v>0.442</v>
      </c>
      <c r="H51" s="6" t="str">
        <f>IF(_xlfn.T.DIST.2T(ABS(U178),U188)&lt;0.001,"&lt;0.001",FIXED(_xlfn.T.DIST.2T(ABS(U178),U188),3))</f>
        <v>&lt;0.001</v>
      </c>
      <c r="N51" t="str">
        <f t="shared" si="25"/>
        <v>Northern America</v>
      </c>
      <c r="T51">
        <f>SQRT((Q$32*P$32^2+Q33*P33^2)/(Q$32+Q33-2))</f>
        <v>1.9373127285426144</v>
      </c>
      <c r="U51">
        <f>SQRT((Q$32*P$32^2+Q34*P34^2)/(Q$32+Q34-2))</f>
        <v>4.4914790050016622</v>
      </c>
      <c r="Y51" t="str">
        <f t="shared" si="26"/>
        <v>Hispanosphere</v>
      </c>
      <c r="AE51">
        <f>SQRT((AB$32*AA$32^2+AB33*AA33^2)/(AB$32+AB33-2))</f>
        <v>3.3518551257379201</v>
      </c>
      <c r="AF51">
        <f>SQRT((AB$32*AA$32^2+AB34*AA34^2)/(AB$32+AB34-2))</f>
        <v>1.587532508185314</v>
      </c>
    </row>
    <row r="52" spans="1:32" x14ac:dyDescent="0.35">
      <c r="A52" t="str">
        <f t="shared" si="23"/>
        <v>Oceania</v>
      </c>
      <c r="H52" s="6" t="str">
        <f>IF(_xlfn.T.DIST.2T(ABS(U179),U189)&lt;0.001,"&lt;0.001",FIXED(_xlfn.T.DIST.2T(ABS(U179),U189),3))</f>
        <v>&lt;0.001</v>
      </c>
      <c r="N52" t="str">
        <f t="shared" si="25"/>
        <v>Oceania</v>
      </c>
      <c r="U52">
        <f>SQRT((Q33*P33^2+Q34*P34^2)/(Q33+Q34-2))</f>
        <v>5.2446197311840095</v>
      </c>
      <c r="Y52" t="str">
        <f t="shared" si="26"/>
        <v>Lusosphone (Portuguese)</v>
      </c>
      <c r="AF52">
        <f>SQRT((AB33*AA33^2+AB34*AA34^2)/(AB33+AB34-2))</f>
        <v>6.1774989426718232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27">P45</f>
        <v>Europe</v>
      </c>
      <c r="Q54" t="str">
        <f t="shared" si="27"/>
        <v>Latin America and the Caribbean</v>
      </c>
      <c r="R54" t="str">
        <f t="shared" si="27"/>
        <v>Northern Africa and Western Asia</v>
      </c>
      <c r="S54" t="str">
        <f t="shared" si="27"/>
        <v>Northern America</v>
      </c>
      <c r="T54" t="str">
        <f t="shared" si="27"/>
        <v>Oceania</v>
      </c>
      <c r="U54" t="str">
        <f t="shared" si="27"/>
        <v>Sub-Saharan Africa</v>
      </c>
      <c r="Y54" s="4" t="s">
        <v>39</v>
      </c>
      <c r="Z54" t="str">
        <f>Z45</f>
        <v>Anglosphere (other)</v>
      </c>
      <c r="AA54" t="str">
        <f t="shared" ref="AA54:AF54" si="28">AA45</f>
        <v>Arabsphere</v>
      </c>
      <c r="AB54" t="str">
        <f t="shared" si="28"/>
        <v>Francosphere</v>
      </c>
      <c r="AC54" t="str">
        <f t="shared" si="28"/>
        <v>Germanosphere</v>
      </c>
      <c r="AD54" t="str">
        <f t="shared" si="28"/>
        <v>Hispanosphere</v>
      </c>
      <c r="AE54" t="str">
        <f t="shared" si="28"/>
        <v>Lusosphone (Portuguese)</v>
      </c>
      <c r="AF54" t="str">
        <f t="shared" si="28"/>
        <v>Swahili</v>
      </c>
    </row>
    <row r="55" spans="1:32" ht="29" x14ac:dyDescent="0.35">
      <c r="B55" s="6" t="str">
        <f t="shared" ref="B55:H55" si="29">Z182</f>
        <v>Anglosphere (other)</v>
      </c>
      <c r="C55" s="6" t="str">
        <f t="shared" si="29"/>
        <v>Arabsphere</v>
      </c>
      <c r="D55" s="6" t="str">
        <f t="shared" si="29"/>
        <v>Francosphere</v>
      </c>
      <c r="E55" s="6" t="str">
        <f t="shared" si="29"/>
        <v>Germanosphere</v>
      </c>
      <c r="F55" s="6" t="str">
        <f t="shared" si="29"/>
        <v>Hispanosphere</v>
      </c>
      <c r="G55" s="6" t="str">
        <f t="shared" si="29"/>
        <v>Lusosphone (Portuguese)</v>
      </c>
      <c r="H55" s="6" t="str">
        <f t="shared" si="29"/>
        <v>Swahili</v>
      </c>
      <c r="N55" t="str">
        <f>N46</f>
        <v>Central and Southern Asia</v>
      </c>
      <c r="O55">
        <f>O37/O46</f>
        <v>-5.2685612310469025</v>
      </c>
      <c r="P55">
        <f t="shared" ref="P55:U61" si="30">P37/P46</f>
        <v>-1.2860142029742418</v>
      </c>
      <c r="Q55">
        <f t="shared" si="30"/>
        <v>-1.4433770255570906</v>
      </c>
      <c r="R55">
        <f t="shared" si="30"/>
        <v>-4.6246433050498714</v>
      </c>
      <c r="S55">
        <f t="shared" si="30"/>
        <v>-4.253034093602639</v>
      </c>
      <c r="T55">
        <f t="shared" si="30"/>
        <v>-0.63276621599405469</v>
      </c>
      <c r="U55">
        <f t="shared" si="30"/>
        <v>-5.0532212758963198</v>
      </c>
      <c r="Y55" t="str">
        <f>Y46</f>
        <v>Anglosphere (core)</v>
      </c>
      <c r="Z55">
        <f>Z37/Z46</f>
        <v>1.8163842487159605</v>
      </c>
      <c r="AA55">
        <f t="shared" ref="AA55:AF61" si="31">AA37/AA46</f>
        <v>-1.225804970826772</v>
      </c>
      <c r="AB55">
        <f t="shared" si="31"/>
        <v>-3.4959475269903173</v>
      </c>
      <c r="AC55">
        <f t="shared" si="31"/>
        <v>0.81883674365141934</v>
      </c>
      <c r="AD55">
        <f t="shared" si="31"/>
        <v>0.1494883652111256</v>
      </c>
      <c r="AE55">
        <f t="shared" si="31"/>
        <v>1.3911853518528752</v>
      </c>
      <c r="AF55">
        <f t="shared" si="31"/>
        <v>-20.51832696543817</v>
      </c>
    </row>
    <row r="56" spans="1:32" x14ac:dyDescent="0.35">
      <c r="A56" t="str">
        <f t="shared" ref="A56:A62" si="32">Y183</f>
        <v>Anglosphere (core)</v>
      </c>
      <c r="B56" s="6" t="str">
        <f t="shared" ref="B56:H57" si="33">IF(_xlfn.T.DIST.2T(ABS(Z173),Z183)&lt;0.001,"&lt;0.001",FIXED(_xlfn.T.DIST.2T(ABS(Z173),Z183),3))</f>
        <v>&lt;0.001</v>
      </c>
      <c r="C56" s="6" t="str">
        <f t="shared" si="33"/>
        <v>&lt;0.001</v>
      </c>
      <c r="D56" s="6" t="str">
        <f t="shared" si="33"/>
        <v>&lt;0.001</v>
      </c>
      <c r="E56" s="6" t="str">
        <f t="shared" si="33"/>
        <v>&lt;0.001</v>
      </c>
      <c r="F56" s="6" t="str">
        <f t="shared" si="33"/>
        <v>&lt;0.001</v>
      </c>
      <c r="G56" s="6" t="str">
        <f t="shared" si="33"/>
        <v>&lt;0.001</v>
      </c>
      <c r="H56" s="6" t="str">
        <f t="shared" si="33"/>
        <v>&lt;0.001</v>
      </c>
      <c r="N56" t="str">
        <f t="shared" ref="N56:N61" si="34">N47</f>
        <v>Eastern and South-Eastern Asia</v>
      </c>
      <c r="P56">
        <f t="shared" si="30"/>
        <v>4.8132167253100917</v>
      </c>
      <c r="Q56">
        <f t="shared" si="30"/>
        <v>8.3490810998749403</v>
      </c>
      <c r="R56">
        <f t="shared" si="30"/>
        <v>2.317923112037612</v>
      </c>
      <c r="S56">
        <f t="shared" si="30"/>
        <v>2.1138848566618895</v>
      </c>
      <c r="T56">
        <f t="shared" si="30"/>
        <v>5.555286281458315</v>
      </c>
      <c r="U56">
        <f t="shared" si="30"/>
        <v>-0.97162464249827263</v>
      </c>
      <c r="Y56" t="str">
        <f t="shared" ref="Y56:Y61" si="35">Y47</f>
        <v>Anglosphere (other)</v>
      </c>
      <c r="AA56">
        <f t="shared" si="31"/>
        <v>-3.1955242934505432</v>
      </c>
      <c r="AB56">
        <f t="shared" si="31"/>
        <v>-5.056738500659514</v>
      </c>
      <c r="AC56">
        <f t="shared" si="31"/>
        <v>-0.9932066474193898</v>
      </c>
      <c r="AD56">
        <f t="shared" si="31"/>
        <v>-2.0854578888350308</v>
      </c>
      <c r="AE56">
        <f t="shared" si="31"/>
        <v>0.35217298141027409</v>
      </c>
      <c r="AF56">
        <f t="shared" si="31"/>
        <v>-20.684791442133342</v>
      </c>
    </row>
    <row r="57" spans="1:32" x14ac:dyDescent="0.35">
      <c r="A57" t="str">
        <f t="shared" si="32"/>
        <v>Anglosphere (other)</v>
      </c>
      <c r="C57" s="6" t="str">
        <f t="shared" si="33"/>
        <v>&lt;0.001</v>
      </c>
      <c r="D57" s="6" t="str">
        <f t="shared" si="33"/>
        <v>&lt;0.001</v>
      </c>
      <c r="E57" s="6" t="str">
        <f t="shared" si="33"/>
        <v>&lt;0.001</v>
      </c>
      <c r="F57" s="6" t="str">
        <f t="shared" si="33"/>
        <v>&lt;0.001</v>
      </c>
      <c r="G57" s="6" t="str">
        <f t="shared" si="33"/>
        <v>&lt;0.001</v>
      </c>
      <c r="H57" s="6" t="str">
        <f t="shared" si="33"/>
        <v>&lt;0.001</v>
      </c>
      <c r="N57" t="str">
        <f t="shared" si="34"/>
        <v>Europe</v>
      </c>
      <c r="Q57">
        <f t="shared" si="30"/>
        <v>0.35839718247598629</v>
      </c>
      <c r="R57">
        <f t="shared" si="30"/>
        <v>-3.630498675961606</v>
      </c>
      <c r="S57">
        <f t="shared" si="30"/>
        <v>-3.6144451140551919</v>
      </c>
      <c r="T57">
        <f t="shared" si="30"/>
        <v>0.75965154357853071</v>
      </c>
      <c r="U57">
        <f t="shared" si="30"/>
        <v>-3.8845592259831321</v>
      </c>
      <c r="Y57" t="str">
        <f t="shared" si="35"/>
        <v>Arabsphere</v>
      </c>
      <c r="AB57">
        <f t="shared" si="31"/>
        <v>-3.5876514742273375</v>
      </c>
      <c r="AC57">
        <f t="shared" si="31"/>
        <v>2.3913724614998557</v>
      </c>
      <c r="AD57">
        <f t="shared" si="31"/>
        <v>1.6466355597870765</v>
      </c>
      <c r="AE57">
        <f t="shared" si="31"/>
        <v>2.4368521070022373</v>
      </c>
      <c r="AF57">
        <f t="shared" si="31"/>
        <v>-24.836665973800251</v>
      </c>
    </row>
    <row r="58" spans="1:32" x14ac:dyDescent="0.35">
      <c r="A58" t="str">
        <f t="shared" si="32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0.001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34"/>
        <v>Latin America and the Caribbean</v>
      </c>
      <c r="R58">
        <f t="shared" si="30"/>
        <v>-4.8241598856819072</v>
      </c>
      <c r="S58">
        <f t="shared" si="30"/>
        <v>-5.5511017421124418</v>
      </c>
      <c r="T58">
        <f t="shared" si="30"/>
        <v>0.79992553463313176</v>
      </c>
      <c r="U58">
        <f t="shared" si="30"/>
        <v>-6.0546356750018839</v>
      </c>
      <c r="Y58" t="str">
        <f t="shared" si="35"/>
        <v>Francosphere</v>
      </c>
      <c r="AC58">
        <f t="shared" si="31"/>
        <v>2.4302765664201198</v>
      </c>
      <c r="AD58">
        <f t="shared" si="31"/>
        <v>4.9793609712647733</v>
      </c>
      <c r="AE58">
        <f t="shared" si="31"/>
        <v>3.0358418142033425</v>
      </c>
      <c r="AF58">
        <f t="shared" si="31"/>
        <v>-5.9061927191721963</v>
      </c>
    </row>
    <row r="59" spans="1:32" x14ac:dyDescent="0.35">
      <c r="A59" t="str">
        <f t="shared" si="32"/>
        <v>Francosphere</v>
      </c>
      <c r="E59" s="6" t="str">
        <f>IF(_xlfn.T.DIST.2T(ABS(AC176),AC186)&lt;0.001,"&lt;0.001",FIXED(_xlfn.T.DIST.2T(ABS(AC176),AC186),3))</f>
        <v>0.526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0.363</v>
      </c>
      <c r="H59" s="6" t="str">
        <f>IF(_xlfn.T.DIST.2T(ABS(AF176),AF186)&lt;0.001,"&lt;0.001",FIXED(_xlfn.T.DIST.2T(ABS(AF176),AF186),3))</f>
        <v>&lt;0.001</v>
      </c>
      <c r="N59" t="str">
        <f t="shared" si="34"/>
        <v>Northern Africa and Western Asia</v>
      </c>
      <c r="S59">
        <f t="shared" si="30"/>
        <v>-0.15478137906176137</v>
      </c>
      <c r="T59">
        <f t="shared" si="30"/>
        <v>4.7409106023555481</v>
      </c>
      <c r="U59">
        <f t="shared" si="30"/>
        <v>-2.9519461127878981</v>
      </c>
      <c r="Y59" t="str">
        <f t="shared" si="35"/>
        <v>Germanosphere</v>
      </c>
      <c r="AD59">
        <f t="shared" si="31"/>
        <v>-1.0773178771299441</v>
      </c>
      <c r="AE59">
        <f t="shared" si="31"/>
        <v>0.65167537686664279</v>
      </c>
      <c r="AF59">
        <f t="shared" si="31"/>
        <v>-23.853643998429892</v>
      </c>
    </row>
    <row r="60" spans="1:32" x14ac:dyDescent="0.35">
      <c r="A60" t="str">
        <f t="shared" si="32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34"/>
        <v>Northern America</v>
      </c>
      <c r="T60">
        <f t="shared" si="30"/>
        <v>5.0285613881285469</v>
      </c>
      <c r="U60">
        <f t="shared" si="30"/>
        <v>-2.1823241630998655</v>
      </c>
      <c r="Y60" t="str">
        <f t="shared" si="35"/>
        <v>Hispanosphere</v>
      </c>
      <c r="AE60">
        <f t="shared" si="31"/>
        <v>1.7490299789461692</v>
      </c>
      <c r="AF60">
        <f t="shared" si="31"/>
        <v>-31.522814992433766</v>
      </c>
    </row>
    <row r="61" spans="1:32" x14ac:dyDescent="0.35">
      <c r="A61" t="str">
        <f t="shared" si="32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34"/>
        <v>Oceania</v>
      </c>
      <c r="U61">
        <f t="shared" si="30"/>
        <v>-3.7264396936054087</v>
      </c>
      <c r="Y61" t="str">
        <f t="shared" si="35"/>
        <v>Lusosphone (Portuguese)</v>
      </c>
      <c r="AF61">
        <f t="shared" si="31"/>
        <v>-9.0499390074877386</v>
      </c>
    </row>
    <row r="62" spans="1:32" x14ac:dyDescent="0.35">
      <c r="A62" t="str">
        <f t="shared" si="32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36">P54</f>
        <v>Europe</v>
      </c>
      <c r="Q64" t="str">
        <f t="shared" si="36"/>
        <v>Latin America and the Caribbean</v>
      </c>
      <c r="R64" t="str">
        <f t="shared" si="36"/>
        <v>Northern Africa and Western Asia</v>
      </c>
      <c r="S64" t="str">
        <f t="shared" si="36"/>
        <v>Northern America</v>
      </c>
      <c r="T64" t="str">
        <f t="shared" si="36"/>
        <v>Oceania</v>
      </c>
      <c r="U64" t="str">
        <f t="shared" si="36"/>
        <v>Sub-Saharan Africa</v>
      </c>
      <c r="Z64" t="str">
        <f>Z54</f>
        <v>Anglosphere (other)</v>
      </c>
      <c r="AA64" t="str">
        <f t="shared" ref="AA64:AF64" si="37">AA54</f>
        <v>Arabsphere</v>
      </c>
      <c r="AB64" t="str">
        <f t="shared" si="37"/>
        <v>Francosphere</v>
      </c>
      <c r="AC64" t="str">
        <f t="shared" si="37"/>
        <v>Germanosphere</v>
      </c>
      <c r="AD64" t="str">
        <f t="shared" si="37"/>
        <v>Hispanosphere</v>
      </c>
      <c r="AE64" t="str">
        <f t="shared" si="37"/>
        <v>Lusosphone (Portuguese)</v>
      </c>
      <c r="AF64" t="str">
        <f t="shared" si="37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38">O240</f>
        <v>Eastern and South-Eastern Asia</v>
      </c>
      <c r="C66" s="6" t="str">
        <f t="shared" si="38"/>
        <v>Europe</v>
      </c>
      <c r="D66" s="6" t="str">
        <f t="shared" si="38"/>
        <v>Latin America and the Caribbean</v>
      </c>
      <c r="E66" s="6" t="str">
        <f t="shared" si="38"/>
        <v>Northern Africa and Western Asia</v>
      </c>
      <c r="F66" s="6" t="str">
        <f t="shared" si="38"/>
        <v>Northern America</v>
      </c>
      <c r="G66" s="6" t="str">
        <f t="shared" si="38"/>
        <v>Oceania</v>
      </c>
      <c r="H66" s="6" t="str">
        <f t="shared" si="38"/>
        <v>Sub-Saharan Africa</v>
      </c>
      <c r="N66" t="str">
        <f t="shared" ref="N66:N71" si="39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40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41">N241</f>
        <v>Central and Southern Asia</v>
      </c>
      <c r="B67" s="6" t="str">
        <f t="shared" ref="B67:H68" si="42">IF(_xlfn.T.DIST.2T(ABS(O231),O241)&lt;0.001,"&lt;0.001",FIXED(_xlfn.T.DIST.2T(ABS(O231),O241),3))</f>
        <v>&lt;0.001</v>
      </c>
      <c r="C67" s="6" t="str">
        <f t="shared" si="42"/>
        <v>&lt;0.001</v>
      </c>
      <c r="D67" s="6" t="str">
        <f t="shared" si="42"/>
        <v>&lt;0.001</v>
      </c>
      <c r="E67" s="6" t="str">
        <f t="shared" si="42"/>
        <v>&lt;0.001</v>
      </c>
      <c r="F67" s="6" t="str">
        <f t="shared" si="42"/>
        <v>&lt;0.001</v>
      </c>
      <c r="G67" s="6" t="str">
        <f t="shared" si="42"/>
        <v>&lt;0.001</v>
      </c>
      <c r="H67" s="6" t="str">
        <f t="shared" si="42"/>
        <v>&lt;0.001</v>
      </c>
      <c r="N67" t="str">
        <f t="shared" si="39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40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41"/>
        <v>Eastern and South-Eastern Asia</v>
      </c>
      <c r="C68" s="6" t="str">
        <f t="shared" si="42"/>
        <v>0.049</v>
      </c>
      <c r="D68" s="6" t="str">
        <f t="shared" si="42"/>
        <v>&lt;0.001</v>
      </c>
      <c r="E68" s="6" t="str">
        <f t="shared" si="42"/>
        <v>&lt;0.001</v>
      </c>
      <c r="F68" s="6" t="str">
        <f t="shared" si="42"/>
        <v>&lt;0.001</v>
      </c>
      <c r="G68" s="6" t="str">
        <f t="shared" si="42"/>
        <v>0.898</v>
      </c>
      <c r="H68" s="6" t="str">
        <f t="shared" si="42"/>
        <v>&lt;0.001</v>
      </c>
      <c r="N68" t="str">
        <f t="shared" si="39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40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41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&lt;0.001</v>
      </c>
      <c r="G69" s="6" t="str">
        <f>IF(_xlfn.T.DIST.2T(ABS(T233),T243)&lt;0.001,"&lt;0.001",FIXED(_xlfn.T.DIST.2T(ABS(T233),T243),3))</f>
        <v>&lt;0.001</v>
      </c>
      <c r="H69" s="6" t="str">
        <f>IF(_xlfn.T.DIST.2T(ABS(U233),U243)&lt;0.001,"&lt;0.001",FIXED(_xlfn.T.DIST.2T(ABS(U233),U243),3))</f>
        <v>&lt;0.001</v>
      </c>
      <c r="N69" t="str">
        <f t="shared" si="39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40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41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&lt;0.001</v>
      </c>
      <c r="H70" s="6" t="str">
        <f>IF(_xlfn.T.DIST.2T(ABS(U234),U244)&lt;0.001,"&lt;0.001",FIXED(_xlfn.T.DIST.2T(ABS(U234),U244),3))</f>
        <v>&lt;0.001</v>
      </c>
      <c r="N70" t="str">
        <f t="shared" si="39"/>
        <v>Northern America</v>
      </c>
      <c r="T70">
        <f>Q$32+Q33-2</f>
        <v>6034</v>
      </c>
      <c r="U70">
        <f>Q$32+Q34-2</f>
        <v>10362</v>
      </c>
      <c r="Y70" t="str">
        <f t="shared" si="40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41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0.021</v>
      </c>
      <c r="H71" s="6" t="str">
        <f>IF(_xlfn.T.DIST.2T(ABS(U235),U245)&lt;0.001,"&lt;0.001",FIXED(_xlfn.T.DIST.2T(ABS(U235),U245),3))</f>
        <v>&lt;0.001</v>
      </c>
      <c r="N71" t="str">
        <f t="shared" si="39"/>
        <v>Oceania</v>
      </c>
      <c r="U71">
        <f>Q33+Q34-2</f>
        <v>7280</v>
      </c>
      <c r="Y71" t="str">
        <f t="shared" si="40"/>
        <v>Lusosphone (Portuguese)</v>
      </c>
      <c r="AF71">
        <f>AB33+AB34-2</f>
        <v>5600</v>
      </c>
    </row>
    <row r="72" spans="1:32" x14ac:dyDescent="0.35">
      <c r="A72" t="str">
        <f t="shared" si="41"/>
        <v>Northern America</v>
      </c>
      <c r="G72" s="6" t="str">
        <f>IF(_xlfn.T.DIST.2T(ABS(T236),T246)&lt;0.001,"&lt;0.001",FIXED(_xlfn.T.DIST.2T(ABS(T236),T246),3))</f>
        <v>0.016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41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43">Z240</f>
        <v>Anglosphere (other)</v>
      </c>
      <c r="C76" s="6" t="str">
        <f t="shared" si="43"/>
        <v>Arabsphere</v>
      </c>
      <c r="D76" s="6" t="str">
        <f t="shared" si="43"/>
        <v>Francosphere</v>
      </c>
      <c r="E76" s="6" t="str">
        <f t="shared" si="43"/>
        <v>Germanosphere</v>
      </c>
      <c r="F76" s="6" t="str">
        <f t="shared" si="43"/>
        <v>Hispanosphere</v>
      </c>
      <c r="G76" s="6" t="str">
        <f t="shared" si="43"/>
        <v>Lusosphone (Portuguese)</v>
      </c>
      <c r="H76" s="6" t="str">
        <f t="shared" si="43"/>
        <v>Swahili</v>
      </c>
    </row>
    <row r="77" spans="1:32" x14ac:dyDescent="0.35">
      <c r="A77" t="str">
        <f t="shared" ref="A77:A83" si="44">Y241</f>
        <v>Anglosphere (core)</v>
      </c>
      <c r="B77" s="6" t="str">
        <f t="shared" ref="B77:H78" si="45">IF(_xlfn.T.DIST.2T(ABS(Z231),Z241)&lt;0.001,"&lt;0.001",FIXED(_xlfn.T.DIST.2T(ABS(Z231),Z241),3))</f>
        <v>&lt;0.001</v>
      </c>
      <c r="C77" s="6" t="str">
        <f t="shared" si="45"/>
        <v>&lt;0.001</v>
      </c>
      <c r="D77" s="6" t="str">
        <f t="shared" si="45"/>
        <v>&lt;0.001</v>
      </c>
      <c r="E77" s="6" t="str">
        <f t="shared" si="45"/>
        <v>&lt;0.001</v>
      </c>
      <c r="F77" s="6" t="str">
        <f t="shared" si="45"/>
        <v>&lt;0.001</v>
      </c>
      <c r="G77" s="6" t="str">
        <f t="shared" si="45"/>
        <v>&lt;0.001</v>
      </c>
      <c r="H77" s="6" t="str">
        <f t="shared" si="45"/>
        <v>&lt;0.001</v>
      </c>
    </row>
    <row r="78" spans="1:32" x14ac:dyDescent="0.35">
      <c r="A78" t="str">
        <f t="shared" si="44"/>
        <v>Anglosphere (other)</v>
      </c>
      <c r="C78" s="6" t="str">
        <f t="shared" si="45"/>
        <v>&lt;0.001</v>
      </c>
      <c r="D78" s="6" t="str">
        <f t="shared" si="45"/>
        <v>&lt;0.001</v>
      </c>
      <c r="E78" s="6" t="str">
        <f t="shared" si="45"/>
        <v>&lt;0.001</v>
      </c>
      <c r="F78" s="6" t="str">
        <f t="shared" si="45"/>
        <v>&lt;0.001</v>
      </c>
      <c r="G78" s="6" t="str">
        <f t="shared" si="45"/>
        <v>&lt;0.001</v>
      </c>
      <c r="H78" s="6" t="str">
        <f t="shared" si="45"/>
        <v>&lt;0.001</v>
      </c>
    </row>
    <row r="79" spans="1:32" x14ac:dyDescent="0.35">
      <c r="A79" t="str">
        <f t="shared" si="44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&lt;0.001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44"/>
        <v>Francosphere</v>
      </c>
      <c r="E80" s="6" t="str">
        <f>IF(_xlfn.T.DIST.2T(ABS(AC234),AC244)&lt;0.001,"&lt;0.001",FIXED(_xlfn.T.DIST.2T(ABS(AC234),AC244),3))</f>
        <v>0.723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44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44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44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46">N25</f>
        <v>0</v>
      </c>
      <c r="O84" t="s">
        <v>34</v>
      </c>
      <c r="P84" t="s">
        <v>35</v>
      </c>
      <c r="Q84" t="s">
        <v>36</v>
      </c>
      <c r="Y84">
        <f t="shared" ref="Y84:Y93" si="47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46"/>
        <v>Geographic_Grouping_A</v>
      </c>
      <c r="O85" t="str">
        <f t="shared" ref="O85:O93" si="48">P3</f>
        <v>reg.25-34</v>
      </c>
      <c r="P85" t="str">
        <f t="shared" ref="P85:P93" si="49">AH3</f>
        <v>25-34</v>
      </c>
      <c r="Q85" t="str">
        <f t="shared" ref="Q85:Q93" si="50">AS3</f>
        <v>25-34</v>
      </c>
      <c r="Y85" t="str">
        <f t="shared" si="47"/>
        <v>Language_Grouping</v>
      </c>
      <c r="Z85" t="str">
        <f t="shared" ref="Z85:Z93" si="51">P15</f>
        <v>reg.25-34</v>
      </c>
      <c r="AA85" t="str">
        <f t="shared" ref="AA85:AA93" si="52">AH15</f>
        <v>25-34</v>
      </c>
      <c r="AB85" t="str">
        <f t="shared" ref="AB85:AB93" si="53">AS15</f>
        <v>25-34</v>
      </c>
    </row>
    <row r="86" spans="1:32" x14ac:dyDescent="0.35">
      <c r="A86" s="4" t="s">
        <v>40</v>
      </c>
      <c r="N86" t="str">
        <f t="shared" si="46"/>
        <v>Central and Southern Asia</v>
      </c>
      <c r="O86">
        <f t="shared" si="48"/>
        <v>43.187900187425022</v>
      </c>
      <c r="P86">
        <f t="shared" si="49"/>
        <v>2.6164145332496767</v>
      </c>
      <c r="Q86">
        <f t="shared" si="50"/>
        <v>7638</v>
      </c>
      <c r="Y86" t="str">
        <f t="shared" si="47"/>
        <v>Anglosphere (core)</v>
      </c>
      <c r="Z86">
        <f t="shared" si="51"/>
        <v>43.752127989999998</v>
      </c>
      <c r="AA86">
        <f t="shared" si="52"/>
        <v>3.6083351530000001</v>
      </c>
      <c r="AB86">
        <f t="shared" si="53"/>
        <v>4454</v>
      </c>
    </row>
    <row r="87" spans="1:32" ht="58" x14ac:dyDescent="0.35">
      <c r="B87" s="6" t="str">
        <f t="shared" ref="B87:H87" si="54">O302</f>
        <v>Eastern and South-Eastern Asia</v>
      </c>
      <c r="C87" s="6" t="str">
        <f t="shared" si="54"/>
        <v>Europe</v>
      </c>
      <c r="D87" s="6" t="str">
        <f t="shared" si="54"/>
        <v>Latin America and the Caribbean</v>
      </c>
      <c r="E87" s="6" t="str">
        <f t="shared" si="54"/>
        <v>Northern Africa and Western Asia</v>
      </c>
      <c r="F87" s="6" t="str">
        <f t="shared" si="54"/>
        <v>Northern America</v>
      </c>
      <c r="G87" s="6" t="str">
        <f t="shared" si="54"/>
        <v>Oceania</v>
      </c>
      <c r="H87" s="6" t="str">
        <f t="shared" si="54"/>
        <v>Sub-Saharan Africa</v>
      </c>
      <c r="N87" t="str">
        <f t="shared" si="46"/>
        <v>Eastern and South-Eastern Asia</v>
      </c>
      <c r="O87">
        <f t="shared" si="48"/>
        <v>51.776820417480728</v>
      </c>
      <c r="P87">
        <f t="shared" si="49"/>
        <v>2.3359221883613674</v>
      </c>
      <c r="Q87">
        <f t="shared" si="50"/>
        <v>888</v>
      </c>
      <c r="Y87" t="str">
        <f t="shared" si="47"/>
        <v>Anglosphere (other)</v>
      </c>
      <c r="Z87">
        <f t="shared" si="51"/>
        <v>47.971535090000003</v>
      </c>
      <c r="AA87">
        <f t="shared" si="52"/>
        <v>3.5563578819999999</v>
      </c>
      <c r="AB87">
        <f t="shared" si="53"/>
        <v>12458</v>
      </c>
    </row>
    <row r="88" spans="1:32" x14ac:dyDescent="0.35">
      <c r="A88" t="str">
        <f t="shared" ref="A88:A94" si="55">N303</f>
        <v>Central and Southern Asia</v>
      </c>
      <c r="B88" s="6" t="str">
        <f t="shared" ref="B88:H89" si="56">IF(_xlfn.T.DIST.2T(ABS(O293),O303)&lt;0.001,"&lt;0.001",FIXED(_xlfn.T.DIST.2T(ABS(O293),O303),3))</f>
        <v>&lt;0.001</v>
      </c>
      <c r="C88" s="6" t="str">
        <f t="shared" si="56"/>
        <v>&lt;0.001</v>
      </c>
      <c r="D88" s="6" t="str">
        <f t="shared" si="56"/>
        <v>&lt;0.001</v>
      </c>
      <c r="E88" s="6" t="str">
        <f t="shared" si="56"/>
        <v>&lt;0.001</v>
      </c>
      <c r="F88" s="6" t="str">
        <f t="shared" si="56"/>
        <v>&lt;0.001</v>
      </c>
      <c r="G88" s="6" t="str">
        <f t="shared" si="56"/>
        <v>&lt;0.001</v>
      </c>
      <c r="H88" s="6" t="str">
        <f t="shared" si="56"/>
        <v>&lt;0.001</v>
      </c>
      <c r="N88" t="str">
        <f t="shared" si="46"/>
        <v>Europe</v>
      </c>
      <c r="O88">
        <f t="shared" si="48"/>
        <v>42.772234476278427</v>
      </c>
      <c r="P88">
        <f t="shared" si="49"/>
        <v>4.1446521572636978</v>
      </c>
      <c r="Q88">
        <f t="shared" si="50"/>
        <v>2446</v>
      </c>
      <c r="Y88" t="str">
        <f t="shared" si="47"/>
        <v>Arabsphere</v>
      </c>
      <c r="Z88">
        <f t="shared" si="51"/>
        <v>55.898542929999998</v>
      </c>
      <c r="AA88">
        <f t="shared" si="52"/>
        <v>2.3701343339999998</v>
      </c>
      <c r="AB88">
        <f t="shared" si="53"/>
        <v>19322</v>
      </c>
    </row>
    <row r="89" spans="1:32" x14ac:dyDescent="0.35">
      <c r="A89" t="str">
        <f t="shared" si="55"/>
        <v>Eastern and South-Eastern Asia</v>
      </c>
      <c r="C89" s="6" t="str">
        <f t="shared" si="56"/>
        <v>&lt;0.001</v>
      </c>
      <c r="D89" s="6" t="str">
        <f t="shared" si="56"/>
        <v>&lt;0.001</v>
      </c>
      <c r="E89" s="6" t="str">
        <f t="shared" si="56"/>
        <v>&lt;0.001</v>
      </c>
      <c r="F89" s="6" t="str">
        <f t="shared" si="56"/>
        <v>&lt;0.001</v>
      </c>
      <c r="G89" s="6" t="str">
        <f t="shared" si="56"/>
        <v>0.015</v>
      </c>
      <c r="H89" s="6" t="str">
        <f t="shared" si="56"/>
        <v>&lt;0.001</v>
      </c>
      <c r="N89" t="str">
        <f t="shared" si="46"/>
        <v>Latin America and the Caribbean</v>
      </c>
      <c r="O89">
        <f t="shared" si="48"/>
        <v>50.474857168257685</v>
      </c>
      <c r="P89">
        <f t="shared" si="49"/>
        <v>2.0149461689305777</v>
      </c>
      <c r="Q89">
        <f t="shared" si="50"/>
        <v>14368</v>
      </c>
      <c r="Y89" t="str">
        <f t="shared" si="47"/>
        <v>Francosphere</v>
      </c>
      <c r="Z89">
        <f t="shared" si="51"/>
        <v>69.935921780000001</v>
      </c>
      <c r="AA89">
        <f t="shared" si="52"/>
        <v>4.1828441219999997</v>
      </c>
      <c r="AB89">
        <f t="shared" si="53"/>
        <v>2034</v>
      </c>
    </row>
    <row r="90" spans="1:32" x14ac:dyDescent="0.35">
      <c r="A90" t="str">
        <f t="shared" si="55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&lt;0.001</v>
      </c>
      <c r="H90" s="6" t="str">
        <f>IF(_xlfn.T.DIST.2T(ABS(U295),U305)&lt;0.001,"&lt;0.001",FIXED(_xlfn.T.DIST.2T(ABS(U295),U305),3))</f>
        <v>&lt;0.001</v>
      </c>
      <c r="N90" t="str">
        <f t="shared" si="46"/>
        <v>Northern Africa and Western Asia</v>
      </c>
      <c r="O90">
        <f t="shared" si="48"/>
        <v>56.274764811147485</v>
      </c>
      <c r="P90">
        <f t="shared" si="49"/>
        <v>2.3405011387041301</v>
      </c>
      <c r="Q90">
        <f t="shared" si="50"/>
        <v>19657</v>
      </c>
      <c r="Y90" t="str">
        <f t="shared" si="47"/>
        <v>Germanosphere</v>
      </c>
      <c r="Z90">
        <f t="shared" si="51"/>
        <v>42.560823710000001</v>
      </c>
      <c r="AA90">
        <f t="shared" si="52"/>
        <v>4.1303484189999997</v>
      </c>
      <c r="AB90">
        <f t="shared" si="53"/>
        <v>291</v>
      </c>
    </row>
    <row r="91" spans="1:32" x14ac:dyDescent="0.35">
      <c r="A91" t="str">
        <f t="shared" si="55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&lt;0.001</v>
      </c>
      <c r="H91" s="6" t="str">
        <f>IF(_xlfn.T.DIST.2T(ABS(U296),U306)&lt;0.001,"&lt;0.001",FIXED(_xlfn.T.DIST.2T(ABS(U296),U306),3))</f>
        <v>&lt;0.001</v>
      </c>
      <c r="N91" t="str">
        <f t="shared" si="46"/>
        <v>Northern America</v>
      </c>
      <c r="O91">
        <f t="shared" si="48"/>
        <v>50.293523289457731</v>
      </c>
      <c r="P91">
        <f t="shared" si="49"/>
        <v>2.3078642704340391</v>
      </c>
      <c r="Q91">
        <f t="shared" si="50"/>
        <v>2495</v>
      </c>
      <c r="Y91" t="str">
        <f t="shared" si="47"/>
        <v>Hispanosphere</v>
      </c>
      <c r="Z91">
        <f t="shared" si="51"/>
        <v>52.980633519999998</v>
      </c>
      <c r="AA91">
        <f t="shared" si="52"/>
        <v>2.0205026510000001</v>
      </c>
      <c r="AB91">
        <f t="shared" si="53"/>
        <v>12851</v>
      </c>
    </row>
    <row r="92" spans="1:32" x14ac:dyDescent="0.35">
      <c r="A92" t="str">
        <f t="shared" si="55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&lt;0.001</v>
      </c>
      <c r="H92" s="6" t="str">
        <f>IF(_xlfn.T.DIST.2T(ABS(U297),U307)&lt;0.001,"&lt;0.001",FIXED(_xlfn.T.DIST.2T(ABS(U297),U307),3))</f>
        <v>&lt;0.001</v>
      </c>
      <c r="N92" t="str">
        <f t="shared" si="46"/>
        <v>Oceania</v>
      </c>
      <c r="O92">
        <f t="shared" si="48"/>
        <v>32.930423935395012</v>
      </c>
      <c r="P92">
        <f t="shared" si="49"/>
        <v>0.98588229106480874</v>
      </c>
      <c r="Q92">
        <f t="shared" si="50"/>
        <v>629</v>
      </c>
      <c r="Y92" t="str">
        <f t="shared" si="47"/>
        <v>Lusosphone (Portuguese)</v>
      </c>
      <c r="Z92">
        <f t="shared" si="51"/>
        <v>47.411867460000003</v>
      </c>
      <c r="AA92">
        <f t="shared" si="52"/>
        <v>4.9652686700000004</v>
      </c>
      <c r="AB92">
        <f t="shared" si="53"/>
        <v>4206</v>
      </c>
    </row>
    <row r="93" spans="1:32" x14ac:dyDescent="0.35">
      <c r="A93" t="str">
        <f t="shared" si="55"/>
        <v>Northern America</v>
      </c>
      <c r="G93" s="6" t="str">
        <f>IF(_xlfn.T.DIST.2T(ABS(T298),T308)&lt;0.001,"&lt;0.001",FIXED(_xlfn.T.DIST.2T(ABS(T298),T308),3))</f>
        <v>&lt;0.001</v>
      </c>
      <c r="H93" s="6" t="str">
        <f>IF(_xlfn.T.DIST.2T(ABS(U298),U308)&lt;0.001,"&lt;0.001",FIXED(_xlfn.T.DIST.2T(ABS(U298),U308),3))</f>
        <v>&lt;0.001</v>
      </c>
      <c r="N93" t="str">
        <f t="shared" si="46"/>
        <v>Sub-Saharan Africa</v>
      </c>
      <c r="O93">
        <f t="shared" si="48"/>
        <v>75.715849476427309</v>
      </c>
      <c r="P93">
        <f t="shared" si="49"/>
        <v>6.0707499245858667</v>
      </c>
      <c r="Q93">
        <f t="shared" si="50"/>
        <v>8502</v>
      </c>
      <c r="Y93" t="str">
        <f t="shared" si="47"/>
        <v>Swahili</v>
      </c>
      <c r="Z93">
        <f t="shared" si="51"/>
        <v>95.879842409999995</v>
      </c>
      <c r="AA93">
        <f t="shared" si="52"/>
        <v>5.2845852659999997</v>
      </c>
      <c r="AB93">
        <f t="shared" si="53"/>
        <v>947</v>
      </c>
    </row>
    <row r="94" spans="1:32" x14ac:dyDescent="0.35">
      <c r="A94" t="str">
        <f t="shared" si="55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-18.017793980480015</v>
      </c>
      <c r="P96">
        <f>O$27-O88</f>
        <v>-9.0132080392777141</v>
      </c>
      <c r="Q96">
        <f>O$27-O89</f>
        <v>-16.715830731256972</v>
      </c>
      <c r="R96">
        <f>O$27-O90</f>
        <v>-22.515738374146771</v>
      </c>
      <c r="S96">
        <f>O$27-O91</f>
        <v>-16.534496852457018</v>
      </c>
      <c r="T96">
        <f>O$27-O92</f>
        <v>0.82860250160570104</v>
      </c>
      <c r="U96">
        <f>O$27-O93</f>
        <v>-41.956823039426595</v>
      </c>
      <c r="Y96" t="str">
        <f>Y86</f>
        <v>Anglosphere (core)</v>
      </c>
      <c r="Z96">
        <f>Z$27-Z87</f>
        <v>-6.1701364300000066</v>
      </c>
      <c r="AA96">
        <f>Z$27-Z88</f>
        <v>-14.097144270000001</v>
      </c>
      <c r="AB96">
        <f>Z$27-Z89</f>
        <v>-28.134523120000004</v>
      </c>
      <c r="AC96">
        <f>Z$27-Z90</f>
        <v>-0.75942505000000438</v>
      </c>
      <c r="AD96">
        <f>Z$27-Z91</f>
        <v>-11.179234860000001</v>
      </c>
      <c r="AE96">
        <f>Z$27-Z92</f>
        <v>-5.6104688000000067</v>
      </c>
      <c r="AF96">
        <f>Z$27-Z93</f>
        <v>-54.078443749999998</v>
      </c>
    </row>
    <row r="97" spans="1:32" ht="29" x14ac:dyDescent="0.35">
      <c r="B97" s="6" t="str">
        <f t="shared" ref="B97:H97" si="57">Z302</f>
        <v>Anglosphere (other)</v>
      </c>
      <c r="C97" s="6" t="str">
        <f t="shared" si="57"/>
        <v>Arabsphere</v>
      </c>
      <c r="D97" s="6" t="str">
        <f t="shared" si="57"/>
        <v>Francosphere</v>
      </c>
      <c r="E97" s="6" t="str">
        <f t="shared" si="57"/>
        <v>Germanosphere</v>
      </c>
      <c r="F97" s="6" t="str">
        <f t="shared" si="57"/>
        <v>Hispanosphere</v>
      </c>
      <c r="G97" s="6" t="str">
        <f t="shared" si="57"/>
        <v>Lusosphone (Portuguese)</v>
      </c>
      <c r="H97" s="6" t="str">
        <f t="shared" si="57"/>
        <v>Swahili</v>
      </c>
      <c r="N97" t="str">
        <f t="shared" ref="N97:N102" si="58">N87</f>
        <v>Eastern and South-Eastern Asia</v>
      </c>
      <c r="P97">
        <f>O$28-O88</f>
        <v>7.0284958276606631</v>
      </c>
      <c r="Q97">
        <f>O$28-O89</f>
        <v>-0.6741268643185947</v>
      </c>
      <c r="R97">
        <f>O$28-O90</f>
        <v>-6.474034507208394</v>
      </c>
      <c r="S97">
        <f>O$28-O91</f>
        <v>-0.49279298551864059</v>
      </c>
      <c r="T97">
        <f>O$28-O92</f>
        <v>16.870306368544078</v>
      </c>
      <c r="U97">
        <f>O$28-O93</f>
        <v>-25.915119172488218</v>
      </c>
      <c r="Y97" t="str">
        <f t="shared" ref="Y97:Y102" si="59">Y87</f>
        <v>Anglosphere (other)</v>
      </c>
      <c r="AA97">
        <f>Z$28-Z88</f>
        <v>-18.810022379999999</v>
      </c>
      <c r="AB97">
        <f>Z$28-Z89</f>
        <v>-32.847401230000003</v>
      </c>
      <c r="AC97">
        <f>Z$28-Z90</f>
        <v>-5.4723031600000027</v>
      </c>
      <c r="AD97">
        <f>Z$28-Z91</f>
        <v>-15.892112969999999</v>
      </c>
      <c r="AE97">
        <f>Z$28-Z92</f>
        <v>-10.323346910000005</v>
      </c>
      <c r="AF97">
        <f>Z$28-Z93</f>
        <v>-58.791321859999996</v>
      </c>
    </row>
    <row r="98" spans="1:32" x14ac:dyDescent="0.35">
      <c r="A98" t="str">
        <f t="shared" ref="A98:A104" si="60">Y303</f>
        <v>Anglosphere (core)</v>
      </c>
      <c r="B98" s="6" t="str">
        <f t="shared" ref="B98:H99" si="61">IF(_xlfn.T.DIST.2T(ABS(Z293),Z303)&lt;0.001,"&lt;0.001",FIXED(_xlfn.T.DIST.2T(ABS(Z293),Z303),3))</f>
        <v>&lt;0.001</v>
      </c>
      <c r="C98" s="6" t="str">
        <f t="shared" si="61"/>
        <v>&lt;0.001</v>
      </c>
      <c r="D98" s="6" t="str">
        <f t="shared" si="61"/>
        <v>&lt;0.001</v>
      </c>
      <c r="E98" s="6" t="str">
        <f t="shared" si="61"/>
        <v>&lt;0.001</v>
      </c>
      <c r="F98" s="6" t="str">
        <f t="shared" si="61"/>
        <v>&lt;0.001</v>
      </c>
      <c r="G98" s="6" t="str">
        <f t="shared" si="61"/>
        <v>&lt;0.001</v>
      </c>
      <c r="H98" s="6" t="str">
        <f t="shared" si="61"/>
        <v>&lt;0.001</v>
      </c>
      <c r="N98" t="str">
        <f t="shared" si="58"/>
        <v>Europe</v>
      </c>
      <c r="Q98">
        <f>O$29-O89</f>
        <v>-13.034025668396161</v>
      </c>
      <c r="R98">
        <f>O$29-O90</f>
        <v>-18.833933311285961</v>
      </c>
      <c r="S98">
        <f>O$29-O91</f>
        <v>-12.852691789596207</v>
      </c>
      <c r="T98">
        <f>O$29-O92</f>
        <v>4.5104075644665116</v>
      </c>
      <c r="U98">
        <f>O$29-O93</f>
        <v>-38.275017976565785</v>
      </c>
      <c r="Y98" t="str">
        <f t="shared" si="59"/>
        <v>Arabsphere</v>
      </c>
      <c r="AB98">
        <f>Z$29-Z89</f>
        <v>-25.529000520000004</v>
      </c>
      <c r="AC98">
        <f>Z$29-Z90</f>
        <v>1.8460975499999961</v>
      </c>
      <c r="AD98">
        <f>Z$29-Z91</f>
        <v>-8.5737122600000006</v>
      </c>
      <c r="AE98">
        <f>Z$29-Z92</f>
        <v>-3.0049462000000062</v>
      </c>
      <c r="AF98">
        <f>Z$29-Z93</f>
        <v>-51.472921149999998</v>
      </c>
    </row>
    <row r="99" spans="1:32" x14ac:dyDescent="0.35">
      <c r="A99" t="str">
        <f t="shared" si="60"/>
        <v>Anglosphere (other)</v>
      </c>
      <c r="C99" s="6" t="str">
        <f t="shared" si="61"/>
        <v>&lt;0.001</v>
      </c>
      <c r="D99" s="6" t="str">
        <f t="shared" si="61"/>
        <v>&lt;0.001</v>
      </c>
      <c r="E99" s="6" t="str">
        <f t="shared" si="61"/>
        <v>&lt;0.001</v>
      </c>
      <c r="F99" s="6" t="str">
        <f t="shared" si="61"/>
        <v>&lt;0.001</v>
      </c>
      <c r="G99" s="6" t="str">
        <f t="shared" si="61"/>
        <v>&lt;0.001</v>
      </c>
      <c r="H99" s="6" t="str">
        <f t="shared" si="61"/>
        <v>&lt;0.001</v>
      </c>
      <c r="N99" t="str">
        <f t="shared" si="58"/>
        <v>Latin America and the Caribbean</v>
      </c>
      <c r="R99">
        <f>O$30-O90</f>
        <v>-19.443761698201243</v>
      </c>
      <c r="S99">
        <f>O$30-O91</f>
        <v>-13.462520176511489</v>
      </c>
      <c r="T99">
        <f>O$30-O92</f>
        <v>3.9005791775512293</v>
      </c>
      <c r="U99">
        <f>O$30-O93</f>
        <v>-38.884846363481067</v>
      </c>
      <c r="Y99" t="str">
        <f t="shared" si="59"/>
        <v>Francosphere</v>
      </c>
      <c r="AC99">
        <f>Z$30-Z90</f>
        <v>12.678645079999995</v>
      </c>
      <c r="AD99">
        <f>Z$30-Z91</f>
        <v>2.2588352699999987</v>
      </c>
      <c r="AE99">
        <f>Z$30-Z92</f>
        <v>7.8276013299999931</v>
      </c>
      <c r="AF99">
        <f>Z$30-Z93</f>
        <v>-40.640373619999998</v>
      </c>
    </row>
    <row r="100" spans="1:32" x14ac:dyDescent="0.35">
      <c r="A100" t="str">
        <f t="shared" si="60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58"/>
        <v>Northern Africa and Western Asia</v>
      </c>
      <c r="S100">
        <f>O$31-O91</f>
        <v>-5.2330424205988066</v>
      </c>
      <c r="T100">
        <f>O$31-O92</f>
        <v>12.130056933463912</v>
      </c>
      <c r="U100">
        <f>O$31-O93</f>
        <v>-30.655368607568384</v>
      </c>
      <c r="Y100" t="str">
        <f t="shared" si="59"/>
        <v>Germanosphere</v>
      </c>
      <c r="AD100">
        <f>Z$31-Z91</f>
        <v>-13.229081529999995</v>
      </c>
      <c r="AE100">
        <f>Z$31-Z92</f>
        <v>-7.6603154700000005</v>
      </c>
      <c r="AF100">
        <f>Z$31-Z93</f>
        <v>-56.128290419999992</v>
      </c>
    </row>
    <row r="101" spans="1:32" x14ac:dyDescent="0.35">
      <c r="A101" t="str">
        <f t="shared" si="60"/>
        <v>Francosphere</v>
      </c>
      <c r="E101" s="6" t="str">
        <f>IF(_xlfn.T.DIST.2T(ABS(AC296),AC306)&lt;0.001,"&lt;0.001",FIXED(_xlfn.T.DIST.2T(ABS(AC296),AC306),3))</f>
        <v>&lt;0.001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58"/>
        <v>Northern America</v>
      </c>
      <c r="T101">
        <f>O$32-O92</f>
        <v>12.431723133051257</v>
      </c>
      <c r="U101">
        <f>O$32-O93</f>
        <v>-30.353702407981039</v>
      </c>
      <c r="Y101" t="str">
        <f t="shared" si="59"/>
        <v>Hispanosphere</v>
      </c>
      <c r="AE101">
        <f>Z$32-Z92</f>
        <v>-5.8976996000000028</v>
      </c>
      <c r="AF101">
        <f>Z$32-Z93</f>
        <v>-54.365674549999994</v>
      </c>
    </row>
    <row r="102" spans="1:32" x14ac:dyDescent="0.35">
      <c r="A102" t="str">
        <f t="shared" si="60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58"/>
        <v>Oceania</v>
      </c>
      <c r="U102">
        <f>O92-O93</f>
        <v>-42.785425541032296</v>
      </c>
      <c r="Y102" t="str">
        <f t="shared" si="59"/>
        <v>Lusosphone (Portuguese)</v>
      </c>
      <c r="AF102">
        <f>Z92-Z93</f>
        <v>-48.467974949999991</v>
      </c>
    </row>
    <row r="103" spans="1:32" x14ac:dyDescent="0.35">
      <c r="A103" t="str">
        <f t="shared" si="60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60"/>
        <v>Lusosphone (Portuguese)</v>
      </c>
      <c r="H104" s="6" t="str">
        <f>IF(_xlfn.T.DIST.2T(ABS(AF299),AF309)&lt;0.001,"&lt;0.001",FIXED(_xlfn.T.DIST.2T(ABS(AF299),AF309),3))</f>
        <v>&lt;0.001</v>
      </c>
      <c r="O104" t="str">
        <f>O95</f>
        <v>Eastern and South-Eastern Asia</v>
      </c>
      <c r="P104" t="str">
        <f t="shared" ref="P104:U104" si="62">P95</f>
        <v>Europe</v>
      </c>
      <c r="Q104" t="str">
        <f t="shared" si="62"/>
        <v>Latin America and the Caribbean</v>
      </c>
      <c r="R104" t="str">
        <f t="shared" si="62"/>
        <v>Northern Africa and Western Asia</v>
      </c>
      <c r="S104" t="str">
        <f t="shared" si="62"/>
        <v>Northern America</v>
      </c>
      <c r="T104" t="str">
        <f t="shared" si="62"/>
        <v>Oceania</v>
      </c>
      <c r="U104" t="str">
        <f t="shared" si="62"/>
        <v>Sub-Saharan Africa</v>
      </c>
      <c r="Z104" t="str">
        <f>Z95</f>
        <v>Anglosphere (other)</v>
      </c>
      <c r="AA104" t="str">
        <f t="shared" ref="AA104:AF104" si="63">AA95</f>
        <v>Arabsphere</v>
      </c>
      <c r="AB104" t="str">
        <f t="shared" si="63"/>
        <v>Francosphere</v>
      </c>
      <c r="AC104" t="str">
        <f t="shared" si="63"/>
        <v>Germanosphere</v>
      </c>
      <c r="AD104" t="str">
        <f t="shared" si="63"/>
        <v>Hispanosphere</v>
      </c>
      <c r="AE104" t="str">
        <f t="shared" si="63"/>
        <v>Lusosphone (Portuguese)</v>
      </c>
      <c r="AF104" t="str">
        <f t="shared" si="63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2.9871577551679902</v>
      </c>
      <c r="P105">
        <f>SQRT((Q$27*P$27^2+Q88*P88^2)/(Q$27+Q88-2))</f>
        <v>3.2801605814116725</v>
      </c>
      <c r="Q105">
        <f>SQRT((Q$27*P$27^2+Q89*P89^2)/(Q$27+Q89-2))</f>
        <v>2.4914283869593419</v>
      </c>
      <c r="R105">
        <f>SQRT((Q$27*P$27^2+Q90*P90^2)/(Q$27+Q90-2))</f>
        <v>2.59998041161314</v>
      </c>
      <c r="S105">
        <f>SQRT((Q$27*P$27^2+Q91*P91^2)/(Q$27+Q91-2))</f>
        <v>2.908545244300663</v>
      </c>
      <c r="T105">
        <f>SQRT((Q$27*P$27^2+Q92*P92^2)/(Q$27+Q92-2))</f>
        <v>2.9573573853162944</v>
      </c>
      <c r="U105">
        <f>SQRT((Q$27*P$27^2+Q93*P93^2)/(Q$27+Q93-2))</f>
        <v>4.6655485647132195</v>
      </c>
      <c r="Y105" t="str">
        <f>Y96</f>
        <v>Anglosphere (core)</v>
      </c>
      <c r="Z105">
        <f>SQRT((AB$27*AA$27^2+AB87*AA87^2)/(AB$27+AB87-2))</f>
        <v>3.1684951389098992</v>
      </c>
      <c r="AA105">
        <f>SQRT((AB$27*AA$27^2+AB88*AA88^2)/(AB$27+AB88-2))</f>
        <v>2.4018865221425192</v>
      </c>
      <c r="AB105">
        <f>SQRT((AB$27*AA$27^2+AB89*AA89^2)/(AB$27+AB89-2))</f>
        <v>2.8916820890729333</v>
      </c>
      <c r="AC105">
        <f>SQRT((AB$27*AA$27^2+AB90*AA90^2)/(AB$27+AB90-2))</f>
        <v>2.5480806001124301</v>
      </c>
      <c r="AD105">
        <f>SQRT((AB$27*AA$27^2+AB91*AA91^2)/(AB$27+AB91-2))</f>
        <v>2.2096382863349633</v>
      </c>
      <c r="AE105">
        <f>SQRT((AB$27*AA$27^2+AB92*AA92^2)/(AB$27+AB92-2))</f>
        <v>3.5152692081940771</v>
      </c>
      <c r="AF105">
        <f>SQRT((AB$27*AA$27^2+AB93*AA93^2)/(AB$27+AB93-2))</f>
        <v>2.8907237004154909</v>
      </c>
    </row>
    <row r="106" spans="1:32" ht="18.5" x14ac:dyDescent="0.45">
      <c r="A106" s="8" t="s">
        <v>13</v>
      </c>
      <c r="N106" t="str">
        <f t="shared" ref="N106:N111" si="64">N97</f>
        <v>Eastern and South-Eastern Asia</v>
      </c>
      <c r="P106">
        <f>SQRT((Q$28*P$28^2+Q88*P88^2)/(Q$28+Q88-2))</f>
        <v>3.9222300570886217</v>
      </c>
      <c r="Q106">
        <f>SQRT((Q$28*P$28^2+Q89*P89^2)/(Q$28+Q89-2))</f>
        <v>2.0897824364799344</v>
      </c>
      <c r="R106">
        <f>SQRT((Q$28*P$28^2+Q90*P90^2)/(Q$28+Q90-2))</f>
        <v>2.377040328593341</v>
      </c>
      <c r="S106">
        <f>SQRT((Q$28*P$28^2+Q91*P91^2)/(Q$28+Q91-2))</f>
        <v>2.5364343852656193</v>
      </c>
      <c r="T106">
        <f>SQRT((Q$28*P$28^2+Q92*P92^2)/(Q$28+Q92-2))</f>
        <v>2.441808713047116</v>
      </c>
      <c r="U106">
        <f>SQRT((Q$28*P$28^2+Q93*P93^2)/(Q$28+Q93-2))</f>
        <v>5.8768837675289918</v>
      </c>
      <c r="Y106" t="str">
        <f t="shared" ref="Y106:Y111" si="65">Y97</f>
        <v>Anglosphere (other)</v>
      </c>
      <c r="AA106">
        <f>SQRT((AB$28*AA$28^2+AB88*AA88^2)/(AB$28+AB88-2))</f>
        <v>2.4954045740162916</v>
      </c>
      <c r="AB106">
        <f>SQRT((AB$28*AA$28^2+AB89*AA89^2)/(AB$28+AB89-2))</f>
        <v>2.9145772532974368</v>
      </c>
      <c r="AC106">
        <f>SQRT((AB$28*AA$28^2+AB90*AA90^2)/(AB$28+AB90-2))</f>
        <v>2.7070614395574948</v>
      </c>
      <c r="AD106">
        <f>SQRT((AB$28*AA$28^2+AB91*AA91^2)/(AB$28+AB91-2))</f>
        <v>2.3712292301990834</v>
      </c>
      <c r="AE106">
        <f>SQRT((AB$28*AA$28^2+AB92*AA92^2)/(AB$28+AB92-2))</f>
        <v>3.3669948848922076</v>
      </c>
      <c r="AF106">
        <f>SQRT((AB$28*AA$28^2+AB93*AA93^2)/(AB$28+AB93-2))</f>
        <v>2.9157028908366414</v>
      </c>
    </row>
    <row r="107" spans="1:32" x14ac:dyDescent="0.35">
      <c r="A107" s="4" t="s">
        <v>40</v>
      </c>
      <c r="N107" t="str">
        <f t="shared" si="64"/>
        <v>Europe</v>
      </c>
      <c r="Q107">
        <f>SQRT((Q$29*P$29^2+Q89*P89^2)/(Q$29+Q89-2))</f>
        <v>2.1376831098161211</v>
      </c>
      <c r="R107">
        <f>SQRT((Q$29*P$29^2+Q90*P90^2)/(Q$29+Q90-2))</f>
        <v>2.3652533249064294</v>
      </c>
      <c r="S107">
        <f>SQRT((Q$29*P$29^2+Q91*P91^2)/(Q$29+Q91-2))</f>
        <v>2.4110578508290659</v>
      </c>
      <c r="T107">
        <f>SQRT((Q$29*P$29^2+Q92*P92^2)/(Q$29+Q92-2))</f>
        <v>2.3415603096524817</v>
      </c>
      <c r="U107">
        <f>SQRT((Q$29*P$29^2+Q93*P93^2)/(Q$29+Q93-2))</f>
        <v>5.0574613584578492</v>
      </c>
      <c r="Y107" t="str">
        <f t="shared" si="65"/>
        <v>Arabsphere</v>
      </c>
      <c r="AB107">
        <f>SQRT((AB$29*AA$29^2+AB89*AA89^2)/(AB$29+AB89-2))</f>
        <v>2.2917205498470401</v>
      </c>
      <c r="AC107">
        <f>SQRT((AB$29*AA$29^2+AB90*AA90^2)/(AB$29+AB90-2))</f>
        <v>1.9796734067063657</v>
      </c>
      <c r="AD107">
        <f>SQRT((AB$29*AA$29^2+AB91*AA91^2)/(AB$29+AB91-2))</f>
        <v>1.9644162257107172</v>
      </c>
      <c r="AE107">
        <f>SQRT((AB$29*AA$29^2+AB92*AA92^2)/(AB$29+AB92-2))</f>
        <v>2.8432119757697474</v>
      </c>
      <c r="AF107">
        <f>SQRT((AB$29*AA$29^2+AB93*AA93^2)/(AB$29+AB93-2))</f>
        <v>2.2466128681301156</v>
      </c>
    </row>
    <row r="108" spans="1:32" ht="58" x14ac:dyDescent="0.35">
      <c r="B108" s="6" t="str">
        <f t="shared" ref="B108:H108" si="66">O361</f>
        <v>Eastern and South-Eastern Asia</v>
      </c>
      <c r="C108" s="6" t="str">
        <f t="shared" si="66"/>
        <v>Europe</v>
      </c>
      <c r="D108" s="6" t="str">
        <f t="shared" si="66"/>
        <v>Latin America and the Caribbean</v>
      </c>
      <c r="E108" s="6" t="str">
        <f t="shared" si="66"/>
        <v>Northern Africa and Western Asia</v>
      </c>
      <c r="F108" s="6" t="str">
        <f t="shared" si="66"/>
        <v>Northern America</v>
      </c>
      <c r="G108" s="6" t="str">
        <f t="shared" si="66"/>
        <v>Oceania</v>
      </c>
      <c r="H108" s="6" t="str">
        <f t="shared" si="66"/>
        <v>Sub-Saharan Africa</v>
      </c>
      <c r="N108" t="str">
        <f t="shared" si="64"/>
        <v>Latin America and the Caribbean</v>
      </c>
      <c r="R108">
        <f>SQRT((Q$30*P$30^2+Q90*P90^2)/(Q$30+Q90-2))</f>
        <v>1.9459635435993445</v>
      </c>
      <c r="S108">
        <f>SQRT((Q$30*P$30^2+Q91*P91^2)/(Q$30+Q91-2))</f>
        <v>1.5720148376307814</v>
      </c>
      <c r="T108">
        <f>SQRT((Q$30*P$30^2+Q92*P92^2)/(Q$30+Q92-2))</f>
        <v>1.4413348641754866</v>
      </c>
      <c r="U108">
        <f>SQRT((Q$30*P$30^2+Q93*P93^2)/(Q$30+Q93-2))</f>
        <v>3.5395876025337927</v>
      </c>
      <c r="Y108" t="str">
        <f t="shared" si="65"/>
        <v>Francosphere</v>
      </c>
      <c r="AC108">
        <f>SQRT((AB$30*AA$30^2+AB90*AA90^2)/(AB$30+AB90-2))</f>
        <v>6.3714296271117021</v>
      </c>
      <c r="AD108">
        <f>SQRT((AB$30*AA$30^2+AB91*AA91^2)/(AB$30+AB91-2))</f>
        <v>3.2413332999652185</v>
      </c>
      <c r="AE108">
        <f>SQRT((AB$30*AA$30^2+AB92*AA92^2)/(AB$30+AB92-2))</f>
        <v>5.6248953520677674</v>
      </c>
      <c r="AF108">
        <f>SQRT((AB$30*AA$30^2+AB93*AA93^2)/(AB$30+AB93-2))</f>
        <v>6.2536806975664074</v>
      </c>
    </row>
    <row r="109" spans="1:32" x14ac:dyDescent="0.35">
      <c r="A109" t="str">
        <f t="shared" ref="A109:A115" si="67">N362</f>
        <v>Central and Southern Asia</v>
      </c>
      <c r="B109" s="6" t="str">
        <f t="shared" ref="B109:H110" si="68">IF(_xlfn.T.DIST.2T(ABS(O352),O362)&lt;0.001,"&lt;0.001",FIXED(_xlfn.T.DIST.2T(ABS(O352),O362),3))</f>
        <v>&lt;0.001</v>
      </c>
      <c r="C109" s="6" t="str">
        <f t="shared" si="68"/>
        <v>&lt;0.001</v>
      </c>
      <c r="D109" s="6" t="str">
        <f t="shared" si="68"/>
        <v>&lt;0.001</v>
      </c>
      <c r="E109" s="6" t="str">
        <f t="shared" si="68"/>
        <v>&lt;0.001</v>
      </c>
      <c r="F109" s="6" t="str">
        <f t="shared" si="68"/>
        <v>&lt;0.001</v>
      </c>
      <c r="G109" s="6" t="str">
        <f t="shared" si="68"/>
        <v>&lt;0.001</v>
      </c>
      <c r="H109" s="6" t="str">
        <f t="shared" si="68"/>
        <v>&lt;0.001</v>
      </c>
      <c r="N109" t="str">
        <f t="shared" si="64"/>
        <v>Northern Africa and Western Asia</v>
      </c>
      <c r="S109">
        <f>SQRT((Q$31*P$31^2+Q91*P91^2)/(Q$31+Q91-2))</f>
        <v>2.0225008935993856</v>
      </c>
      <c r="T109">
        <f>SQRT((Q$31*P$31^2+Q92*P92^2)/(Q$31+Q92-2))</f>
        <v>1.9462077399301605</v>
      </c>
      <c r="U109">
        <f>SQRT((Q$31*P$31^2+Q93*P93^2)/(Q$31+Q93-2))</f>
        <v>3.9139093973413326</v>
      </c>
      <c r="Y109" t="str">
        <f t="shared" si="65"/>
        <v>Germanosphere</v>
      </c>
      <c r="AD109">
        <f>SQRT((AB$31*AA$31^2+AB91*AA91^2)/(AB$31+AB91-2))</f>
        <v>2.0527521157121873</v>
      </c>
      <c r="AE109">
        <f>SQRT((AB$31*AA$31^2+AB92*AA92^2)/(AB$31+AB92-2))</f>
        <v>4.8959369351378816</v>
      </c>
      <c r="AF109">
        <f>SQRT((AB$31*AA$31^2+AB93*AA93^2)/(AB$31+AB93-2))</f>
        <v>4.9709013753646207</v>
      </c>
    </row>
    <row r="110" spans="1:32" x14ac:dyDescent="0.35">
      <c r="A110" t="str">
        <f t="shared" si="67"/>
        <v>Eastern and South-Eastern Asia</v>
      </c>
      <c r="C110" s="6" t="str">
        <f t="shared" si="68"/>
        <v>&lt;0.001</v>
      </c>
      <c r="D110" s="6" t="str">
        <f t="shared" si="68"/>
        <v>&lt;0.001</v>
      </c>
      <c r="E110" s="6" t="str">
        <f t="shared" si="68"/>
        <v>&lt;0.001</v>
      </c>
      <c r="F110" s="6" t="str">
        <f t="shared" si="68"/>
        <v>&lt;0.001</v>
      </c>
      <c r="G110" s="6" t="str">
        <f t="shared" si="68"/>
        <v>&lt;0.001</v>
      </c>
      <c r="H110" s="6" t="str">
        <f t="shared" si="68"/>
        <v>&lt;0.001</v>
      </c>
      <c r="N110" t="str">
        <f t="shared" si="64"/>
        <v>Northern America</v>
      </c>
      <c r="T110">
        <f>SQRT((Q$32*P$32^2+Q92*P92^2)/(Q$32+Q92-2))</f>
        <v>1.7745599277262478</v>
      </c>
      <c r="U110">
        <f>SQRT((Q$32*P$32^2+Q93*P93^2)/(Q$32+Q93-2))</f>
        <v>5.0196979523515761</v>
      </c>
      <c r="Y110" t="str">
        <f t="shared" si="65"/>
        <v>Hispanosphere</v>
      </c>
      <c r="AE110">
        <f>SQRT((AB$32*AA$32^2+AB92*AA92^2)/(AB$32+AB92-2))</f>
        <v>2.6031421289489693</v>
      </c>
      <c r="AF110">
        <f>SQRT((AB$32*AA$32^2+AB93*AA93^2)/(AB$32+AB93-2))</f>
        <v>1.9598149415433668</v>
      </c>
    </row>
    <row r="111" spans="1:32" x14ac:dyDescent="0.35">
      <c r="A111" t="str">
        <f t="shared" si="67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64"/>
        <v>Oceania</v>
      </c>
      <c r="U111">
        <f>SQRT((Q92*P92^2+Q93*P93^2)/(Q92+Q93-2))</f>
        <v>5.8642782433968712</v>
      </c>
      <c r="Y111" t="str">
        <f t="shared" si="65"/>
        <v>Lusosphone (Portuguese)</v>
      </c>
      <c r="AF111">
        <f>SQRT((AB92*AA92^2+AB93*AA93^2)/(AB92+AB93-2))</f>
        <v>5.0264490247116438</v>
      </c>
    </row>
    <row r="112" spans="1:32" x14ac:dyDescent="0.35">
      <c r="A112" t="str">
        <f t="shared" si="67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67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69">P104</f>
        <v>Europe</v>
      </c>
      <c r="Q113" t="str">
        <f t="shared" si="69"/>
        <v>Latin America and the Caribbean</v>
      </c>
      <c r="R113" t="str">
        <f t="shared" si="69"/>
        <v>Northern Africa and Western Asia</v>
      </c>
      <c r="S113" t="str">
        <f t="shared" si="69"/>
        <v>Northern America</v>
      </c>
      <c r="T113" t="str">
        <f t="shared" si="69"/>
        <v>Oceania</v>
      </c>
      <c r="U113" t="str">
        <f t="shared" si="69"/>
        <v>Sub-Saharan Africa</v>
      </c>
      <c r="Y113" s="4" t="s">
        <v>39</v>
      </c>
      <c r="Z113" t="str">
        <f>Z104</f>
        <v>Anglosphere (other)</v>
      </c>
      <c r="AA113" t="str">
        <f t="shared" ref="AA113:AF113" si="70">AA104</f>
        <v>Arabsphere</v>
      </c>
      <c r="AB113" t="str">
        <f t="shared" si="70"/>
        <v>Francosphere</v>
      </c>
      <c r="AC113" t="str">
        <f t="shared" si="70"/>
        <v>Germanosphere</v>
      </c>
      <c r="AD113" t="str">
        <f t="shared" si="70"/>
        <v>Hispanosphere</v>
      </c>
      <c r="AE113" t="str">
        <f t="shared" si="70"/>
        <v>Lusosphone (Portuguese)</v>
      </c>
      <c r="AF113" t="str">
        <f t="shared" si="70"/>
        <v>Swahili</v>
      </c>
    </row>
    <row r="114" spans="1:32" x14ac:dyDescent="0.35">
      <c r="A114" t="str">
        <f t="shared" si="67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-6.0317517376870979</v>
      </c>
      <c r="P114">
        <f t="shared" ref="P114:U120" si="71">P96/P105</f>
        <v>-2.7477947544259336</v>
      </c>
      <c r="Q114">
        <f t="shared" si="71"/>
        <v>-6.7093362260585661</v>
      </c>
      <c r="R114">
        <f t="shared" si="71"/>
        <v>-8.6599646188015065</v>
      </c>
      <c r="S114">
        <f t="shared" si="71"/>
        <v>-5.6847996038076447</v>
      </c>
      <c r="T114">
        <f t="shared" si="71"/>
        <v>0.28018341838555999</v>
      </c>
      <c r="U114">
        <f t="shared" si="71"/>
        <v>-8.9929024331151908</v>
      </c>
      <c r="Y114" t="str">
        <f>Y105</f>
        <v>Anglosphere (core)</v>
      </c>
      <c r="Z114">
        <f>Z96/Z105</f>
        <v>-1.9473397179087366</v>
      </c>
      <c r="AA114">
        <f t="shared" ref="AA114:AF120" si="72">AA96/AA105</f>
        <v>-5.8691966252531929</v>
      </c>
      <c r="AB114">
        <f t="shared" si="72"/>
        <v>-9.7294661907387852</v>
      </c>
      <c r="AC114">
        <f t="shared" si="72"/>
        <v>-0.29803808010095756</v>
      </c>
      <c r="AD114">
        <f t="shared" si="72"/>
        <v>-5.0593053755158</v>
      </c>
      <c r="AE114">
        <f t="shared" si="72"/>
        <v>-1.5960282037353011</v>
      </c>
      <c r="AF114">
        <f t="shared" si="72"/>
        <v>-18.70757960791174</v>
      </c>
    </row>
    <row r="115" spans="1:32" x14ac:dyDescent="0.35">
      <c r="A115" t="str">
        <f t="shared" si="67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73">N106</f>
        <v>Eastern and South-Eastern Asia</v>
      </c>
      <c r="P115">
        <f t="shared" si="71"/>
        <v>1.7919641952052523</v>
      </c>
      <c r="Q115">
        <f t="shared" si="71"/>
        <v>-0.32258231888201033</v>
      </c>
      <c r="R115">
        <f t="shared" si="71"/>
        <v>-2.723569486530137</v>
      </c>
      <c r="S115">
        <f t="shared" si="71"/>
        <v>-0.19428572187055987</v>
      </c>
      <c r="T115">
        <f t="shared" si="71"/>
        <v>6.9089385578822595</v>
      </c>
      <c r="U115">
        <f t="shared" si="71"/>
        <v>-4.4096701921645369</v>
      </c>
      <c r="Y115" t="str">
        <f t="shared" ref="Y115:Y120" si="74">Y106</f>
        <v>Anglosphere (other)</v>
      </c>
      <c r="AA115">
        <f t="shared" si="72"/>
        <v>-7.5378648319641961</v>
      </c>
      <c r="AB115">
        <f t="shared" si="72"/>
        <v>-11.270039657668281</v>
      </c>
      <c r="AC115">
        <f t="shared" si="72"/>
        <v>-2.0214920430082755</v>
      </c>
      <c r="AD115">
        <f t="shared" si="72"/>
        <v>-6.7020567929932824</v>
      </c>
      <c r="AE115">
        <f t="shared" si="72"/>
        <v>-3.066041756202579</v>
      </c>
      <c r="AF115">
        <f t="shared" si="72"/>
        <v>-20.163687474731084</v>
      </c>
    </row>
    <row r="116" spans="1:32" x14ac:dyDescent="0.35">
      <c r="N116" t="str">
        <f t="shared" si="73"/>
        <v>Europe</v>
      </c>
      <c r="Q116">
        <f t="shared" si="71"/>
        <v>-6.0972674614607962</v>
      </c>
      <c r="R116">
        <f t="shared" si="71"/>
        <v>-7.9627552418855769</v>
      </c>
      <c r="S116">
        <f t="shared" si="71"/>
        <v>-5.3307272511842401</v>
      </c>
      <c r="T116">
        <f t="shared" si="71"/>
        <v>1.9262401851763173</v>
      </c>
      <c r="U116">
        <f t="shared" si="71"/>
        <v>-7.568029741355617</v>
      </c>
      <c r="Y116" t="str">
        <f t="shared" si="74"/>
        <v>Arabsphere</v>
      </c>
      <c r="AB116">
        <f t="shared" si="72"/>
        <v>-11.139665576461287</v>
      </c>
      <c r="AC116">
        <f t="shared" si="72"/>
        <v>0.93252631658642959</v>
      </c>
      <c r="AD116">
        <f t="shared" si="72"/>
        <v>-4.3645089812359235</v>
      </c>
      <c r="AE116">
        <f t="shared" si="72"/>
        <v>-1.0568843356065536</v>
      </c>
      <c r="AF116">
        <f t="shared" si="72"/>
        <v>-22.911344397685021</v>
      </c>
    </row>
    <row r="117" spans="1:32" x14ac:dyDescent="0.35">
      <c r="A117" t="s">
        <v>40</v>
      </c>
      <c r="N117" t="str">
        <f t="shared" si="73"/>
        <v>Latin America and the Caribbean</v>
      </c>
      <c r="R117">
        <f t="shared" si="71"/>
        <v>-9.9918427362915327</v>
      </c>
      <c r="S117">
        <f t="shared" si="71"/>
        <v>-8.5638633009349672</v>
      </c>
      <c r="T117">
        <f t="shared" si="71"/>
        <v>2.7062268973716592</v>
      </c>
      <c r="U117">
        <f t="shared" si="71"/>
        <v>-10.985699671805151</v>
      </c>
      <c r="Y117" t="str">
        <f t="shared" si="74"/>
        <v>Francosphere</v>
      </c>
      <c r="AC117">
        <f t="shared" si="72"/>
        <v>1.9899215438321465</v>
      </c>
      <c r="AD117">
        <f t="shared" si="72"/>
        <v>0.69688460301945421</v>
      </c>
      <c r="AE117">
        <f t="shared" si="72"/>
        <v>1.3915994592010479</v>
      </c>
      <c r="AF117">
        <f t="shared" si="72"/>
        <v>-6.4986326589739418</v>
      </c>
    </row>
    <row r="118" spans="1:32" ht="29" x14ac:dyDescent="0.35">
      <c r="B118" s="6" t="str">
        <f t="shared" ref="B118:H118" si="75">Z361</f>
        <v>Anglosphere (other)</v>
      </c>
      <c r="C118" s="6" t="str">
        <f t="shared" si="75"/>
        <v>Arabsphere</v>
      </c>
      <c r="D118" s="6" t="str">
        <f t="shared" si="75"/>
        <v>Francosphere</v>
      </c>
      <c r="E118" s="6" t="str">
        <f t="shared" si="75"/>
        <v>Germanosphere</v>
      </c>
      <c r="F118" s="6" t="str">
        <f t="shared" si="75"/>
        <v>Hispanosphere</v>
      </c>
      <c r="G118" s="6" t="str">
        <f t="shared" si="75"/>
        <v>Lusosphone (Portuguese)</v>
      </c>
      <c r="H118" s="6" t="str">
        <f t="shared" si="75"/>
        <v>Swahili</v>
      </c>
      <c r="N118" t="str">
        <f t="shared" si="73"/>
        <v>Northern Africa and Western Asia</v>
      </c>
      <c r="S118">
        <f t="shared" si="71"/>
        <v>-2.5874116729242647</v>
      </c>
      <c r="T118">
        <f t="shared" si="71"/>
        <v>6.2326629807253759</v>
      </c>
      <c r="U118">
        <f t="shared" si="71"/>
        <v>-7.8324165164355044</v>
      </c>
      <c r="Y118" t="str">
        <f t="shared" si="74"/>
        <v>Germanosphere</v>
      </c>
      <c r="AD118">
        <f t="shared" si="72"/>
        <v>-6.4445587115667209</v>
      </c>
      <c r="AE118">
        <f t="shared" si="72"/>
        <v>-1.564627071689245</v>
      </c>
      <c r="AF118">
        <f t="shared" si="72"/>
        <v>-11.291370755848666</v>
      </c>
    </row>
    <row r="119" spans="1:32" x14ac:dyDescent="0.35">
      <c r="A119" t="str">
        <f t="shared" ref="A119:A125" si="76">Y362</f>
        <v>Anglosphere (core)</v>
      </c>
      <c r="B119" s="6" t="str">
        <f t="shared" ref="B119:H120" si="77">IF(_xlfn.T.DIST.2T(ABS(Z352),Z362)&lt;0.001,"&lt;0.001",FIXED(_xlfn.T.DIST.2T(ABS(Z352),Z362),3))</f>
        <v>&lt;0.001</v>
      </c>
      <c r="C119" s="6" t="str">
        <f t="shared" si="77"/>
        <v>&lt;0.001</v>
      </c>
      <c r="D119" s="6" t="str">
        <f t="shared" si="77"/>
        <v>&lt;0.001</v>
      </c>
      <c r="E119" s="6" t="str">
        <f t="shared" si="77"/>
        <v>&lt;0.001</v>
      </c>
      <c r="F119" s="6" t="str">
        <f t="shared" si="77"/>
        <v>&lt;0.001</v>
      </c>
      <c r="G119" s="6" t="str">
        <f t="shared" si="77"/>
        <v>&lt;0.001</v>
      </c>
      <c r="H119" s="6" t="str">
        <f t="shared" si="77"/>
        <v>&lt;0.001</v>
      </c>
      <c r="N119" t="str">
        <f t="shared" si="73"/>
        <v>Northern America</v>
      </c>
      <c r="T119">
        <f t="shared" si="71"/>
        <v>7.0055245465731231</v>
      </c>
      <c r="U119">
        <f t="shared" si="71"/>
        <v>-6.0469181006720234</v>
      </c>
      <c r="Y119" t="str">
        <f t="shared" si="74"/>
        <v>Hispanosphere</v>
      </c>
      <c r="AE119">
        <f t="shared" si="72"/>
        <v>-2.2656079875213062</v>
      </c>
      <c r="AF119">
        <f t="shared" si="72"/>
        <v>-27.740208219448864</v>
      </c>
    </row>
    <row r="120" spans="1:32" x14ac:dyDescent="0.35">
      <c r="A120" t="str">
        <f t="shared" si="76"/>
        <v>Anglosphere (other)</v>
      </c>
      <c r="C120" s="6" t="str">
        <f t="shared" si="77"/>
        <v>&lt;0.001</v>
      </c>
      <c r="D120" s="6" t="str">
        <f t="shared" si="77"/>
        <v>&lt;0.001</v>
      </c>
      <c r="E120" s="6" t="str">
        <f t="shared" si="77"/>
        <v>&lt;0.001</v>
      </c>
      <c r="F120" s="6" t="str">
        <f t="shared" si="77"/>
        <v>&lt;0.001</v>
      </c>
      <c r="G120" s="6" t="str">
        <f t="shared" si="77"/>
        <v>&lt;0.001</v>
      </c>
      <c r="H120" s="6" t="str">
        <f t="shared" si="77"/>
        <v>&lt;0.001</v>
      </c>
      <c r="N120" t="str">
        <f t="shared" si="73"/>
        <v>Oceania</v>
      </c>
      <c r="U120">
        <f t="shared" si="71"/>
        <v>-7.295940568510427</v>
      </c>
      <c r="Y120" t="str">
        <f t="shared" si="74"/>
        <v>Lusosphone (Portuguese)</v>
      </c>
      <c r="AF120">
        <f t="shared" si="72"/>
        <v>-9.6425875825489928</v>
      </c>
    </row>
    <row r="121" spans="1:32" x14ac:dyDescent="0.35">
      <c r="A121" t="str">
        <f t="shared" si="76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76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76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78">P113</f>
        <v>Europe</v>
      </c>
      <c r="Q123" t="str">
        <f t="shared" si="78"/>
        <v>Latin America and the Caribbean</v>
      </c>
      <c r="R123" t="str">
        <f t="shared" si="78"/>
        <v>Northern Africa and Western Asia</v>
      </c>
      <c r="S123" t="str">
        <f t="shared" si="78"/>
        <v>Northern America</v>
      </c>
      <c r="T123" t="str">
        <f t="shared" si="78"/>
        <v>Oceania</v>
      </c>
      <c r="U123" t="str">
        <f t="shared" si="78"/>
        <v>Sub-Saharan Africa</v>
      </c>
      <c r="Z123" t="str">
        <f>Z113</f>
        <v>Anglosphere (other)</v>
      </c>
      <c r="AA123" t="str">
        <f t="shared" ref="AA123:AF123" si="79">AA113</f>
        <v>Arabsphere</v>
      </c>
      <c r="AB123" t="str">
        <f t="shared" si="79"/>
        <v>Francosphere</v>
      </c>
      <c r="AC123" t="str">
        <f t="shared" si="79"/>
        <v>Germanosphere</v>
      </c>
      <c r="AD123" t="str">
        <f t="shared" si="79"/>
        <v>Hispanosphere</v>
      </c>
      <c r="AE123" t="str">
        <f t="shared" si="79"/>
        <v>Lusosphone (Portuguese)</v>
      </c>
      <c r="AF123" t="str">
        <f t="shared" si="79"/>
        <v>Swahili</v>
      </c>
    </row>
    <row r="124" spans="1:32" x14ac:dyDescent="0.35">
      <c r="A124" t="str">
        <f t="shared" si="76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76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8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8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8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8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8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8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8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8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82">O424</f>
        <v>Eastern and South-Eastern Asia</v>
      </c>
      <c r="C129" s="6" t="str">
        <f t="shared" si="82"/>
        <v>Europe</v>
      </c>
      <c r="D129" s="6" t="str">
        <f t="shared" si="82"/>
        <v>Latin America and the Caribbean</v>
      </c>
      <c r="E129" s="6" t="str">
        <f t="shared" si="82"/>
        <v>Northern Africa and Western Asia</v>
      </c>
      <c r="F129" s="6" t="str">
        <f t="shared" si="82"/>
        <v>Northern America</v>
      </c>
      <c r="G129" s="6" t="str">
        <f t="shared" si="82"/>
        <v>Oceania</v>
      </c>
      <c r="H129" s="6" t="str">
        <f t="shared" si="82"/>
        <v>Sub-Saharan Africa</v>
      </c>
      <c r="N129" t="str">
        <f t="shared" si="80"/>
        <v>Northern America</v>
      </c>
      <c r="T129">
        <f>Q$32+Q92-2</f>
        <v>5186</v>
      </c>
      <c r="U129">
        <f>Q$32+Q93-2</f>
        <v>13059</v>
      </c>
      <c r="Y129" t="str">
        <f t="shared" si="8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83">N425</f>
        <v>Central and Southern Asia</v>
      </c>
      <c r="B130" s="6" t="str">
        <f t="shared" ref="B130:H131" si="84">IF(_xlfn.T.DIST.2T(ABS(O415),O425)&lt;0.001,"&lt;0.001",FIXED(_xlfn.T.DIST.2T(ABS(O415),O425),3))</f>
        <v>&lt;0.001</v>
      </c>
      <c r="C130" s="6" t="str">
        <f t="shared" si="84"/>
        <v>&lt;0.001</v>
      </c>
      <c r="D130" s="6" t="str">
        <f t="shared" si="84"/>
        <v>&lt;0.001</v>
      </c>
      <c r="E130" s="6" t="str">
        <f t="shared" si="84"/>
        <v>&lt;0.001</v>
      </c>
      <c r="F130" s="6" t="str">
        <f t="shared" si="84"/>
        <v>&lt;0.001</v>
      </c>
      <c r="G130" s="6" t="str">
        <f t="shared" si="84"/>
        <v>&lt;0.001</v>
      </c>
      <c r="H130" s="6" t="str">
        <f t="shared" si="84"/>
        <v>&lt;0.001</v>
      </c>
      <c r="N130" t="str">
        <f t="shared" si="80"/>
        <v>Oceania</v>
      </c>
      <c r="U130">
        <f>Q92+Q93-2</f>
        <v>9129</v>
      </c>
      <c r="Y130" t="str">
        <f t="shared" si="81"/>
        <v>Lusosphone (Portuguese)</v>
      </c>
      <c r="AF130">
        <f>AB92+AB93-2</f>
        <v>5151</v>
      </c>
    </row>
    <row r="131" spans="1:32" x14ac:dyDescent="0.35">
      <c r="A131" t="str">
        <f t="shared" si="83"/>
        <v>Eastern and South-Eastern Asia</v>
      </c>
      <c r="C131" s="6" t="str">
        <f t="shared" si="84"/>
        <v>&lt;0.001</v>
      </c>
      <c r="D131" s="6" t="str">
        <f t="shared" si="84"/>
        <v>&lt;0.001</v>
      </c>
      <c r="E131" s="6" t="str">
        <f t="shared" si="84"/>
        <v>&lt;0.001</v>
      </c>
      <c r="F131" s="6" t="str">
        <f t="shared" si="84"/>
        <v>&lt;0.001</v>
      </c>
      <c r="G131" s="6" t="str">
        <f t="shared" si="84"/>
        <v>&lt;0.001</v>
      </c>
      <c r="H131" s="6" t="str">
        <f t="shared" si="84"/>
        <v>&lt;0.001</v>
      </c>
    </row>
    <row r="132" spans="1:32" x14ac:dyDescent="0.35">
      <c r="A132" t="str">
        <f t="shared" si="8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8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8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8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83"/>
        <v>Oceania</v>
      </c>
      <c r="H136" s="6" t="str">
        <f>IF(_xlfn.T.DIST.2T(ABS(U421),U431)&lt;0.001,"&lt;0.001",FIXED(_xlfn.T.DIST.2T(ABS(U421),U431),3))</f>
        <v>0.416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85">Z424</f>
        <v>Anglosphere (other)</v>
      </c>
      <c r="C139" s="6" t="str">
        <f t="shared" si="85"/>
        <v>Arabsphere</v>
      </c>
      <c r="D139" s="6" t="str">
        <f t="shared" si="85"/>
        <v>Francosphere</v>
      </c>
      <c r="E139" s="6" t="str">
        <f t="shared" si="85"/>
        <v>Germanosphere</v>
      </c>
      <c r="F139" s="6" t="str">
        <f t="shared" si="85"/>
        <v>Hispanosphere</v>
      </c>
      <c r="G139" s="6" t="str">
        <f t="shared" si="85"/>
        <v>Lusosphone (Portuguese)</v>
      </c>
      <c r="H139" s="6" t="str">
        <f t="shared" si="85"/>
        <v>Swahili</v>
      </c>
    </row>
    <row r="140" spans="1:32" x14ac:dyDescent="0.35">
      <c r="A140" t="str">
        <f t="shared" ref="A140:A146" si="86">Y425</f>
        <v>Anglosphere (core)</v>
      </c>
      <c r="B140" s="6" t="str">
        <f t="shared" ref="B140:H141" si="87">IF(_xlfn.T.DIST.2T(ABS(Z415),Z425)&lt;0.001,"&lt;0.001",FIXED(_xlfn.T.DIST.2T(ABS(Z415),Z425),3))</f>
        <v>&lt;0.001</v>
      </c>
      <c r="C140" s="6" t="str">
        <f t="shared" si="87"/>
        <v>&lt;0.001</v>
      </c>
      <c r="D140" s="6" t="str">
        <f t="shared" si="87"/>
        <v>&lt;0.001</v>
      </c>
      <c r="E140" s="6" t="str">
        <f t="shared" si="87"/>
        <v>&lt;0.001</v>
      </c>
      <c r="F140" s="6" t="str">
        <f t="shared" si="87"/>
        <v>&lt;0.001</v>
      </c>
      <c r="G140" s="6" t="str">
        <f t="shared" si="87"/>
        <v>&lt;0.001</v>
      </c>
      <c r="H140" s="6" t="str">
        <f t="shared" si="87"/>
        <v>&lt;0.001</v>
      </c>
    </row>
    <row r="141" spans="1:32" s="3" customFormat="1" x14ac:dyDescent="0.35">
      <c r="A141" t="str">
        <f t="shared" si="86"/>
        <v>Anglosphere (other)</v>
      </c>
      <c r="B141" s="6"/>
      <c r="C141" s="6" t="str">
        <f t="shared" si="87"/>
        <v>&lt;0.001</v>
      </c>
      <c r="D141" s="6" t="str">
        <f t="shared" si="87"/>
        <v>&lt;0.001</v>
      </c>
      <c r="E141" s="6" t="str">
        <f t="shared" si="87"/>
        <v>&lt;0.001</v>
      </c>
      <c r="F141" s="6" t="str">
        <f t="shared" si="87"/>
        <v>&lt;0.001</v>
      </c>
      <c r="G141" s="6" t="str">
        <f t="shared" si="87"/>
        <v>&lt;0.001</v>
      </c>
      <c r="H141" s="6" t="str">
        <f t="shared" si="87"/>
        <v>&lt;0.001</v>
      </c>
    </row>
    <row r="142" spans="1:32" x14ac:dyDescent="0.35">
      <c r="A142" t="str">
        <f t="shared" si="86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86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&lt;0.001</v>
      </c>
      <c r="N143">
        <f t="shared" ref="N143:N152" si="88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86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&lt;0.001</v>
      </c>
      <c r="N144" t="str">
        <f t="shared" si="88"/>
        <v>Geographic_Grouping_A</v>
      </c>
      <c r="O144" t="str">
        <f t="shared" ref="O144:O152" si="89">Q3</f>
        <v>reg.35-44</v>
      </c>
      <c r="P144" t="str">
        <f t="shared" ref="P144:P152" si="90">AI3</f>
        <v>35-44</v>
      </c>
      <c r="Q144" t="str">
        <f t="shared" ref="Q144:Q152" si="91">AT3</f>
        <v>35-44</v>
      </c>
      <c r="Y144" t="str">
        <f t="shared" ref="Y144:Y152" si="92">Y85</f>
        <v>Language_Grouping</v>
      </c>
      <c r="Z144" t="str">
        <f t="shared" ref="Z144:Z152" si="93">Q15</f>
        <v>reg.35-44</v>
      </c>
      <c r="AA144" t="str">
        <f t="shared" ref="AA144:AA152" si="94">AI15</f>
        <v>35-44</v>
      </c>
      <c r="AB144" t="str">
        <f t="shared" ref="AB144:AB152" si="95">AT15</f>
        <v>35-44</v>
      </c>
    </row>
    <row r="145" spans="1:32" x14ac:dyDescent="0.35">
      <c r="A145" t="str">
        <f t="shared" si="86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88"/>
        <v>Central and Southern Asia</v>
      </c>
      <c r="O145">
        <f t="shared" si="89"/>
        <v>63.93370684507402</v>
      </c>
      <c r="P145">
        <f t="shared" si="90"/>
        <v>1.6930479047532463</v>
      </c>
      <c r="Q145">
        <f t="shared" si="91"/>
        <v>7779</v>
      </c>
      <c r="Y145" t="str">
        <f t="shared" si="92"/>
        <v>Anglosphere (core)</v>
      </c>
      <c r="Z145">
        <f t="shared" si="93"/>
        <v>43.66766106</v>
      </c>
      <c r="AA145">
        <f t="shared" si="94"/>
        <v>3.4566713760000001</v>
      </c>
      <c r="AB145">
        <f t="shared" si="95"/>
        <v>3984</v>
      </c>
    </row>
    <row r="146" spans="1:32" x14ac:dyDescent="0.35">
      <c r="A146" t="str">
        <f t="shared" si="86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88"/>
        <v>Eastern and South-Eastern Asia</v>
      </c>
      <c r="O146">
        <f t="shared" si="89"/>
        <v>78.564074752029939</v>
      </c>
      <c r="P146">
        <f t="shared" si="90"/>
        <v>6.1796435533201581</v>
      </c>
      <c r="Q146">
        <f t="shared" si="91"/>
        <v>1478</v>
      </c>
      <c r="Y146" t="str">
        <f t="shared" si="92"/>
        <v>Anglosphere (other)</v>
      </c>
      <c r="Z146">
        <f t="shared" si="93"/>
        <v>67.70082232</v>
      </c>
      <c r="AA146">
        <f t="shared" si="94"/>
        <v>2.918555671</v>
      </c>
      <c r="AB146">
        <f t="shared" si="95"/>
        <v>14174</v>
      </c>
    </row>
    <row r="147" spans="1:32" x14ac:dyDescent="0.35">
      <c r="N147" t="str">
        <f t="shared" si="88"/>
        <v>Europe</v>
      </c>
      <c r="O147">
        <f t="shared" si="89"/>
        <v>49.533814034858231</v>
      </c>
      <c r="P147">
        <f t="shared" si="90"/>
        <v>5.1970677554598685</v>
      </c>
      <c r="Q147">
        <f t="shared" si="91"/>
        <v>3491</v>
      </c>
      <c r="Y147" t="str">
        <f t="shared" si="92"/>
        <v>Arabsphere</v>
      </c>
      <c r="Z147">
        <f t="shared" si="93"/>
        <v>70.199698280000007</v>
      </c>
      <c r="AA147">
        <f t="shared" si="94"/>
        <v>1.557840458</v>
      </c>
      <c r="AB147">
        <f t="shared" si="95"/>
        <v>26081</v>
      </c>
    </row>
    <row r="148" spans="1:32" x14ac:dyDescent="0.35">
      <c r="N148" t="str">
        <f t="shared" si="88"/>
        <v>Latin America and the Caribbean</v>
      </c>
      <c r="O148">
        <f t="shared" si="89"/>
        <v>69.570360351251026</v>
      </c>
      <c r="P148">
        <f t="shared" si="90"/>
        <v>2.4135682435415435</v>
      </c>
      <c r="Q148">
        <f t="shared" si="91"/>
        <v>19775</v>
      </c>
      <c r="Y148" t="str">
        <f t="shared" si="92"/>
        <v>Francosphere</v>
      </c>
      <c r="Z148">
        <f t="shared" si="93"/>
        <v>73.354831309999994</v>
      </c>
      <c r="AA148">
        <f t="shared" si="94"/>
        <v>3.5243084250000001</v>
      </c>
      <c r="AB148">
        <f t="shared" si="95"/>
        <v>2443</v>
      </c>
    </row>
    <row r="149" spans="1:32" x14ac:dyDescent="0.35">
      <c r="N149" t="str">
        <f t="shared" si="88"/>
        <v>Northern Africa and Western Asia</v>
      </c>
      <c r="O149">
        <f t="shared" si="89"/>
        <v>70.453344958787767</v>
      </c>
      <c r="P149">
        <f t="shared" si="90"/>
        <v>1.5825753148702322</v>
      </c>
      <c r="Q149">
        <f t="shared" si="91"/>
        <v>26986</v>
      </c>
      <c r="Y149" t="str">
        <f t="shared" si="92"/>
        <v>Germanosphere</v>
      </c>
      <c r="Z149">
        <f t="shared" si="93"/>
        <v>51.295029370000002</v>
      </c>
      <c r="AA149">
        <f t="shared" si="94"/>
        <v>4.828895513</v>
      </c>
      <c r="AB149">
        <f t="shared" si="95"/>
        <v>757</v>
      </c>
    </row>
    <row r="150" spans="1:32" x14ac:dyDescent="0.35">
      <c r="N150" t="str">
        <f t="shared" si="88"/>
        <v>Northern America</v>
      </c>
      <c r="O150">
        <f t="shared" si="89"/>
        <v>52.179757011387949</v>
      </c>
      <c r="P150">
        <f t="shared" si="90"/>
        <v>2.4001630163109438</v>
      </c>
      <c r="Q150">
        <f t="shared" si="91"/>
        <v>1993</v>
      </c>
      <c r="Y150" t="str">
        <f t="shared" si="92"/>
        <v>Hispanosphere</v>
      </c>
      <c r="Z150">
        <f t="shared" si="93"/>
        <v>74.657233700000006</v>
      </c>
      <c r="AA150">
        <f t="shared" si="94"/>
        <v>2.5963678520000002</v>
      </c>
      <c r="AB150">
        <f t="shared" si="95"/>
        <v>16224</v>
      </c>
    </row>
    <row r="151" spans="1:32" x14ac:dyDescent="0.35">
      <c r="N151" t="str">
        <f t="shared" si="88"/>
        <v>Oceania</v>
      </c>
      <c r="O151">
        <f t="shared" si="89"/>
        <v>43.808964307759339</v>
      </c>
      <c r="P151">
        <f t="shared" si="90"/>
        <v>3.1487612708286608</v>
      </c>
      <c r="Q151">
        <f t="shared" si="91"/>
        <v>496</v>
      </c>
      <c r="Y151" t="str">
        <f t="shared" si="92"/>
        <v>Lusosphone (Portuguese)</v>
      </c>
      <c r="Z151">
        <f t="shared" si="93"/>
        <v>59.536729829999999</v>
      </c>
      <c r="AA151">
        <f t="shared" si="94"/>
        <v>3.506413421</v>
      </c>
      <c r="AB151">
        <f t="shared" si="95"/>
        <v>5292</v>
      </c>
    </row>
    <row r="152" spans="1:32" x14ac:dyDescent="0.35">
      <c r="N152" t="str">
        <f t="shared" si="88"/>
        <v>Sub-Saharan Africa</v>
      </c>
      <c r="O152">
        <f t="shared" si="89"/>
        <v>85.653984228711096</v>
      </c>
      <c r="P152">
        <f t="shared" si="90"/>
        <v>5.9848659566520741</v>
      </c>
      <c r="Q152">
        <f t="shared" si="91"/>
        <v>7487</v>
      </c>
      <c r="Y152" t="str">
        <f t="shared" si="92"/>
        <v>Swahili</v>
      </c>
      <c r="Z152">
        <f t="shared" si="93"/>
        <v>108.97893089999999</v>
      </c>
      <c r="AA152">
        <f t="shared" si="94"/>
        <v>9.6715304520000007</v>
      </c>
      <c r="AB152">
        <f t="shared" si="95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-44.805048315029225</v>
      </c>
      <c r="P155">
        <f>O$27-O147</f>
        <v>-15.774787597857518</v>
      </c>
      <c r="Q155">
        <f>O$27-O148</f>
        <v>-35.811333914250312</v>
      </c>
      <c r="R155">
        <f>O$27-O149</f>
        <v>-36.694318521787054</v>
      </c>
      <c r="S155">
        <f>O$27-O150</f>
        <v>-18.420730574387235</v>
      </c>
      <c r="T155">
        <f>O$27-O151</f>
        <v>-10.049937870758626</v>
      </c>
      <c r="U155">
        <f>O$27-O152</f>
        <v>-51.894957791710382</v>
      </c>
      <c r="Y155" t="str">
        <f>Y145</f>
        <v>Anglosphere (core)</v>
      </c>
      <c r="Z155">
        <f>Z$27-Z146</f>
        <v>-25.899423660000004</v>
      </c>
      <c r="AA155">
        <f>Z$27-Z147</f>
        <v>-28.39829962000001</v>
      </c>
      <c r="AB155">
        <f>Z$27-Z148</f>
        <v>-31.553432649999998</v>
      </c>
      <c r="AC155">
        <f>Z$27-Z149</f>
        <v>-9.493630710000005</v>
      </c>
      <c r="AD155">
        <f>Z$27-Z150</f>
        <v>-32.855835040000009</v>
      </c>
      <c r="AE155">
        <f>Z$27-Z151</f>
        <v>-17.735331170000002</v>
      </c>
      <c r="AF155">
        <f>Z$27-Z152</f>
        <v>-67.177532240000005</v>
      </c>
    </row>
    <row r="156" spans="1:32" x14ac:dyDescent="0.35">
      <c r="N156" t="str">
        <f t="shared" ref="N156:N161" si="96">N146</f>
        <v>Eastern and South-Eastern Asia</v>
      </c>
      <c r="P156">
        <f>O$28-O147</f>
        <v>0.26691626908085908</v>
      </c>
      <c r="Q156">
        <f>O$28-O148</f>
        <v>-19.769630047311935</v>
      </c>
      <c r="R156">
        <f>O$28-O149</f>
        <v>-20.652614654848676</v>
      </c>
      <c r="S156">
        <f>O$28-O150</f>
        <v>-2.3790267074488582</v>
      </c>
      <c r="T156">
        <f>O$28-O151</f>
        <v>5.9917659961797511</v>
      </c>
      <c r="U156">
        <f>O$28-O152</f>
        <v>-35.853253924772005</v>
      </c>
      <c r="Y156" t="str">
        <f t="shared" ref="Y156:Y161" si="97">Y146</f>
        <v>Anglosphere (other)</v>
      </c>
      <c r="AA156">
        <f>Z$28-Z147</f>
        <v>-33.111177730000009</v>
      </c>
      <c r="AB156">
        <f>Z$28-Z148</f>
        <v>-36.266310759999996</v>
      </c>
      <c r="AC156">
        <f>Z$28-Z149</f>
        <v>-14.206508820000003</v>
      </c>
      <c r="AD156">
        <f>Z$28-Z150</f>
        <v>-37.568713150000008</v>
      </c>
      <c r="AE156">
        <f>Z$28-Z151</f>
        <v>-22.44820928</v>
      </c>
      <c r="AF156">
        <f>Z$28-Z152</f>
        <v>-71.890410349999996</v>
      </c>
    </row>
    <row r="157" spans="1:32" x14ac:dyDescent="0.35">
      <c r="N157" t="str">
        <f t="shared" si="96"/>
        <v>Europe</v>
      </c>
      <c r="Q157">
        <f>O$29-O148</f>
        <v>-32.129528851389502</v>
      </c>
      <c r="R157">
        <f>O$29-O149</f>
        <v>-33.012513458926243</v>
      </c>
      <c r="S157">
        <f>O$29-O150</f>
        <v>-14.738925511526425</v>
      </c>
      <c r="T157">
        <f>O$29-O151</f>
        <v>-6.3681328078978154</v>
      </c>
      <c r="U157">
        <f>O$29-O152</f>
        <v>-48.213152728849572</v>
      </c>
      <c r="Y157" t="str">
        <f t="shared" si="97"/>
        <v>Arabsphere</v>
      </c>
      <c r="AB157">
        <f>Z$29-Z148</f>
        <v>-28.947910049999997</v>
      </c>
      <c r="AC157">
        <f>Z$29-Z149</f>
        <v>-6.8881081100000046</v>
      </c>
      <c r="AD157">
        <f>Z$29-Z150</f>
        <v>-30.250312440000009</v>
      </c>
      <c r="AE157">
        <f>Z$29-Z151</f>
        <v>-15.129808570000002</v>
      </c>
      <c r="AF157">
        <f>Z$29-Z152</f>
        <v>-64.572009640000005</v>
      </c>
    </row>
    <row r="158" spans="1:32" x14ac:dyDescent="0.35">
      <c r="N158" t="str">
        <f t="shared" si="96"/>
        <v>Latin America and the Caribbean</v>
      </c>
      <c r="R158">
        <f>O$30-O149</f>
        <v>-33.622341845841525</v>
      </c>
      <c r="S158">
        <f>O$30-O150</f>
        <v>-15.348753898441707</v>
      </c>
      <c r="T158">
        <f>O$30-O151</f>
        <v>-6.9779611948130977</v>
      </c>
      <c r="U158">
        <f>O$30-O152</f>
        <v>-48.822981115764854</v>
      </c>
      <c r="Y158" t="str">
        <f t="shared" si="97"/>
        <v>Francosphere</v>
      </c>
      <c r="AC158">
        <f>Z$30-Z149</f>
        <v>3.9444394199999948</v>
      </c>
      <c r="AD158">
        <f>Z$30-Z150</f>
        <v>-19.41776491000001</v>
      </c>
      <c r="AE158">
        <f>Z$30-Z151</f>
        <v>-4.2972610400000022</v>
      </c>
      <c r="AF158">
        <f>Z$30-Z152</f>
        <v>-53.739462109999998</v>
      </c>
    </row>
    <row r="159" spans="1:32" x14ac:dyDescent="0.35">
      <c r="N159" t="str">
        <f t="shared" si="96"/>
        <v>Northern Africa and Western Asia</v>
      </c>
      <c r="S159">
        <f>O$31-O150</f>
        <v>-7.1192761425290243</v>
      </c>
      <c r="T159">
        <f>O$31-O151</f>
        <v>1.2515165610995851</v>
      </c>
      <c r="U159">
        <f>O$31-O152</f>
        <v>-40.593503359852171</v>
      </c>
      <c r="Y159" t="str">
        <f t="shared" si="97"/>
        <v>Germanosphere</v>
      </c>
      <c r="AD159">
        <f>Z$31-Z150</f>
        <v>-34.905681710000003</v>
      </c>
      <c r="AE159">
        <f>Z$31-Z151</f>
        <v>-19.785177839999996</v>
      </c>
      <c r="AF159">
        <f>Z$31-Z152</f>
        <v>-69.227378909999999</v>
      </c>
    </row>
    <row r="160" spans="1:32" x14ac:dyDescent="0.35">
      <c r="N160" t="str">
        <f t="shared" si="96"/>
        <v>Northern America</v>
      </c>
      <c r="T160">
        <f>O$32-O151</f>
        <v>1.55318276068693</v>
      </c>
      <c r="U160">
        <f>O$32-O152</f>
        <v>-40.291837160264826</v>
      </c>
      <c r="Y160" t="str">
        <f t="shared" si="97"/>
        <v>Hispanosphere</v>
      </c>
      <c r="AE160">
        <f>Z$32-Z151</f>
        <v>-18.022561969999998</v>
      </c>
      <c r="AF160">
        <f>Z$32-Z152</f>
        <v>-67.464763039999994</v>
      </c>
    </row>
    <row r="161" spans="14:32" x14ac:dyDescent="0.35">
      <c r="N161" t="str">
        <f t="shared" si="96"/>
        <v>Oceania</v>
      </c>
      <c r="U161">
        <f>O151-O152</f>
        <v>-41.845019920951756</v>
      </c>
      <c r="Y161" t="str">
        <f t="shared" si="97"/>
        <v>Lusosphone (Portuguese)</v>
      </c>
      <c r="AF161">
        <f>Z151-Z152</f>
        <v>-49.442201069999996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98">P154</f>
        <v>Europe</v>
      </c>
      <c r="Q163" t="str">
        <f t="shared" si="98"/>
        <v>Latin America and the Caribbean</v>
      </c>
      <c r="R163" t="str">
        <f t="shared" si="98"/>
        <v>Northern Africa and Western Asia</v>
      </c>
      <c r="S163" t="str">
        <f t="shared" si="98"/>
        <v>Northern America</v>
      </c>
      <c r="T163" t="str">
        <f t="shared" si="98"/>
        <v>Oceania</v>
      </c>
      <c r="U163" t="str">
        <f t="shared" si="98"/>
        <v>Sub-Saharan Africa</v>
      </c>
      <c r="Z163" t="str">
        <f>Z154</f>
        <v>Anglosphere (other)</v>
      </c>
      <c r="AA163" t="str">
        <f t="shared" ref="AA163:AF163" si="99">AA154</f>
        <v>Arabsphere</v>
      </c>
      <c r="AB163" t="str">
        <f t="shared" si="99"/>
        <v>Francosphere</v>
      </c>
      <c r="AC163" t="str">
        <f t="shared" si="99"/>
        <v>Germanosphere</v>
      </c>
      <c r="AD163" t="str">
        <f t="shared" si="99"/>
        <v>Hispanosphere</v>
      </c>
      <c r="AE163" t="str">
        <f t="shared" si="99"/>
        <v>Lusosphone (Portuguese)</v>
      </c>
      <c r="AF163" t="str">
        <f t="shared" si="99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3.5891144622428985</v>
      </c>
      <c r="P164">
        <f>SQRT((Q$27*P$27^2+Q147*P147^2)/(Q$27+Q147-2))</f>
        <v>3.7081731717415876</v>
      </c>
      <c r="Q164">
        <f>SQRT((Q$27*P$27^2+Q148*P148^2)/(Q$27+Q148-2))</f>
        <v>2.6426918993612398</v>
      </c>
      <c r="R164">
        <f>SQRT((Q$27*P$27^2+Q149*P149^2)/(Q$27+Q149-2))</f>
        <v>2.0859327082509695</v>
      </c>
      <c r="S164">
        <f>SQRT((Q$27*P$27^2+Q150*P150^2)/(Q$27+Q150-2))</f>
        <v>2.9426592992819529</v>
      </c>
      <c r="T164">
        <f>SQRT((Q$27*P$27^2+Q151*P151^2)/(Q$27+Q151-2))</f>
        <v>3.0423815678359718</v>
      </c>
      <c r="U164">
        <f>SQRT((Q$27*P$27^2+Q152*P152^2)/(Q$27+Q152-2))</f>
        <v>4.5238478203968802</v>
      </c>
      <c r="Y164" t="str">
        <f>Y155</f>
        <v>Anglosphere (core)</v>
      </c>
      <c r="Z164">
        <f>SQRT((AB$27*AA$27^2+AB146*AA146^2)/(AB$27+AB146-2))</f>
        <v>2.7628677301537024</v>
      </c>
      <c r="AA164">
        <f>SQRT((AB$27*AA$27^2+AB147*AA147^2)/(AB$27+AB147-2))</f>
        <v>1.821678349375089</v>
      </c>
      <c r="AB164">
        <f>SQRT((AB$27*AA$27^2+AB148*AA148^2)/(AB$27+AB148-2))</f>
        <v>2.7486420447981086</v>
      </c>
      <c r="AC164">
        <f>SQRT((AB$27*AA$27^2+AB149*AA149^2)/(AB$27+AB149-2))</f>
        <v>2.7495621896970039</v>
      </c>
      <c r="AD164">
        <f>SQRT((AB$27*AA$27^2+AB150*AA150^2)/(AB$27+AB150-2))</f>
        <v>2.5557137283122078</v>
      </c>
      <c r="AE164">
        <f>SQRT((AB$27*AA$27^2+AB151*AA151^2)/(AB$27+AB151-2))</f>
        <v>2.9199830243602518</v>
      </c>
      <c r="AF164">
        <f>SQRT((AB$27*AA$27^2+AB152*AA152^2)/(AB$27+AB152-2))</f>
        <v>3.2632375142552674</v>
      </c>
    </row>
    <row r="165" spans="14:32" x14ac:dyDescent="0.35">
      <c r="N165" t="str">
        <f t="shared" ref="N165:N170" si="100">N156</f>
        <v>Eastern and South-Eastern Asia</v>
      </c>
      <c r="P165">
        <f>SQRT((Q$28*P$28^2+Q147*P147^2)/(Q$28+Q147-2))</f>
        <v>4.880702575298967</v>
      </c>
      <c r="Q165">
        <f>SQRT((Q$28*P$28^2+Q148*P148^2)/(Q$28+Q148-2))</f>
        <v>2.4460597010937017</v>
      </c>
      <c r="R165">
        <f>SQRT((Q$28*P$28^2+Q149*P149^2)/(Q$28+Q149-2))</f>
        <v>1.6483191799301955</v>
      </c>
      <c r="S165">
        <f>SQRT((Q$28*P$28^2+Q150*P150^2)/(Q$28+Q150-2))</f>
        <v>2.6349143503981747</v>
      </c>
      <c r="T165">
        <f>SQRT((Q$28*P$28^2+Q151*P151^2)/(Q$28+Q151-2))</f>
        <v>3.1464479493558555</v>
      </c>
      <c r="U165">
        <f>SQRT((Q$28*P$28^2+Q152*P152^2)/(Q$28+Q152-2))</f>
        <v>5.7722169544026514</v>
      </c>
      <c r="Y165" t="str">
        <f t="shared" ref="Y165:Y170" si="101">Y156</f>
        <v>Anglosphere (other)</v>
      </c>
      <c r="AA165">
        <f>SQRT((AB$28*AA$28^2+AB147*AA147^2)/(AB$28+AB147-2))</f>
        <v>2.0018683877971442</v>
      </c>
      <c r="AB165">
        <f>SQRT((AB$28*AA$28^2+AB148*AA148^2)/(AB$28+AB148-2))</f>
        <v>2.8177732626512788</v>
      </c>
      <c r="AC165">
        <f>SQRT((AB$28*AA$28^2+AB149*AA149^2)/(AB$28+AB149-2))</f>
        <v>2.8265482199923726</v>
      </c>
      <c r="AD165">
        <f>SQRT((AB$28*AA$28^2+AB150*AA150^2)/(AB$28+AB150-2))</f>
        <v>2.6285350859393106</v>
      </c>
      <c r="AE165">
        <f>SQRT((AB$28*AA$28^2+AB151*AA151^2)/(AB$28+AB151-2))</f>
        <v>2.9311834094680376</v>
      </c>
      <c r="AF165">
        <f>SQRT((AB$28*AA$28^2+AB152*AA152^2)/(AB$28+AB152-2))</f>
        <v>3.1572494245941209</v>
      </c>
    </row>
    <row r="166" spans="14:32" x14ac:dyDescent="0.35">
      <c r="N166" t="str">
        <f t="shared" si="100"/>
        <v>Europe</v>
      </c>
      <c r="Q166">
        <f>SQRT((Q$29*P$29^2+Q148*P148^2)/(Q$29+Q148-2))</f>
        <v>2.4232450996700474</v>
      </c>
      <c r="R166">
        <f>SQRT((Q$29*P$29^2+Q149*P149^2)/(Q$29+Q149-2))</f>
        <v>1.7470364979086537</v>
      </c>
      <c r="S166">
        <f>SQRT((Q$29*P$29^2+Q150*P150^2)/(Q$29+Q150-2))</f>
        <v>2.4441820589449366</v>
      </c>
      <c r="T166">
        <f>SQRT((Q$29*P$29^2+Q151*P151^2)/(Q$29+Q151-2))</f>
        <v>2.5325944561149099</v>
      </c>
      <c r="U166">
        <f>SQRT((Q$29*P$29^2+Q152*P152^2)/(Q$29+Q152-2))</f>
        <v>4.9020029729811112</v>
      </c>
      <c r="Y166" t="str">
        <f t="shared" si="101"/>
        <v>Arabsphere</v>
      </c>
      <c r="AB166">
        <f>SQRT((AB$29*AA$29^2+AB148*AA148^2)/(AB$29+AB148-2))</f>
        <v>2.2016298463891046</v>
      </c>
      <c r="AC166">
        <f>SQRT((AB$29*AA$29^2+AB149*AA149^2)/(AB$29+AB149-2))</f>
        <v>2.1387992038568493</v>
      </c>
      <c r="AD166">
        <f>SQRT((AB$29*AA$29^2+AB150*AA150^2)/(AB$29+AB150-2))</f>
        <v>2.2866428513012509</v>
      </c>
      <c r="AE166">
        <f>SQRT((AB$29*AA$29^2+AB151*AA151^2)/(AB$29+AB151-2))</f>
        <v>2.4161654568167408</v>
      </c>
      <c r="AF166">
        <f>SQRT((AB$29*AA$29^2+AB152*AA152^2)/(AB$29+AB152-2))</f>
        <v>2.485851522891299</v>
      </c>
    </row>
    <row r="167" spans="14:32" x14ac:dyDescent="0.35">
      <c r="N167" t="str">
        <f t="shared" si="100"/>
        <v>Latin America and the Caribbean</v>
      </c>
      <c r="R167">
        <f>SQRT((Q$30*P$30^2+Q149*P149^2)/(Q$30+Q149-2))</f>
        <v>1.5291666590873285</v>
      </c>
      <c r="S167">
        <f>SQRT((Q$30*P$30^2+Q150*P150^2)/(Q$30+Q150-2))</f>
        <v>1.563736248608613</v>
      </c>
      <c r="T167">
        <f>SQRT((Q$30*P$30^2+Q151*P151^2)/(Q$30+Q151-2))</f>
        <v>1.517440458404071</v>
      </c>
      <c r="U167">
        <f>SQRT((Q$30*P$30^2+Q152*P152^2)/(Q$30+Q152-2))</f>
        <v>3.367810801990013</v>
      </c>
      <c r="Y167" t="str">
        <f t="shared" si="101"/>
        <v>Francosphere</v>
      </c>
      <c r="AC167">
        <f>SQRT((AB$30*AA$30^2+AB149*AA149^2)/(AB$30+AB149-2))</f>
        <v>6.2202667707576129</v>
      </c>
      <c r="AD167">
        <f>SQRT((AB$30*AA$30^2+AB150*AA150^2)/(AB$30+AB150-2))</f>
        <v>3.4134685393293096</v>
      </c>
      <c r="AE167">
        <f>SQRT((AB$30*AA$30^2+AB151*AA151^2)/(AB$30+AB151-2))</f>
        <v>4.7213720216493691</v>
      </c>
      <c r="AF167">
        <f>SQRT((AB$30*AA$30^2+AB152*AA152^2)/(AB$30+AB152-2))</f>
        <v>7.140014209728629</v>
      </c>
    </row>
    <row r="168" spans="14:32" x14ac:dyDescent="0.35">
      <c r="N168" t="str">
        <f t="shared" si="100"/>
        <v>Northern Africa and Western Asia</v>
      </c>
      <c r="S168">
        <f>SQRT((Q$31*P$31^2+Q150*P150^2)/(Q$31+Q150-2))</f>
        <v>2.0258681227391993</v>
      </c>
      <c r="T168">
        <f>SQRT((Q$31*P$31^2+Q151*P151^2)/(Q$31+Q151-2))</f>
        <v>2.0195918979029641</v>
      </c>
      <c r="U168">
        <f>SQRT((Q$31*P$31^2+Q152*P152^2)/(Q$31+Q152-2))</f>
        <v>3.749625748002293</v>
      </c>
      <c r="Y168" t="str">
        <f t="shared" si="101"/>
        <v>Germanosphere</v>
      </c>
      <c r="AD168">
        <f>SQRT((AB$31*AA$31^2+AB150*AA150^2)/(AB$31+AB150-2))</f>
        <v>2.6092596887274779</v>
      </c>
      <c r="AE168">
        <f>SQRT((AB$31*AA$31^2+AB151*AA151^2)/(AB$31+AB151-2))</f>
        <v>3.5017983339420842</v>
      </c>
      <c r="AF168">
        <f>SQRT((AB$31*AA$31^2+AB152*AA152^2)/(AB$31+AB152-2))</f>
        <v>8.1141741096665374</v>
      </c>
    </row>
    <row r="169" spans="14:32" x14ac:dyDescent="0.35">
      <c r="N169" t="str">
        <f t="shared" si="100"/>
        <v>Northern America</v>
      </c>
      <c r="T169">
        <f>SQRT((Q$32*P$32^2+Q151*P151^2)/(Q$32+Q151-2))</f>
        <v>2.020935600497662</v>
      </c>
      <c r="U169">
        <f>SQRT((Q$32*P$32^2+Q152*P152^2)/(Q$32+Q152-2))</f>
        <v>4.8550364421960515</v>
      </c>
      <c r="Y169" t="str">
        <f t="shared" si="101"/>
        <v>Hispanosphere</v>
      </c>
      <c r="AE169">
        <f>SQRT((AB$32*AA$32^2+AB151*AA151^2)/(AB$32+AB151-2))</f>
        <v>2.1883063075804134</v>
      </c>
      <c r="AF169">
        <f>SQRT((AB$32*AA$32^2+AB152*AA152^2)/(AB$32+AB152-2))</f>
        <v>2.1942992174716642</v>
      </c>
    </row>
    <row r="170" spans="14:32" x14ac:dyDescent="0.35">
      <c r="N170" t="str">
        <f t="shared" si="100"/>
        <v>Oceania</v>
      </c>
      <c r="U170">
        <f>SQRT((Q151*P151^2+Q152*P152^2)/(Q151+Q152-2))</f>
        <v>5.8495922793117705</v>
      </c>
      <c r="Y170" t="str">
        <f t="shared" si="101"/>
        <v>Lusosphone (Portuguese)</v>
      </c>
      <c r="AF170">
        <f>SQRT((AB151*AA151^2+AB152*AA152^2)/(AB151+AB152-2))</f>
        <v>4.3252281308665692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02">P163</f>
        <v>Europe</v>
      </c>
      <c r="Q172" t="str">
        <f t="shared" si="102"/>
        <v>Latin America and the Caribbean</v>
      </c>
      <c r="R172" t="str">
        <f t="shared" si="102"/>
        <v>Northern Africa and Western Asia</v>
      </c>
      <c r="S172" t="str">
        <f t="shared" si="102"/>
        <v>Northern America</v>
      </c>
      <c r="T172" t="str">
        <f t="shared" si="102"/>
        <v>Oceania</v>
      </c>
      <c r="U172" t="str">
        <f t="shared" si="102"/>
        <v>Sub-Saharan Africa</v>
      </c>
      <c r="Y172" s="4" t="s">
        <v>39</v>
      </c>
      <c r="Z172" t="str">
        <f>Z163</f>
        <v>Anglosphere (other)</v>
      </c>
      <c r="AA172" t="str">
        <f t="shared" ref="AA172:AF172" si="103">AA163</f>
        <v>Arabsphere</v>
      </c>
      <c r="AB172" t="str">
        <f t="shared" si="103"/>
        <v>Francosphere</v>
      </c>
      <c r="AC172" t="str">
        <f t="shared" si="103"/>
        <v>Germanosphere</v>
      </c>
      <c r="AD172" t="str">
        <f t="shared" si="103"/>
        <v>Hispanosphere</v>
      </c>
      <c r="AE172" t="str">
        <f t="shared" si="103"/>
        <v>Lusosphone (Portuguese)</v>
      </c>
      <c r="AF172" t="str">
        <f t="shared" si="103"/>
        <v>Swahili</v>
      </c>
    </row>
    <row r="173" spans="14:32" x14ac:dyDescent="0.35">
      <c r="N173" t="str">
        <f>N164</f>
        <v>Central and Southern Asia</v>
      </c>
      <c r="O173">
        <f>O155/O164</f>
        <v>-12.483594152923668</v>
      </c>
      <c r="P173">
        <f t="shared" ref="P173:U179" si="104">P155/P164</f>
        <v>-4.254059038577398</v>
      </c>
      <c r="Q173">
        <f t="shared" si="104"/>
        <v>-13.551081729544864</v>
      </c>
      <c r="R173">
        <f t="shared" si="104"/>
        <v>-17.591324195953959</v>
      </c>
      <c r="S173">
        <f t="shared" si="104"/>
        <v>-6.2598923969492946</v>
      </c>
      <c r="T173">
        <f t="shared" si="104"/>
        <v>-3.303312765567104</v>
      </c>
      <c r="U173">
        <f t="shared" si="104"/>
        <v>-11.471419873526516</v>
      </c>
      <c r="Y173" t="str">
        <f>Y164</f>
        <v>Anglosphere (core)</v>
      </c>
      <c r="Z173">
        <f>Z155/Z164</f>
        <v>-9.3741091465711168</v>
      </c>
      <c r="AA173">
        <f t="shared" ref="AA173:AF179" si="105">AA155/AA164</f>
        <v>-15.589085542868641</v>
      </c>
      <c r="AB173">
        <f t="shared" si="105"/>
        <v>-11.479644179101408</v>
      </c>
      <c r="AC173">
        <f t="shared" si="105"/>
        <v>-3.452779044450776</v>
      </c>
      <c r="AD173">
        <f t="shared" si="105"/>
        <v>-12.855835407550902</v>
      </c>
      <c r="AE173">
        <f t="shared" si="105"/>
        <v>-6.0737788617403661</v>
      </c>
      <c r="AF173">
        <f t="shared" si="105"/>
        <v>-20.586160813161403</v>
      </c>
    </row>
    <row r="174" spans="14:32" x14ac:dyDescent="0.35">
      <c r="N174" t="str">
        <f t="shared" ref="N174:N179" si="106">N165</f>
        <v>Eastern and South-Eastern Asia</v>
      </c>
      <c r="P174">
        <f t="shared" si="104"/>
        <v>5.468808331646989E-2</v>
      </c>
      <c r="Q174">
        <f t="shared" si="104"/>
        <v>-8.0822352939596609</v>
      </c>
      <c r="R174">
        <f t="shared" si="104"/>
        <v>-12.529499690541302</v>
      </c>
      <c r="S174">
        <f t="shared" si="104"/>
        <v>-0.90288578339912717</v>
      </c>
      <c r="T174">
        <f t="shared" si="104"/>
        <v>1.9042952855477531</v>
      </c>
      <c r="U174">
        <f t="shared" si="104"/>
        <v>-6.2113489856658282</v>
      </c>
      <c r="Y174" t="str">
        <f t="shared" ref="Y174:Y179" si="107">Y165</f>
        <v>Anglosphere (other)</v>
      </c>
      <c r="AA174">
        <f t="shared" si="105"/>
        <v>-16.540137169774457</v>
      </c>
      <c r="AB174">
        <f t="shared" si="105"/>
        <v>-12.870556776408817</v>
      </c>
      <c r="AC174">
        <f t="shared" si="105"/>
        <v>-5.0260981643675402</v>
      </c>
      <c r="AD174">
        <f t="shared" si="105"/>
        <v>-14.292642830207752</v>
      </c>
      <c r="AE174">
        <f t="shared" si="105"/>
        <v>-7.6584116870646408</v>
      </c>
      <c r="AF174">
        <f t="shared" si="105"/>
        <v>-22.769949624503248</v>
      </c>
    </row>
    <row r="175" spans="14:32" x14ac:dyDescent="0.35">
      <c r="N175" t="str">
        <f t="shared" si="106"/>
        <v>Europe</v>
      </c>
      <c r="Q175">
        <f t="shared" si="104"/>
        <v>-13.258885308697954</v>
      </c>
      <c r="R175">
        <f t="shared" si="104"/>
        <v>-18.896292950058534</v>
      </c>
      <c r="S175">
        <f t="shared" si="104"/>
        <v>-6.030207716150521</v>
      </c>
      <c r="T175">
        <f t="shared" si="104"/>
        <v>-2.5144700101992479</v>
      </c>
      <c r="U175">
        <f t="shared" si="104"/>
        <v>-9.8353985084446318</v>
      </c>
      <c r="Y175" t="str">
        <f t="shared" si="107"/>
        <v>Arabsphere</v>
      </c>
      <c r="AB175">
        <f t="shared" si="105"/>
        <v>-13.148400080729962</v>
      </c>
      <c r="AC175">
        <f t="shared" si="105"/>
        <v>-3.220549221067051</v>
      </c>
      <c r="AD175">
        <f t="shared" si="105"/>
        <v>-13.229137389245366</v>
      </c>
      <c r="AE175">
        <f t="shared" si="105"/>
        <v>-6.2619091450522104</v>
      </c>
      <c r="AF175">
        <f t="shared" si="105"/>
        <v>-25.975811123625022</v>
      </c>
    </row>
    <row r="176" spans="14:32" x14ac:dyDescent="0.35">
      <c r="N176" t="str">
        <f t="shared" si="106"/>
        <v>Latin America and the Caribbean</v>
      </c>
      <c r="R176">
        <f t="shared" si="104"/>
        <v>-21.987362623972434</v>
      </c>
      <c r="S176">
        <f t="shared" si="104"/>
        <v>-9.8154365303603957</v>
      </c>
      <c r="T176">
        <f t="shared" si="104"/>
        <v>-4.5985074117188027</v>
      </c>
      <c r="U176">
        <f t="shared" si="104"/>
        <v>-14.496948904289914</v>
      </c>
      <c r="Y176" t="str">
        <f t="shared" si="107"/>
        <v>Francosphere</v>
      </c>
      <c r="AC176">
        <f t="shared" si="105"/>
        <v>0.63412705039330197</v>
      </c>
      <c r="AD176">
        <f t="shared" si="105"/>
        <v>-5.6885729826633415</v>
      </c>
      <c r="AE176">
        <f t="shared" si="105"/>
        <v>-0.91017208987034925</v>
      </c>
      <c r="AF176">
        <f t="shared" si="105"/>
        <v>-7.5265203305586246</v>
      </c>
    </row>
    <row r="177" spans="14:32" x14ac:dyDescent="0.35">
      <c r="N177" t="str">
        <f t="shared" si="106"/>
        <v>Northern Africa and Western Asia</v>
      </c>
      <c r="S177">
        <f t="shared" si="104"/>
        <v>-3.5141853818712399</v>
      </c>
      <c r="T177">
        <f t="shared" si="104"/>
        <v>0.61968785000528703</v>
      </c>
      <c r="U177">
        <f t="shared" si="104"/>
        <v>-10.826014671325366</v>
      </c>
      <c r="Y177" t="str">
        <f t="shared" si="107"/>
        <v>Germanosphere</v>
      </c>
      <c r="AD177">
        <f t="shared" si="105"/>
        <v>-13.37761889351202</v>
      </c>
      <c r="AE177">
        <f t="shared" si="105"/>
        <v>-5.6500049269619703</v>
      </c>
      <c r="AF177">
        <f t="shared" si="105"/>
        <v>-8.5316605207581606</v>
      </c>
    </row>
    <row r="178" spans="14:32" x14ac:dyDescent="0.35">
      <c r="N178" t="str">
        <f t="shared" si="106"/>
        <v>Northern America</v>
      </c>
      <c r="T178">
        <f t="shared" si="104"/>
        <v>0.76854639024838478</v>
      </c>
      <c r="U178">
        <f t="shared" si="104"/>
        <v>-8.2989772867780669</v>
      </c>
      <c r="Y178" t="str">
        <f t="shared" si="107"/>
        <v>Hispanosphere</v>
      </c>
      <c r="AE178">
        <f t="shared" si="105"/>
        <v>-8.2358497563018727</v>
      </c>
      <c r="AF178">
        <f t="shared" si="105"/>
        <v>-30.745471038236467</v>
      </c>
    </row>
    <row r="179" spans="14:32" x14ac:dyDescent="0.35">
      <c r="N179" t="str">
        <f t="shared" si="106"/>
        <v>Oceania</v>
      </c>
      <c r="U179">
        <f t="shared" si="104"/>
        <v>-7.1534934270453121</v>
      </c>
      <c r="Y179" t="str">
        <f t="shared" si="107"/>
        <v>Lusosphone (Portuguese)</v>
      </c>
      <c r="AF179">
        <f t="shared" si="105"/>
        <v>-11.43111983323158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08">P172</f>
        <v>Europe</v>
      </c>
      <c r="Q182" t="str">
        <f t="shared" si="108"/>
        <v>Latin America and the Caribbean</v>
      </c>
      <c r="R182" t="str">
        <f t="shared" si="108"/>
        <v>Northern Africa and Western Asia</v>
      </c>
      <c r="S182" t="str">
        <f t="shared" si="108"/>
        <v>Northern America</v>
      </c>
      <c r="T182" t="str">
        <f t="shared" si="108"/>
        <v>Oceania</v>
      </c>
      <c r="U182" t="str">
        <f t="shared" si="108"/>
        <v>Sub-Saharan Africa</v>
      </c>
      <c r="Z182" t="str">
        <f>Z172</f>
        <v>Anglosphere (other)</v>
      </c>
      <c r="AA182" t="str">
        <f t="shared" ref="AA182:AF182" si="109">AA172</f>
        <v>Arabsphere</v>
      </c>
      <c r="AB182" t="str">
        <f t="shared" si="109"/>
        <v>Francosphere</v>
      </c>
      <c r="AC182" t="str">
        <f t="shared" si="109"/>
        <v>Germanosphere</v>
      </c>
      <c r="AD182" t="str">
        <f t="shared" si="109"/>
        <v>Hispanosphere</v>
      </c>
      <c r="AE182" t="str">
        <f t="shared" si="109"/>
        <v>Lusosphone (Portuguese)</v>
      </c>
      <c r="AF182" t="str">
        <f t="shared" si="109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10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11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10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11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10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11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10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11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10"/>
        <v>Northern America</v>
      </c>
      <c r="T188">
        <f>Q$32+Q151-2</f>
        <v>5053</v>
      </c>
      <c r="U188">
        <f>Q$32+Q152-2</f>
        <v>12044</v>
      </c>
      <c r="Y188" t="str">
        <f t="shared" si="111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10"/>
        <v>Oceania</v>
      </c>
      <c r="U189">
        <f>Q151+Q152-2</f>
        <v>7981</v>
      </c>
      <c r="Y189" t="str">
        <f t="shared" si="111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12">R3</f>
        <v>reg.45-54</v>
      </c>
      <c r="P202" t="str">
        <f t="shared" ref="P202:P210" si="113">AJ3</f>
        <v>45-54</v>
      </c>
      <c r="Q202" t="str">
        <f t="shared" ref="Q202:Q210" si="114">AU3</f>
        <v>45-54</v>
      </c>
      <c r="Y202" t="str">
        <f t="shared" ref="Y202:Y210" si="115">Y144</f>
        <v>Language_Grouping</v>
      </c>
      <c r="Z202" t="str">
        <f t="shared" ref="Z202:Z210" si="116">R15</f>
        <v>reg.45-54</v>
      </c>
      <c r="AA202" t="str">
        <f t="shared" ref="AA202:AA210" si="117">AJ15</f>
        <v>45-54</v>
      </c>
      <c r="AB202" t="str">
        <f t="shared" ref="AB202:AB210" si="118">AU15</f>
        <v>45-54</v>
      </c>
    </row>
    <row r="203" spans="14:28" x14ac:dyDescent="0.35">
      <c r="N203" t="str">
        <f t="shared" ref="N203:N210" si="119">N145</f>
        <v>Central and Southern Asia</v>
      </c>
      <c r="O203">
        <f t="shared" si="112"/>
        <v>85.922948683533733</v>
      </c>
      <c r="P203">
        <f t="shared" si="113"/>
        <v>1.1226933028227248</v>
      </c>
      <c r="Q203">
        <f t="shared" si="114"/>
        <v>9446</v>
      </c>
      <c r="Y203" t="str">
        <f t="shared" si="115"/>
        <v>Anglosphere (core)</v>
      </c>
      <c r="Z203">
        <f t="shared" si="116"/>
        <v>52.115631559999997</v>
      </c>
      <c r="AA203">
        <f t="shared" si="117"/>
        <v>3.5703482050000002</v>
      </c>
      <c r="AB203">
        <f t="shared" si="118"/>
        <v>5790</v>
      </c>
    </row>
    <row r="204" spans="14:28" x14ac:dyDescent="0.35">
      <c r="N204" t="str">
        <f t="shared" si="119"/>
        <v>Eastern and South-Eastern Asia</v>
      </c>
      <c r="O204">
        <f t="shared" si="112"/>
        <v>100.70703742816006</v>
      </c>
      <c r="P204">
        <f t="shared" si="113"/>
        <v>4.0567688092345948</v>
      </c>
      <c r="Q204">
        <f t="shared" si="114"/>
        <v>3116</v>
      </c>
      <c r="Y204" t="str">
        <f t="shared" si="115"/>
        <v>Anglosphere (other)</v>
      </c>
      <c r="Z204">
        <f t="shared" si="116"/>
        <v>87.877981210000002</v>
      </c>
      <c r="AA204">
        <f t="shared" si="117"/>
        <v>2.3617266099999998</v>
      </c>
      <c r="AB204">
        <f t="shared" si="118"/>
        <v>16435</v>
      </c>
    </row>
    <row r="205" spans="14:28" x14ac:dyDescent="0.35">
      <c r="N205" t="str">
        <f t="shared" si="119"/>
        <v>Europe</v>
      </c>
      <c r="O205">
        <f t="shared" si="112"/>
        <v>59.224325534710765</v>
      </c>
      <c r="P205">
        <f t="shared" si="113"/>
        <v>4.9389287836686613</v>
      </c>
      <c r="Q205">
        <f t="shared" si="114"/>
        <v>7031</v>
      </c>
      <c r="Y205" t="str">
        <f t="shared" si="115"/>
        <v>Arabsphere</v>
      </c>
      <c r="Z205">
        <f t="shared" si="116"/>
        <v>85.215870550000005</v>
      </c>
      <c r="AA205">
        <f t="shared" si="117"/>
        <v>2.14294458</v>
      </c>
      <c r="AB205">
        <f t="shared" si="118"/>
        <v>19283</v>
      </c>
    </row>
    <row r="206" spans="14:28" x14ac:dyDescent="0.35">
      <c r="N206" t="str">
        <f t="shared" si="119"/>
        <v>Latin America and the Caribbean</v>
      </c>
      <c r="O206">
        <f t="shared" si="112"/>
        <v>88.534710045677969</v>
      </c>
      <c r="P206">
        <f t="shared" si="113"/>
        <v>3.1900336375487721</v>
      </c>
      <c r="Q206">
        <f t="shared" si="114"/>
        <v>24376</v>
      </c>
      <c r="Y206" t="str">
        <f t="shared" si="115"/>
        <v>Francosphere</v>
      </c>
      <c r="Z206">
        <f t="shared" si="116"/>
        <v>77.430126090000002</v>
      </c>
      <c r="AA206">
        <f t="shared" si="117"/>
        <v>3.5770943989999999</v>
      </c>
      <c r="AB206">
        <f t="shared" si="118"/>
        <v>3850</v>
      </c>
    </row>
    <row r="207" spans="14:28" x14ac:dyDescent="0.35">
      <c r="N207" t="str">
        <f t="shared" si="119"/>
        <v>Northern Africa and Western Asia</v>
      </c>
      <c r="O207">
        <f t="shared" si="112"/>
        <v>84.944657878175065</v>
      </c>
      <c r="P207">
        <f t="shared" si="113"/>
        <v>2.0687453499653339</v>
      </c>
      <c r="Q207">
        <f t="shared" si="114"/>
        <v>21034</v>
      </c>
      <c r="Y207" t="str">
        <f t="shared" si="115"/>
        <v>Germanosphere</v>
      </c>
      <c r="Z207">
        <f t="shared" si="116"/>
        <v>57.127328919999997</v>
      </c>
      <c r="AA207">
        <f t="shared" si="117"/>
        <v>2.2539927670000002</v>
      </c>
      <c r="AB207">
        <f t="shared" si="118"/>
        <v>1606</v>
      </c>
    </row>
    <row r="208" spans="14:28" x14ac:dyDescent="0.35">
      <c r="N208" t="str">
        <f t="shared" si="119"/>
        <v>Northern America</v>
      </c>
      <c r="O208">
        <f t="shared" si="112"/>
        <v>62.03574046884426</v>
      </c>
      <c r="P208">
        <f t="shared" si="113"/>
        <v>1.1392071131013688</v>
      </c>
      <c r="Q208">
        <f t="shared" si="114"/>
        <v>2580</v>
      </c>
      <c r="Y208" t="str">
        <f t="shared" si="115"/>
        <v>Hispanosphere</v>
      </c>
      <c r="Z208">
        <f t="shared" si="116"/>
        <v>95.714508550000005</v>
      </c>
      <c r="AA208">
        <f t="shared" si="117"/>
        <v>2.8308532500000001</v>
      </c>
      <c r="AB208">
        <f t="shared" si="118"/>
        <v>20238</v>
      </c>
    </row>
    <row r="209" spans="14:32" x14ac:dyDescent="0.35">
      <c r="N209" t="str">
        <f t="shared" si="119"/>
        <v>Oceania</v>
      </c>
      <c r="O209">
        <f t="shared" si="112"/>
        <v>49.512382962168218</v>
      </c>
      <c r="P209">
        <f t="shared" si="113"/>
        <v>0.58350237212942113</v>
      </c>
      <c r="Q209">
        <f t="shared" si="114"/>
        <v>811</v>
      </c>
      <c r="Y209" t="str">
        <f t="shared" si="115"/>
        <v>Lusosphone (Portuguese)</v>
      </c>
      <c r="Z209">
        <f t="shared" si="116"/>
        <v>73.749995459999994</v>
      </c>
      <c r="AA209">
        <f t="shared" si="117"/>
        <v>3.1127460949999999</v>
      </c>
      <c r="AB209">
        <f t="shared" si="118"/>
        <v>6004</v>
      </c>
    </row>
    <row r="210" spans="14:32" x14ac:dyDescent="0.35">
      <c r="N210" t="str">
        <f t="shared" si="119"/>
        <v>Sub-Saharan Africa</v>
      </c>
      <c r="O210">
        <f t="shared" si="112"/>
        <v>94.208929867322496</v>
      </c>
      <c r="P210">
        <f t="shared" si="113"/>
        <v>6.1487321040023906</v>
      </c>
      <c r="Q210">
        <f t="shared" si="114"/>
        <v>5066</v>
      </c>
      <c r="Y210" t="str">
        <f t="shared" si="115"/>
        <v>Swahili</v>
      </c>
      <c r="Z210">
        <f t="shared" si="116"/>
        <v>121.8851232</v>
      </c>
      <c r="AA210">
        <f t="shared" si="117"/>
        <v>3.3775229150000001</v>
      </c>
      <c r="AB210">
        <f t="shared" si="118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-66.94801099115935</v>
      </c>
      <c r="P213">
        <f>O$27-O205</f>
        <v>-25.465299097710052</v>
      </c>
      <c r="Q213">
        <f>O$27-O206</f>
        <v>-54.775683608677255</v>
      </c>
      <c r="R213">
        <f>O$27-O207</f>
        <v>-51.185631441174351</v>
      </c>
      <c r="S213">
        <f>O$27-O208</f>
        <v>-28.276714031843547</v>
      </c>
      <c r="T213">
        <f>O$27-O209</f>
        <v>-15.753356525167504</v>
      </c>
      <c r="U213">
        <f>O$27-O210</f>
        <v>-60.449903430321783</v>
      </c>
      <c r="Y213" t="str">
        <f>Y203</f>
        <v>Anglosphere (core)</v>
      </c>
      <c r="Z213">
        <f>Z$27-Z204</f>
        <v>-46.076582550000005</v>
      </c>
      <c r="AA213">
        <f>Z$27-Z205</f>
        <v>-43.414471890000009</v>
      </c>
      <c r="AB213">
        <f>Z$27-Z206</f>
        <v>-35.628727430000005</v>
      </c>
      <c r="AC213">
        <f>Z$27-Z207</f>
        <v>-15.32593026</v>
      </c>
      <c r="AD213">
        <f>Z$27-Z208</f>
        <v>-53.913109890000008</v>
      </c>
      <c r="AE213">
        <f>Z$27-Z209</f>
        <v>-31.948596799999997</v>
      </c>
      <c r="AF213">
        <f>Z$27-Z210</f>
        <v>-80.083724539999992</v>
      </c>
    </row>
    <row r="214" spans="14:32" x14ac:dyDescent="0.35">
      <c r="N214" t="str">
        <f t="shared" ref="N214:N219" si="120">N204</f>
        <v>Eastern and South-Eastern Asia</v>
      </c>
      <c r="P214">
        <f>O$28-O205</f>
        <v>-9.4235952307716744</v>
      </c>
      <c r="Q214">
        <f>O$28-O206</f>
        <v>-38.733979741738878</v>
      </c>
      <c r="R214">
        <f>O$28-O207</f>
        <v>-35.143927574235974</v>
      </c>
      <c r="S214">
        <f>O$28-O208</f>
        <v>-12.235010164905169</v>
      </c>
      <c r="T214">
        <f>O$28-O209</f>
        <v>0.28834734177087284</v>
      </c>
      <c r="U214">
        <f>O$28-O210</f>
        <v>-44.408199563383405</v>
      </c>
      <c r="Y214" t="str">
        <f t="shared" ref="Y214:Y219" si="121">Y204</f>
        <v>Anglosphere (other)</v>
      </c>
      <c r="AA214">
        <f>Z$28-Z205</f>
        <v>-48.127350000000007</v>
      </c>
      <c r="AB214">
        <f>Z$28-Z206</f>
        <v>-40.341605540000003</v>
      </c>
      <c r="AC214">
        <f>Z$28-Z207</f>
        <v>-20.038808369999998</v>
      </c>
      <c r="AD214">
        <f>Z$28-Z208</f>
        <v>-58.625988000000007</v>
      </c>
      <c r="AE214">
        <f>Z$28-Z209</f>
        <v>-36.661474909999995</v>
      </c>
      <c r="AF214">
        <f>Z$28-Z210</f>
        <v>-84.796602649999997</v>
      </c>
    </row>
    <row r="215" spans="14:32" x14ac:dyDescent="0.35">
      <c r="N215" t="str">
        <f t="shared" si="120"/>
        <v>Europe</v>
      </c>
      <c r="Q215">
        <f>O$29-O206</f>
        <v>-51.093878545816445</v>
      </c>
      <c r="R215">
        <f>O$29-O207</f>
        <v>-47.503826378313541</v>
      </c>
      <c r="S215">
        <f>O$29-O208</f>
        <v>-24.594908968982736</v>
      </c>
      <c r="T215">
        <f>O$29-O209</f>
        <v>-12.071551462306694</v>
      </c>
      <c r="U215">
        <f>O$29-O210</f>
        <v>-56.768098367460972</v>
      </c>
      <c r="Y215" t="str">
        <f t="shared" si="121"/>
        <v>Arabsphere</v>
      </c>
      <c r="AB215">
        <f>Z$29-Z206</f>
        <v>-33.023204830000005</v>
      </c>
      <c r="AC215">
        <f>Z$29-Z207</f>
        <v>-12.720407659999999</v>
      </c>
      <c r="AD215">
        <f>Z$29-Z208</f>
        <v>-51.307587290000008</v>
      </c>
      <c r="AE215">
        <f>Z$29-Z209</f>
        <v>-29.343074199999997</v>
      </c>
      <c r="AF215">
        <f>Z$29-Z210</f>
        <v>-77.478201939999991</v>
      </c>
    </row>
    <row r="216" spans="14:32" x14ac:dyDescent="0.35">
      <c r="N216" t="str">
        <f t="shared" si="120"/>
        <v>Latin America and the Caribbean</v>
      </c>
      <c r="R216">
        <f>O$30-O207</f>
        <v>-48.113654765228823</v>
      </c>
      <c r="S216">
        <f>O$30-O208</f>
        <v>-25.204737355898018</v>
      </c>
      <c r="T216">
        <f>O$30-O209</f>
        <v>-12.681379849221976</v>
      </c>
      <c r="U216">
        <f>O$30-O210</f>
        <v>-57.377926754376254</v>
      </c>
      <c r="Y216" t="str">
        <f t="shared" si="121"/>
        <v>Francosphere</v>
      </c>
      <c r="AC216">
        <f>Z$30-Z207</f>
        <v>-1.88786013</v>
      </c>
      <c r="AD216">
        <f>Z$30-Z208</f>
        <v>-40.475039760000008</v>
      </c>
      <c r="AE216">
        <f>Z$30-Z209</f>
        <v>-18.510526669999997</v>
      </c>
      <c r="AF216">
        <f>Z$30-Z210</f>
        <v>-66.645654409999992</v>
      </c>
    </row>
    <row r="217" spans="14:32" x14ac:dyDescent="0.35">
      <c r="N217" t="str">
        <f t="shared" si="120"/>
        <v>Northern Africa and Western Asia</v>
      </c>
      <c r="S217">
        <f>O$31-O208</f>
        <v>-16.975259599985336</v>
      </c>
      <c r="T217">
        <f>O$31-O209</f>
        <v>-4.4519020933092932</v>
      </c>
      <c r="U217">
        <f>O$31-O210</f>
        <v>-49.148448998463572</v>
      </c>
      <c r="Y217" t="str">
        <f t="shared" si="121"/>
        <v>Germanosphere</v>
      </c>
      <c r="AD217">
        <f>Z$31-Z208</f>
        <v>-55.962956560000002</v>
      </c>
      <c r="AE217">
        <f>Z$31-Z209</f>
        <v>-33.998443469999991</v>
      </c>
      <c r="AF217">
        <f>Z$31-Z210</f>
        <v>-82.133571209999985</v>
      </c>
    </row>
    <row r="218" spans="14:32" x14ac:dyDescent="0.35">
      <c r="N218" t="str">
        <f t="shared" si="120"/>
        <v>Northern America</v>
      </c>
      <c r="T218">
        <f>O$32-O209</f>
        <v>-4.1502358937219483</v>
      </c>
      <c r="U218">
        <f>O$32-O210</f>
        <v>-48.846782798876227</v>
      </c>
      <c r="Y218" t="str">
        <f t="shared" si="121"/>
        <v>Hispanosphere</v>
      </c>
      <c r="AE218">
        <f>Z$32-Z209</f>
        <v>-32.235827599999993</v>
      </c>
      <c r="AF218">
        <f>Z$32-Z210</f>
        <v>-80.370955339999995</v>
      </c>
    </row>
    <row r="219" spans="14:32" x14ac:dyDescent="0.35">
      <c r="N219" t="str">
        <f t="shared" si="120"/>
        <v>Oceania</v>
      </c>
      <c r="U219">
        <f>O209-O210</f>
        <v>-44.696546905154278</v>
      </c>
      <c r="Y219" t="str">
        <f t="shared" si="121"/>
        <v>Lusosphone (Portuguese)</v>
      </c>
      <c r="AF219">
        <f>Z209-Z210</f>
        <v>-48.135127740000001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22">P212</f>
        <v>Europe</v>
      </c>
      <c r="Q221" t="str">
        <f t="shared" si="122"/>
        <v>Latin America and the Caribbean</v>
      </c>
      <c r="R221" t="str">
        <f t="shared" si="122"/>
        <v>Northern Africa and Western Asia</v>
      </c>
      <c r="S221" t="str">
        <f t="shared" si="122"/>
        <v>Northern America</v>
      </c>
      <c r="T221" t="str">
        <f t="shared" si="122"/>
        <v>Oceania</v>
      </c>
      <c r="U221" t="str">
        <f t="shared" si="122"/>
        <v>Sub-Saharan Africa</v>
      </c>
      <c r="Z221" t="str">
        <f>Z212</f>
        <v>Anglosphere (other)</v>
      </c>
      <c r="AA221" t="str">
        <f t="shared" ref="AA221:AF221" si="123">AA212</f>
        <v>Arabsphere</v>
      </c>
      <c r="AB221" t="str">
        <f t="shared" si="123"/>
        <v>Francosphere</v>
      </c>
      <c r="AC221" t="str">
        <f t="shared" si="123"/>
        <v>Germanosphere</v>
      </c>
      <c r="AD221" t="str">
        <f t="shared" si="123"/>
        <v>Hispanosphere</v>
      </c>
      <c r="AE221" t="str">
        <f t="shared" si="123"/>
        <v>Lusosphone (Portuguese)</v>
      </c>
      <c r="AF221" t="str">
        <f t="shared" si="123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3.3035509468799193</v>
      </c>
      <c r="P222">
        <f>SQRT((Q$27*P$27^2+Q205*P205^2)/(Q$27+Q205-2))</f>
        <v>3.9248412538497366</v>
      </c>
      <c r="Q222">
        <f>SQRT((Q$27*P$27^2+Q206*P206^2)/(Q$27+Q206-2))</f>
        <v>3.1456186381521349</v>
      </c>
      <c r="R222">
        <f>SQRT((Q$27*P$27^2+Q207*P207^2)/(Q$27+Q207-2))</f>
        <v>2.4284082163367242</v>
      </c>
      <c r="S222">
        <f>SQRT((Q$27*P$27^2+Q208*P208^2)/(Q$27+Q208-2))</f>
        <v>2.7617448346519669</v>
      </c>
      <c r="T222">
        <f>SQRT((Q$27*P$27^2+Q209*P209^2)/(Q$27+Q209-2))</f>
        <v>2.9276898200210022</v>
      </c>
      <c r="U222">
        <f>SQRT((Q$27*P$27^2+Q210*P210^2)/(Q$27+Q210-2))</f>
        <v>4.3235590628105482</v>
      </c>
      <c r="Y222" t="str">
        <f>Y213</f>
        <v>Anglosphere (core)</v>
      </c>
      <c r="Z222">
        <f>SQRT((AB$27*AA$27^2+AB204*AA204^2)/(AB$27+AB204-2))</f>
        <v>2.4000641674951626</v>
      </c>
      <c r="AA222">
        <f>SQRT((AB$27*AA$27^2+AB205*AA205^2)/(AB$27+AB205-2))</f>
        <v>2.2477429813499281</v>
      </c>
      <c r="AB222">
        <f>SQRT((AB$27*AA$27^2+AB206*AA206^2)/(AB$27+AB206-2))</f>
        <v>2.8701144622827979</v>
      </c>
      <c r="AC222">
        <f>SQRT((AB$27*AA$27^2+AB207*AA207^2)/(AB$27+AB207-2))</f>
        <v>2.4398906384981638</v>
      </c>
      <c r="AD222">
        <f>SQRT((AB$27*AA$27^2+AB208*AA208^2)/(AB$27+AB208-2))</f>
        <v>2.7319912344784441</v>
      </c>
      <c r="AE222">
        <f>SQRT((AB$27*AA$27^2+AB209*AA209^2)/(AB$27+AB209-2))</f>
        <v>2.7604038353029425</v>
      </c>
      <c r="AF222">
        <f>SQRT((AB$27*AA$27^2+AB210*AA210^2)/(AB$27+AB210-2))</f>
        <v>2.4957503076937892</v>
      </c>
    </row>
    <row r="223" spans="14:32" x14ac:dyDescent="0.35">
      <c r="N223" t="str">
        <f t="shared" ref="N223:N228" si="124">N214</f>
        <v>Eastern and South-Eastern Asia</v>
      </c>
      <c r="P223">
        <f>SQRT((Q$28*P$28^2+Q205*P205^2)/(Q$28+Q205-2))</f>
        <v>4.7867725725516461</v>
      </c>
      <c r="Q223">
        <f>SQRT((Q$28*P$28^2+Q206*P206^2)/(Q$28+Q206-2))</f>
        <v>3.1886144856104131</v>
      </c>
      <c r="R223">
        <f>SQRT((Q$28*P$28^2+Q207*P207^2)/(Q$28+Q207-2))</f>
        <v>2.1177963843295933</v>
      </c>
      <c r="S223">
        <f>SQRT((Q$28*P$28^2+Q208*P208^2)/(Q$28+Q208-2))</f>
        <v>1.8247655087240433</v>
      </c>
      <c r="T223">
        <f>SQRT((Q$28*P$28^2+Q209*P209^2)/(Q$28+Q209-2))</f>
        <v>2.2539282056567136</v>
      </c>
      <c r="U223">
        <f>SQRT((Q$28*P$28^2+Q210*P210^2)/(Q$28+Q210-2))</f>
        <v>5.8312848340650278</v>
      </c>
      <c r="Y223" t="str">
        <f t="shared" ref="Y223:Y228" si="125">Y214</f>
        <v>Anglosphere (other)</v>
      </c>
      <c r="AA223">
        <f>SQRT((AB$28*AA$28^2+AB205*AA205^2)/(AB$28+AB205-2))</f>
        <v>2.3707297615740188</v>
      </c>
      <c r="AB223">
        <f>SQRT((AB$28*AA$28^2+AB206*AA206^2)/(AB$28+AB206-2))</f>
        <v>2.8969786205244805</v>
      </c>
      <c r="AC223">
        <f>SQRT((AB$28*AA$28^2+AB207*AA207^2)/(AB$28+AB207-2))</f>
        <v>2.6258461645985816</v>
      </c>
      <c r="AD223">
        <f>SQRT((AB$28*AA$28^2+AB208*AA208^2)/(AB$28+AB208-2))</f>
        <v>2.7672642490075861</v>
      </c>
      <c r="AE223">
        <f>SQRT((AB$28*AA$28^2+AB209*AA209^2)/(AB$28+AB209-2))</f>
        <v>2.8136838572671259</v>
      </c>
      <c r="AF223">
        <f>SQRT((AB$28*AA$28^2+AB210*AA210^2)/(AB$28+AB210-2))</f>
        <v>2.6775652471790847</v>
      </c>
    </row>
    <row r="224" spans="14:32" x14ac:dyDescent="0.35">
      <c r="N224" t="str">
        <f t="shared" si="124"/>
        <v>Europe</v>
      </c>
      <c r="Q224">
        <f>SQRT((Q$29*P$29^2+Q206*P206^2)/(Q$29+Q206-2))</f>
        <v>3.0799421950230643</v>
      </c>
      <c r="R224">
        <f>SQRT((Q$29*P$29^2+Q207*P207^2)/(Q$29+Q207-2))</f>
        <v>2.1486854949544911</v>
      </c>
      <c r="S224">
        <f>SQRT((Q$29*P$29^2+Q208*P208^2)/(Q$29+Q208-2))</f>
        <v>2.1024772180242262</v>
      </c>
      <c r="T224">
        <f>SQRT((Q$29*P$29^2+Q209*P209^2)/(Q$29+Q209-2))</f>
        <v>2.2912796420611783</v>
      </c>
      <c r="U224">
        <f>SQRT((Q$29*P$29^2+Q210*P210^2)/(Q$29+Q210-2))</f>
        <v>4.7094280917287623</v>
      </c>
      <c r="Y224" t="str">
        <f t="shared" si="125"/>
        <v>Arabsphere</v>
      </c>
      <c r="AB224">
        <f>SQRT((AB$29*AA$29^2+AB206*AA206^2)/(AB$29+AB206-2))</f>
        <v>2.3371797006603483</v>
      </c>
      <c r="AC224">
        <f>SQRT((AB$29*AA$29^2+AB207*AA207^2)/(AB$29+AB207-2))</f>
        <v>1.9510705463785669</v>
      </c>
      <c r="AD224">
        <f>SQRT((AB$29*AA$29^2+AB208*AA208^2)/(AB$29+AB208-2))</f>
        <v>2.4721364423916676</v>
      </c>
      <c r="AE224">
        <f>SQRT((AB$29*AA$29^2+AB209*AA209^2)/(AB$29+AB209-2))</f>
        <v>2.3090161624522638</v>
      </c>
      <c r="AF224">
        <f>SQRT((AB$29*AA$29^2+AB210*AA210^2)/(AB$29+AB210-2))</f>
        <v>1.9390759398207085</v>
      </c>
    </row>
    <row r="225" spans="14:32" x14ac:dyDescent="0.35">
      <c r="N225" t="str">
        <f t="shared" si="124"/>
        <v>Latin America and the Caribbean</v>
      </c>
      <c r="R225">
        <f>SQRT((Q$30*P$30^2+Q207*P207^2)/(Q$30+Q207-2))</f>
        <v>1.7964778564857884</v>
      </c>
      <c r="S225">
        <f>SQRT((Q$30*P$30^2+Q208*P208^2)/(Q$30+Q208-2))</f>
        <v>1.4208380747590657</v>
      </c>
      <c r="T225">
        <f>SQRT((Q$30*P$30^2+Q209*P209^2)/(Q$30+Q209-2))</f>
        <v>1.4293106223689651</v>
      </c>
      <c r="U225">
        <f>SQRT((Q$30*P$30^2+Q210*P210^2)/(Q$30+Q210-2))</f>
        <v>3.0608034477638837</v>
      </c>
      <c r="Y225" t="str">
        <f t="shared" si="125"/>
        <v>Francosphere</v>
      </c>
      <c r="AC225">
        <f>SQRT((AB$30*AA$30^2+AB207*AA207^2)/(AB$30+AB207-2))</f>
        <v>5.3309981719992301</v>
      </c>
      <c r="AD225">
        <f>SQRT((AB$30*AA$30^2+AB208*AA208^2)/(AB$30+AB208-2))</f>
        <v>3.4521552083391742</v>
      </c>
      <c r="AE225">
        <f>SQRT((AB$30*AA$30^2+AB209*AA209^2)/(AB$30+AB209-2))</f>
        <v>4.4294148560394069</v>
      </c>
      <c r="AF225">
        <f>SQRT((AB$30*AA$30^2+AB210*AA210^2)/(AB$30+AB210-2))</f>
        <v>6.4254565540776127</v>
      </c>
    </row>
    <row r="226" spans="14:32" x14ac:dyDescent="0.35">
      <c r="N226" t="str">
        <f t="shared" si="124"/>
        <v>Northern Africa and Western Asia</v>
      </c>
      <c r="S226">
        <f>SQRT((Q$31*P$31^2+Q208*P208^2)/(Q$31+Q208-2))</f>
        <v>1.8808852656282635</v>
      </c>
      <c r="T226">
        <f>SQRT((Q$31*P$31^2+Q209*P209^2)/(Q$31+Q209-2))</f>
        <v>1.9305159471611817</v>
      </c>
      <c r="U226">
        <f>SQRT((Q$31*P$31^2+Q210*P210^2)/(Q$31+Q210-2))</f>
        <v>3.4699098048319081</v>
      </c>
      <c r="Y226" t="str">
        <f t="shared" si="125"/>
        <v>Germanosphere</v>
      </c>
      <c r="AD226">
        <f>SQRT((AB$31*AA$31^2+AB208*AA208^2)/(AB$31+AB208-2))</f>
        <v>2.8378368599992871</v>
      </c>
      <c r="AE226">
        <f>SQRT((AB$31*AA$31^2+AB209*AA209^2)/(AB$31+AB209-2))</f>
        <v>3.1236322254933193</v>
      </c>
      <c r="AF226">
        <f>SQRT((AB$31*AA$31^2+AB210*AA210^2)/(AB$31+AB210-2))</f>
        <v>3.3872040635953744</v>
      </c>
    </row>
    <row r="227" spans="14:32" x14ac:dyDescent="0.35">
      <c r="N227" t="str">
        <f t="shared" si="124"/>
        <v>Northern America</v>
      </c>
      <c r="T227">
        <f>SQRT((Q$32*P$32^2+Q209*P209^2)/(Q$32+Q209-2))</f>
        <v>1.7262223440655415</v>
      </c>
      <c r="U227">
        <f>SQRT((Q$32*P$32^2+Q210*P210^2)/(Q$32+Q210-2))</f>
        <v>4.6407851680039922</v>
      </c>
      <c r="Y227" t="str">
        <f t="shared" si="125"/>
        <v>Hispanosphere</v>
      </c>
      <c r="AE227">
        <f>SQRT((AB$32*AA$32^2+AB209*AA209^2)/(AB$32+AB209-2))</f>
        <v>2.0872904786955901</v>
      </c>
      <c r="AF227">
        <f>SQRT((AB$32*AA$32^2+AB210*AA210^2)/(AB$32+AB210-2))</f>
        <v>1.626846996169472</v>
      </c>
    </row>
    <row r="228" spans="14:32" x14ac:dyDescent="0.35">
      <c r="N228" t="str">
        <f t="shared" si="124"/>
        <v>Oceania</v>
      </c>
      <c r="U228">
        <f>SQRT((Q209*P209^2+Q210*P210^2)/(Q209+Q210-2))</f>
        <v>5.7138266568170879</v>
      </c>
      <c r="Y228" t="str">
        <f t="shared" si="125"/>
        <v>Lusosphone (Portuguese)</v>
      </c>
      <c r="AF228">
        <f>SQRT((AB209*AA209^2+AB210*AA210^2)/(AB209+AB210-2))</f>
        <v>3.1208863104609872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26">P221</f>
        <v>Europe</v>
      </c>
      <c r="Q230" t="str">
        <f t="shared" si="126"/>
        <v>Latin America and the Caribbean</v>
      </c>
      <c r="R230" t="str">
        <f t="shared" si="126"/>
        <v>Northern Africa and Western Asia</v>
      </c>
      <c r="S230" t="str">
        <f t="shared" si="126"/>
        <v>Northern America</v>
      </c>
      <c r="T230" t="str">
        <f t="shared" si="126"/>
        <v>Oceania</v>
      </c>
      <c r="U230" t="str">
        <f t="shared" si="126"/>
        <v>Sub-Saharan Africa</v>
      </c>
      <c r="Y230" s="4" t="s">
        <v>39</v>
      </c>
      <c r="Z230" t="str">
        <f>Z221</f>
        <v>Anglosphere (other)</v>
      </c>
      <c r="AA230" t="str">
        <f t="shared" ref="AA230:AF230" si="127">AA221</f>
        <v>Arabsphere</v>
      </c>
      <c r="AB230" t="str">
        <f t="shared" si="127"/>
        <v>Francosphere</v>
      </c>
      <c r="AC230" t="str">
        <f t="shared" si="127"/>
        <v>Germanosphere</v>
      </c>
      <c r="AD230" t="str">
        <f t="shared" si="127"/>
        <v>Hispanosphere</v>
      </c>
      <c r="AE230" t="str">
        <f t="shared" si="127"/>
        <v>Lusosphone (Portuguese)</v>
      </c>
      <c r="AF230" t="str">
        <f t="shared" si="127"/>
        <v>Swahili</v>
      </c>
    </row>
    <row r="231" spans="14:32" x14ac:dyDescent="0.35">
      <c r="N231" t="str">
        <f>N222</f>
        <v>Central and Southern Asia</v>
      </c>
      <c r="O231">
        <f>O213/O222</f>
        <v>-20.265469510736395</v>
      </c>
      <c r="P231">
        <f t="shared" ref="P231:U237" si="128">P213/P222</f>
        <v>-6.4882367083591088</v>
      </c>
      <c r="Q231">
        <f t="shared" si="128"/>
        <v>-17.413326251415757</v>
      </c>
      <c r="R231">
        <f t="shared" si="128"/>
        <v>-21.07785301368661</v>
      </c>
      <c r="S231">
        <f t="shared" si="128"/>
        <v>-10.238713467316744</v>
      </c>
      <c r="T231">
        <f t="shared" si="128"/>
        <v>-5.380814735713531</v>
      </c>
      <c r="U231">
        <f t="shared" si="128"/>
        <v>-13.98151443108217</v>
      </c>
      <c r="Y231" t="str">
        <f>Y222</f>
        <v>Anglosphere (core)</v>
      </c>
      <c r="Z231">
        <f>Z213/Z222</f>
        <v>-19.198062774333252</v>
      </c>
      <c r="AA231">
        <f t="shared" ref="AA231:AF237" si="129">AA213/AA222</f>
        <v>-19.314695786048706</v>
      </c>
      <c r="AB231">
        <f t="shared" si="129"/>
        <v>-12.413695655072253</v>
      </c>
      <c r="AC231">
        <f t="shared" si="129"/>
        <v>-6.2814004931932663</v>
      </c>
      <c r="AD231">
        <f t="shared" si="129"/>
        <v>-19.733998121810369</v>
      </c>
      <c r="AE231">
        <f t="shared" si="129"/>
        <v>-11.573885092973644</v>
      </c>
      <c r="AF231">
        <f t="shared" si="129"/>
        <v>-32.088035527080336</v>
      </c>
    </row>
    <row r="232" spans="14:32" x14ac:dyDescent="0.35">
      <c r="N232" t="str">
        <f t="shared" ref="N232:N237" si="130">N223</f>
        <v>Eastern and South-Eastern Asia</v>
      </c>
      <c r="P232">
        <f t="shared" si="128"/>
        <v>-1.9686741093171081</v>
      </c>
      <c r="Q232">
        <f t="shared" si="128"/>
        <v>-12.147589467631686</v>
      </c>
      <c r="R232">
        <f t="shared" si="128"/>
        <v>-16.594573413327026</v>
      </c>
      <c r="S232">
        <f t="shared" si="128"/>
        <v>-6.7049766703780085</v>
      </c>
      <c r="T232">
        <f t="shared" si="128"/>
        <v>0.12793102328956338</v>
      </c>
      <c r="U232">
        <f t="shared" si="128"/>
        <v>-7.6155085589304257</v>
      </c>
      <c r="Y232" t="str">
        <f t="shared" ref="Y232:Y237" si="131">Y223</f>
        <v>Anglosphere (other)</v>
      </c>
      <c r="AA232">
        <f t="shared" si="129"/>
        <v>-20.300647834296562</v>
      </c>
      <c r="AB232">
        <f t="shared" si="129"/>
        <v>-13.925406716566103</v>
      </c>
      <c r="AC232">
        <f t="shared" si="129"/>
        <v>-7.6313717993694317</v>
      </c>
      <c r="AD232">
        <f t="shared" si="129"/>
        <v>-21.185540203117512</v>
      </c>
      <c r="AE232">
        <f t="shared" si="129"/>
        <v>-13.029706523464418</v>
      </c>
      <c r="AF232">
        <f t="shared" si="129"/>
        <v>-31.669294609846162</v>
      </c>
    </row>
    <row r="233" spans="14:32" x14ac:dyDescent="0.35">
      <c r="N233" t="str">
        <f t="shared" si="130"/>
        <v>Europe</v>
      </c>
      <c r="Q233">
        <f t="shared" si="128"/>
        <v>-16.589232950014448</v>
      </c>
      <c r="R233">
        <f t="shared" si="128"/>
        <v>-22.108319942523586</v>
      </c>
      <c r="S233">
        <f t="shared" si="128"/>
        <v>-11.698062056575083</v>
      </c>
      <c r="T233">
        <f t="shared" si="128"/>
        <v>-5.2684758510957774</v>
      </c>
      <c r="U233">
        <f t="shared" si="128"/>
        <v>-12.054138477485964</v>
      </c>
      <c r="Y233" t="str">
        <f t="shared" si="131"/>
        <v>Arabsphere</v>
      </c>
      <c r="AB233">
        <f t="shared" si="129"/>
        <v>-14.129510375547762</v>
      </c>
      <c r="AC233">
        <f t="shared" si="129"/>
        <v>-6.5197066726319459</v>
      </c>
      <c r="AD233">
        <f t="shared" si="129"/>
        <v>-20.754350937184721</v>
      </c>
      <c r="AE233">
        <f t="shared" si="129"/>
        <v>-12.708041925889564</v>
      </c>
      <c r="AF233">
        <f t="shared" si="129"/>
        <v>-39.956249442795837</v>
      </c>
    </row>
    <row r="234" spans="14:32" x14ac:dyDescent="0.35">
      <c r="N234" t="str">
        <f t="shared" si="130"/>
        <v>Latin America and the Caribbean</v>
      </c>
      <c r="R234">
        <f t="shared" si="128"/>
        <v>-26.782214204046571</v>
      </c>
      <c r="S234">
        <f t="shared" si="128"/>
        <v>-17.739345393156103</v>
      </c>
      <c r="T234">
        <f t="shared" si="128"/>
        <v>-8.8723750112509681</v>
      </c>
      <c r="U234">
        <f t="shared" si="128"/>
        <v>-18.746034410113648</v>
      </c>
      <c r="Y234" t="str">
        <f t="shared" si="131"/>
        <v>Francosphere</v>
      </c>
      <c r="AC234">
        <f t="shared" si="129"/>
        <v>-0.35412882711456922</v>
      </c>
      <c r="AD234">
        <f t="shared" si="129"/>
        <v>-11.72457126557542</v>
      </c>
      <c r="AE234">
        <f t="shared" si="129"/>
        <v>-4.179000448504234</v>
      </c>
      <c r="AF234">
        <f t="shared" si="129"/>
        <v>-10.372127466601027</v>
      </c>
    </row>
    <row r="235" spans="14:32" x14ac:dyDescent="0.35">
      <c r="N235" t="str">
        <f t="shared" si="130"/>
        <v>Northern Africa and Western Asia</v>
      </c>
      <c r="S235">
        <f t="shared" si="128"/>
        <v>-9.0251435907310213</v>
      </c>
      <c r="T235">
        <f t="shared" si="128"/>
        <v>-2.3060685408249557</v>
      </c>
      <c r="U235">
        <f t="shared" si="128"/>
        <v>-14.164186322659893</v>
      </c>
      <c r="Y235" t="str">
        <f t="shared" si="131"/>
        <v>Germanosphere</v>
      </c>
      <c r="AD235">
        <f t="shared" si="129"/>
        <v>-19.720286725718989</v>
      </c>
      <c r="AE235">
        <f t="shared" si="129"/>
        <v>-10.884265821220541</v>
      </c>
      <c r="AF235">
        <f t="shared" si="129"/>
        <v>-24.248191035416585</v>
      </c>
    </row>
    <row r="236" spans="14:32" x14ac:dyDescent="0.35">
      <c r="N236" t="str">
        <f t="shared" si="130"/>
        <v>Northern America</v>
      </c>
      <c r="T236">
        <f t="shared" si="128"/>
        <v>-2.4042302012772296</v>
      </c>
      <c r="U236">
        <f t="shared" si="128"/>
        <v>-10.525542775746564</v>
      </c>
      <c r="Y236" t="str">
        <f t="shared" si="131"/>
        <v>Hispanosphere</v>
      </c>
      <c r="AE236">
        <f t="shared" si="129"/>
        <v>-15.443862715334724</v>
      </c>
      <c r="AF236">
        <f t="shared" si="129"/>
        <v>-49.402897463153678</v>
      </c>
    </row>
    <row r="237" spans="14:32" x14ac:dyDescent="0.35">
      <c r="N237" t="str">
        <f t="shared" si="130"/>
        <v>Oceania</v>
      </c>
      <c r="U237">
        <f t="shared" si="128"/>
        <v>-7.8225241313240481</v>
      </c>
      <c r="Y237" t="str">
        <f t="shared" si="131"/>
        <v>Lusosphone (Portuguese)</v>
      </c>
      <c r="AF237">
        <f t="shared" si="129"/>
        <v>-15.423544131887953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32">P230</f>
        <v>Europe</v>
      </c>
      <c r="Q240" t="str">
        <f t="shared" si="132"/>
        <v>Latin America and the Caribbean</v>
      </c>
      <c r="R240" t="str">
        <f t="shared" si="132"/>
        <v>Northern Africa and Western Asia</v>
      </c>
      <c r="S240" t="str">
        <f t="shared" si="132"/>
        <v>Northern America</v>
      </c>
      <c r="T240" t="str">
        <f t="shared" si="132"/>
        <v>Oceania</v>
      </c>
      <c r="U240" t="str">
        <f t="shared" si="132"/>
        <v>Sub-Saharan Africa</v>
      </c>
      <c r="Z240" t="str">
        <f>Z230</f>
        <v>Anglosphere (other)</v>
      </c>
      <c r="AA240" t="str">
        <f t="shared" ref="AA240:AF240" si="133">AA230</f>
        <v>Arabsphere</v>
      </c>
      <c r="AB240" t="str">
        <f t="shared" si="133"/>
        <v>Francosphere</v>
      </c>
      <c r="AC240" t="str">
        <f t="shared" si="133"/>
        <v>Germanosphere</v>
      </c>
      <c r="AD240" t="str">
        <f t="shared" si="133"/>
        <v>Hispanosphere</v>
      </c>
      <c r="AE240" t="str">
        <f t="shared" si="133"/>
        <v>Lusosphone (Portuguese)</v>
      </c>
      <c r="AF240" t="str">
        <f t="shared" si="133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34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35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34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35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34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35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34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35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34"/>
        <v>Northern America</v>
      </c>
      <c r="T246">
        <f>Q$32+Q209-2</f>
        <v>5368</v>
      </c>
      <c r="U246">
        <f>Q$32+Q210-2</f>
        <v>9623</v>
      </c>
      <c r="Y246" t="str">
        <f t="shared" si="135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34"/>
        <v>Oceania</v>
      </c>
      <c r="U247">
        <f>Q209+Q210-2</f>
        <v>5875</v>
      </c>
      <c r="Y247" t="str">
        <f t="shared" si="135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36">S3</f>
        <v>reg.55-64</v>
      </c>
      <c r="P264" t="str">
        <f t="shared" ref="P264:P272" si="137">AK3</f>
        <v>55-64</v>
      </c>
      <c r="Q264" t="str">
        <f t="shared" ref="Q264:Q272" si="138">AV3</f>
        <v>55-64</v>
      </c>
      <c r="Y264" t="str">
        <f t="shared" ref="Y264:Y272" si="139">Y202</f>
        <v>Language_Grouping</v>
      </c>
      <c r="Z264" t="str">
        <f t="shared" ref="Z264:Z272" si="140">S15</f>
        <v>reg.55-64</v>
      </c>
      <c r="AA264" t="str">
        <f t="shared" ref="AA264:AA272" si="141">AK15</f>
        <v>55-64</v>
      </c>
      <c r="AB264" t="str">
        <f t="shared" ref="AB264:AB272" si="142">AV15</f>
        <v>55-64</v>
      </c>
    </row>
    <row r="265" spans="14:28" x14ac:dyDescent="0.35">
      <c r="N265" t="str">
        <f t="shared" ref="N265:N272" si="143">N203</f>
        <v>Central and Southern Asia</v>
      </c>
      <c r="O265">
        <f t="shared" si="136"/>
        <v>99.249597932972179</v>
      </c>
      <c r="P265">
        <f t="shared" si="137"/>
        <v>1.3110863901446641</v>
      </c>
      <c r="Q265">
        <f t="shared" si="138"/>
        <v>9264</v>
      </c>
      <c r="Y265" t="str">
        <f t="shared" si="139"/>
        <v>Anglosphere (core)</v>
      </c>
      <c r="Z265">
        <f t="shared" si="140"/>
        <v>68.522669350000001</v>
      </c>
      <c r="AA265">
        <f t="shared" si="141"/>
        <v>3.4768799879999999</v>
      </c>
      <c r="AB265">
        <f t="shared" si="142"/>
        <v>10237</v>
      </c>
    </row>
    <row r="266" spans="14:28" x14ac:dyDescent="0.35">
      <c r="N266" t="str">
        <f t="shared" si="143"/>
        <v>Eastern and South-Eastern Asia</v>
      </c>
      <c r="O266">
        <f t="shared" si="136"/>
        <v>114.74145986926865</v>
      </c>
      <c r="P266">
        <f t="shared" si="137"/>
        <v>4.1992187394752145</v>
      </c>
      <c r="Q266">
        <f t="shared" si="138"/>
        <v>3042</v>
      </c>
      <c r="Y266" t="str">
        <f t="shared" si="139"/>
        <v>Anglosphere (other)</v>
      </c>
      <c r="Z266">
        <f t="shared" si="140"/>
        <v>101.13191879999999</v>
      </c>
      <c r="AA266">
        <f t="shared" si="141"/>
        <v>2.0820188210000001</v>
      </c>
      <c r="AB266">
        <f t="shared" si="142"/>
        <v>15261</v>
      </c>
    </row>
    <row r="267" spans="14:28" x14ac:dyDescent="0.35">
      <c r="N267" t="str">
        <f t="shared" si="143"/>
        <v>Europe</v>
      </c>
      <c r="O267">
        <f t="shared" si="136"/>
        <v>75.926435730862124</v>
      </c>
      <c r="P267">
        <f t="shared" si="137"/>
        <v>4.9871923864122802</v>
      </c>
      <c r="Q267">
        <f t="shared" si="138"/>
        <v>12780</v>
      </c>
      <c r="Y267" t="str">
        <f t="shared" si="139"/>
        <v>Arabsphere</v>
      </c>
      <c r="Z267">
        <f t="shared" si="140"/>
        <v>94.237297299999994</v>
      </c>
      <c r="AA267">
        <f t="shared" si="141"/>
        <v>2.0024642030000002</v>
      </c>
      <c r="AB267">
        <f t="shared" si="142"/>
        <v>10240</v>
      </c>
    </row>
    <row r="268" spans="14:28" x14ac:dyDescent="0.35">
      <c r="N268" t="str">
        <f t="shared" si="143"/>
        <v>Latin America and the Caribbean</v>
      </c>
      <c r="O268">
        <f t="shared" si="136"/>
        <v>105.71841409242194</v>
      </c>
      <c r="P268">
        <f t="shared" si="137"/>
        <v>2.6490948262428224</v>
      </c>
      <c r="Q268">
        <f t="shared" si="138"/>
        <v>29787</v>
      </c>
      <c r="Y268" t="str">
        <f t="shared" si="139"/>
        <v>Francosphere</v>
      </c>
      <c r="Z268">
        <f t="shared" si="140"/>
        <v>92.515317670000002</v>
      </c>
      <c r="AA268">
        <f t="shared" si="141"/>
        <v>2.561584275</v>
      </c>
      <c r="AB268">
        <f t="shared" si="142"/>
        <v>7367</v>
      </c>
    </row>
    <row r="269" spans="14:28" x14ac:dyDescent="0.35">
      <c r="N269" t="str">
        <f t="shared" si="143"/>
        <v>Northern Africa and Western Asia</v>
      </c>
      <c r="O269">
        <f t="shared" si="136"/>
        <v>95.283473652945929</v>
      </c>
      <c r="P269">
        <f t="shared" si="137"/>
        <v>1.554618347551477</v>
      </c>
      <c r="Q269">
        <f t="shared" si="138"/>
        <v>13342</v>
      </c>
      <c r="Y269" t="str">
        <f t="shared" si="139"/>
        <v>Germanosphere</v>
      </c>
      <c r="Z269">
        <f t="shared" si="140"/>
        <v>73.323047239999994</v>
      </c>
      <c r="AA269">
        <f t="shared" si="141"/>
        <v>3.0145737100000001</v>
      </c>
      <c r="AB269">
        <f t="shared" si="142"/>
        <v>2952</v>
      </c>
    </row>
    <row r="270" spans="14:28" x14ac:dyDescent="0.35">
      <c r="N270" t="str">
        <f t="shared" si="143"/>
        <v>Northern America</v>
      </c>
      <c r="O270">
        <f t="shared" si="136"/>
        <v>77.158136879687447</v>
      </c>
      <c r="P270">
        <f t="shared" si="137"/>
        <v>0.27890608747740969</v>
      </c>
      <c r="Q270">
        <f t="shared" si="138"/>
        <v>5426</v>
      </c>
      <c r="Y270" t="str">
        <f t="shared" si="139"/>
        <v>Hispanosphere</v>
      </c>
      <c r="Z270">
        <f t="shared" si="140"/>
        <v>111.8408901</v>
      </c>
      <c r="AA270">
        <f t="shared" si="141"/>
        <v>2.3833060920000002</v>
      </c>
      <c r="AB270">
        <f t="shared" si="142"/>
        <v>25345</v>
      </c>
    </row>
    <row r="271" spans="14:28" x14ac:dyDescent="0.35">
      <c r="N271" t="str">
        <f t="shared" si="143"/>
        <v>Oceania</v>
      </c>
      <c r="O271">
        <f t="shared" si="136"/>
        <v>60.179167311749517</v>
      </c>
      <c r="P271">
        <f t="shared" si="137"/>
        <v>4.7815015830088949</v>
      </c>
      <c r="Q271">
        <f t="shared" si="138"/>
        <v>1500</v>
      </c>
      <c r="Y271" t="str">
        <f t="shared" si="139"/>
        <v>Lusosphone (Portuguese)</v>
      </c>
      <c r="Z271">
        <f t="shared" si="140"/>
        <v>93.186034960000001</v>
      </c>
      <c r="AA271">
        <f t="shared" si="141"/>
        <v>1.554538717</v>
      </c>
      <c r="AB271">
        <f t="shared" si="142"/>
        <v>7159</v>
      </c>
    </row>
    <row r="272" spans="14:28" x14ac:dyDescent="0.35">
      <c r="N272" t="str">
        <f t="shared" si="143"/>
        <v>Sub-Saharan Africa</v>
      </c>
      <c r="O272">
        <f t="shared" si="136"/>
        <v>104.26395725279207</v>
      </c>
      <c r="P272">
        <f t="shared" si="137"/>
        <v>4.7662245533710985</v>
      </c>
      <c r="Q272">
        <f t="shared" si="138"/>
        <v>3585</v>
      </c>
      <c r="Y272" t="str">
        <f t="shared" si="139"/>
        <v>Swahili</v>
      </c>
      <c r="Z272">
        <f t="shared" si="140"/>
        <v>116.0169171</v>
      </c>
      <c r="AA272">
        <f t="shared" si="141"/>
        <v>5.0625555689999997</v>
      </c>
      <c r="AB272">
        <f t="shared" si="142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-80.982433432267939</v>
      </c>
      <c r="P275">
        <f>O$27-O267</f>
        <v>-42.167409293861411</v>
      </c>
      <c r="Q275">
        <f>O$27-O268</f>
        <v>-71.959387655421224</v>
      </c>
      <c r="R275">
        <f>O$27-O269</f>
        <v>-61.524447215945216</v>
      </c>
      <c r="S275">
        <f>O$27-O270</f>
        <v>-43.399110442686734</v>
      </c>
      <c r="T275">
        <f>O$27-O271</f>
        <v>-26.420140874748803</v>
      </c>
      <c r="U275">
        <f>O$27-O272</f>
        <v>-70.504930815791354</v>
      </c>
      <c r="Y275" t="str">
        <f>Y265</f>
        <v>Anglosphere (core)</v>
      </c>
      <c r="Z275">
        <f>Z$27-Z266</f>
        <v>-59.330520139999997</v>
      </c>
      <c r="AA275">
        <f>Z$27-Z267</f>
        <v>-52.435898639999998</v>
      </c>
      <c r="AB275">
        <f>Z$27-Z268</f>
        <v>-50.713919010000005</v>
      </c>
      <c r="AC275">
        <f>Z$27-Z269</f>
        <v>-31.521648579999997</v>
      </c>
      <c r="AD275">
        <f>Z$27-Z270</f>
        <v>-70.039491440000006</v>
      </c>
      <c r="AE275">
        <f>Z$27-Z271</f>
        <v>-51.384636300000004</v>
      </c>
      <c r="AF275">
        <f>Z$27-Z272</f>
        <v>-74.215518440000011</v>
      </c>
    </row>
    <row r="276" spans="14:32" x14ac:dyDescent="0.35">
      <c r="N276" t="str">
        <f t="shared" ref="N276:N281" si="144">N266</f>
        <v>Eastern and South-Eastern Asia</v>
      </c>
      <c r="P276">
        <f>O$28-O267</f>
        <v>-26.125705426923034</v>
      </c>
      <c r="Q276">
        <f>O$28-O268</f>
        <v>-55.917683788482847</v>
      </c>
      <c r="R276">
        <f>O$28-O269</f>
        <v>-45.482743349006839</v>
      </c>
      <c r="S276">
        <f>O$28-O270</f>
        <v>-27.357406575748357</v>
      </c>
      <c r="T276">
        <f>O$28-O271</f>
        <v>-10.378437007810426</v>
      </c>
      <c r="U276">
        <f>O$28-O272</f>
        <v>-54.463226948852977</v>
      </c>
      <c r="Y276" t="str">
        <f t="shared" ref="Y276:Y281" si="145">Y266</f>
        <v>Anglosphere (other)</v>
      </c>
      <c r="AA276">
        <f>Z$28-Z267</f>
        <v>-57.148776749999996</v>
      </c>
      <c r="AB276">
        <f>Z$28-Z268</f>
        <v>-55.426797120000003</v>
      </c>
      <c r="AC276">
        <f>Z$28-Z269</f>
        <v>-36.234526689999996</v>
      </c>
      <c r="AD276">
        <f>Z$28-Z270</f>
        <v>-74.752369549999997</v>
      </c>
      <c r="AE276">
        <f>Z$28-Z271</f>
        <v>-56.097514410000002</v>
      </c>
      <c r="AF276">
        <f>Z$28-Z272</f>
        <v>-78.928396550000002</v>
      </c>
    </row>
    <row r="277" spans="14:32" x14ac:dyDescent="0.35">
      <c r="N277" t="str">
        <f t="shared" si="144"/>
        <v>Europe</v>
      </c>
      <c r="Q277">
        <f>O$29-O268</f>
        <v>-68.277582592560407</v>
      </c>
      <c r="R277">
        <f>O$29-O269</f>
        <v>-57.842642153084405</v>
      </c>
      <c r="S277">
        <f>O$29-O270</f>
        <v>-39.717305379825923</v>
      </c>
      <c r="T277">
        <f>O$29-O271</f>
        <v>-22.738335811887993</v>
      </c>
      <c r="U277">
        <f>O$29-O272</f>
        <v>-66.823125752930537</v>
      </c>
      <c r="Y277" t="str">
        <f t="shared" si="145"/>
        <v>Arabsphere</v>
      </c>
      <c r="AB277">
        <f>Z$29-Z268</f>
        <v>-48.108396410000005</v>
      </c>
      <c r="AC277">
        <f>Z$29-Z269</f>
        <v>-28.916125979999997</v>
      </c>
      <c r="AD277">
        <f>Z$29-Z270</f>
        <v>-67.433968840000006</v>
      </c>
      <c r="AE277">
        <f>Z$29-Z271</f>
        <v>-48.779113700000003</v>
      </c>
      <c r="AF277">
        <f>Z$29-Z272</f>
        <v>-71.609995840000011</v>
      </c>
    </row>
    <row r="278" spans="14:32" x14ac:dyDescent="0.35">
      <c r="N278" t="str">
        <f t="shared" si="144"/>
        <v>Latin America and the Caribbean</v>
      </c>
      <c r="R278">
        <f>O$30-O269</f>
        <v>-58.452470539999688</v>
      </c>
      <c r="S278">
        <f>O$30-O270</f>
        <v>-40.327133766741206</v>
      </c>
      <c r="T278">
        <f>O$30-O271</f>
        <v>-23.348164198803275</v>
      </c>
      <c r="U278">
        <f>O$30-O272</f>
        <v>-67.432954139845833</v>
      </c>
      <c r="Y278" t="str">
        <f t="shared" si="145"/>
        <v>Francosphere</v>
      </c>
      <c r="AC278">
        <f>Z$30-Z269</f>
        <v>-18.083578449999997</v>
      </c>
      <c r="AD278">
        <f>Z$30-Z270</f>
        <v>-56.601421309999999</v>
      </c>
      <c r="AE278">
        <f>Z$30-Z271</f>
        <v>-37.946566170000004</v>
      </c>
      <c r="AF278">
        <f>Z$30-Z272</f>
        <v>-60.777448310000004</v>
      </c>
    </row>
    <row r="279" spans="14:32" x14ac:dyDescent="0.35">
      <c r="N279" t="str">
        <f t="shared" si="144"/>
        <v>Northern Africa and Western Asia</v>
      </c>
      <c r="S279">
        <f>O$31-O270</f>
        <v>-32.097656010828523</v>
      </c>
      <c r="T279">
        <f>O$31-O271</f>
        <v>-15.118686442890592</v>
      </c>
      <c r="U279">
        <f>O$31-O272</f>
        <v>-59.203476383933143</v>
      </c>
      <c r="Y279" t="str">
        <f t="shared" si="145"/>
        <v>Germanosphere</v>
      </c>
      <c r="AD279">
        <f>Z$31-Z270</f>
        <v>-72.08933811</v>
      </c>
      <c r="AE279">
        <f>Z$31-Z271</f>
        <v>-53.434482969999998</v>
      </c>
      <c r="AF279">
        <f>Z$31-Z272</f>
        <v>-76.265365110000005</v>
      </c>
    </row>
    <row r="280" spans="14:32" x14ac:dyDescent="0.35">
      <c r="N280" t="str">
        <f t="shared" si="144"/>
        <v>Northern America</v>
      </c>
      <c r="T280">
        <f>O$32-O271</f>
        <v>-14.817020243303247</v>
      </c>
      <c r="U280">
        <f>O$32-O272</f>
        <v>-58.901810184345798</v>
      </c>
      <c r="Y280" t="str">
        <f t="shared" si="145"/>
        <v>Hispanosphere</v>
      </c>
      <c r="AE280">
        <f>Z$32-Z271</f>
        <v>-51.6718671</v>
      </c>
      <c r="AF280">
        <f>Z$32-Z272</f>
        <v>-74.50274924</v>
      </c>
    </row>
    <row r="281" spans="14:32" x14ac:dyDescent="0.35">
      <c r="N281" t="str">
        <f t="shared" si="144"/>
        <v>Oceania</v>
      </c>
      <c r="U281">
        <f>O271-O272</f>
        <v>-44.084789941042551</v>
      </c>
      <c r="Y281" t="str">
        <f t="shared" si="145"/>
        <v>Lusosphone (Portuguese)</v>
      </c>
      <c r="AF281">
        <f>Z271-Z272</f>
        <v>-22.83088214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146">P274</f>
        <v>Europe</v>
      </c>
      <c r="Q283" t="str">
        <f t="shared" si="146"/>
        <v>Latin America and the Caribbean</v>
      </c>
      <c r="R283" t="str">
        <f t="shared" si="146"/>
        <v>Northern Africa and Western Asia</v>
      </c>
      <c r="S283" t="str">
        <f t="shared" si="146"/>
        <v>Northern America</v>
      </c>
      <c r="T283" t="str">
        <f t="shared" si="146"/>
        <v>Oceania</v>
      </c>
      <c r="U283" t="str">
        <f t="shared" si="146"/>
        <v>Sub-Saharan Africa</v>
      </c>
      <c r="Z283" t="str">
        <f>Z274</f>
        <v>Anglosphere (other)</v>
      </c>
      <c r="AA283" t="str">
        <f t="shared" ref="AA283:AF283" si="147">AA274</f>
        <v>Arabsphere</v>
      </c>
      <c r="AB283" t="str">
        <f t="shared" si="147"/>
        <v>Francosphere</v>
      </c>
      <c r="AC283" t="str">
        <f t="shared" si="147"/>
        <v>Germanosphere</v>
      </c>
      <c r="AD283" t="str">
        <f t="shared" si="147"/>
        <v>Hispanosphere</v>
      </c>
      <c r="AE283" t="str">
        <f t="shared" si="147"/>
        <v>Lusosphone (Portuguese)</v>
      </c>
      <c r="AF283" t="str">
        <f t="shared" si="147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3.33948633819878</v>
      </c>
      <c r="P284">
        <f>SQRT((Q$27*P$27^2+Q267*P267^2)/(Q$27+Q267-2))</f>
        <v>4.2328109844229784</v>
      </c>
      <c r="Q284">
        <f>SQRT((Q$27*P$27^2+Q268*P268^2)/(Q$27+Q268-2))</f>
        <v>2.7534697667366714</v>
      </c>
      <c r="R284">
        <f>SQRT((Q$27*P$27^2+Q269*P269^2)/(Q$27+Q269-2))</f>
        <v>2.3174300003940256</v>
      </c>
      <c r="S284">
        <f>SQRT((Q$27*P$27^2+Q270*P270^2)/(Q$27+Q270-2))</f>
        <v>2.4603700337553644</v>
      </c>
      <c r="T284">
        <f>SQRT((Q$27*P$27^2+Q271*P271^2)/(Q$27+Q271-2))</f>
        <v>3.3119184804465571</v>
      </c>
      <c r="U284">
        <f>SQRT((Q$27*P$27^2+Q272*P272^2)/(Q$27+Q272-2))</f>
        <v>3.5674265269229748</v>
      </c>
      <c r="Y284" t="str">
        <f>Y275</f>
        <v>Anglosphere (core)</v>
      </c>
      <c r="Z284">
        <f>SQRT((AB$27*AA$27^2+AB266*AA266^2)/(AB$27+AB266-2))</f>
        <v>2.2280368237957009</v>
      </c>
      <c r="AA284">
        <f>SQRT((AB$27*AA$27^2+AB267*AA267^2)/(AB$27+AB267-2))</f>
        <v>2.226008672737505</v>
      </c>
      <c r="AB284">
        <f>SQRT((AB$27*AA$27^2+AB268*AA268^2)/(AB$27+AB268-2))</f>
        <v>2.5157174218535303</v>
      </c>
      <c r="AC284">
        <f>SQRT((AB$27*AA$27^2+AB269*AA269^2)/(AB$27+AB269-2))</f>
        <v>2.6268614330545512</v>
      </c>
      <c r="AD284">
        <f>SQRT((AB$27*AA$27^2+AB270*AA270^2)/(AB$27+AB270-2))</f>
        <v>2.4060553478932918</v>
      </c>
      <c r="AE284">
        <f>SQRT((AB$27*AA$27^2+AB271*AA271^2)/(AB$27+AB271-2))</f>
        <v>2.0989256566637047</v>
      </c>
      <c r="AF284">
        <f>SQRT((AB$27*AA$27^2+AB272*AA272^2)/(AB$27+AB272-2))</f>
        <v>2.5065787837808307</v>
      </c>
    </row>
    <row r="285" spans="14:32" x14ac:dyDescent="0.35">
      <c r="N285" t="str">
        <f t="shared" ref="N285:N290" si="148">N276</f>
        <v>Eastern and South-Eastern Asia</v>
      </c>
      <c r="P285">
        <f>SQRT((Q$28*P$28^2+Q267*P267^2)/(Q$28+Q267-2))</f>
        <v>4.8980193345757321</v>
      </c>
      <c r="Q285">
        <f>SQRT((Q$28*P$28^2+Q268*P268^2)/(Q$28+Q268-2))</f>
        <v>2.6632245817884739</v>
      </c>
      <c r="R285">
        <f>SQRT((Q$28*P$28^2+Q269*P269^2)/(Q$28+Q269-2))</f>
        <v>1.6849781571171347</v>
      </c>
      <c r="S285">
        <f>SQRT((Q$28*P$28^2+Q270*P270^2)/(Q$28+Q270-2))</f>
        <v>1.1564427820246832</v>
      </c>
      <c r="T285">
        <f>SQRT((Q$28*P$28^2+Q271*P271^2)/(Q$28+Q271-2))</f>
        <v>4.2842215614065013</v>
      </c>
      <c r="U285">
        <f>SQRT((Q$28*P$28^2+Q272*P272^2)/(Q$28+Q272-2))</f>
        <v>4.5143490404046913</v>
      </c>
      <c r="Y285" t="str">
        <f t="shared" ref="Y285:Y290" si="149">Y276</f>
        <v>Anglosphere (other)</v>
      </c>
      <c r="AA285">
        <f>SQRT((AB$28*AA$28^2+AB267*AA267^2)/(AB$28+AB267-2))</f>
        <v>2.4004587482253879</v>
      </c>
      <c r="AB285">
        <f>SQRT((AB$28*AA$28^2+AB268*AA268^2)/(AB$28+AB268-2))</f>
        <v>2.6300730045612384</v>
      </c>
      <c r="AC285">
        <f>SQRT((AB$28*AA$28^2+AB269*AA269^2)/(AB$28+AB269-2))</f>
        <v>2.7338283791404105</v>
      </c>
      <c r="AD285">
        <f>SQRT((AB$28*AA$28^2+AB270*AA270^2)/(AB$28+AB270-2))</f>
        <v>2.484565639355901</v>
      </c>
      <c r="AE285">
        <f>SQRT((AB$28*AA$28^2+AB271*AA271^2)/(AB$28+AB271-2))</f>
        <v>2.3383974404499011</v>
      </c>
      <c r="AF285">
        <f>SQRT((AB$28*AA$28^2+AB272*AA272^2)/(AB$28+AB272-2))</f>
        <v>2.6852415606375217</v>
      </c>
    </row>
    <row r="286" spans="14:32" x14ac:dyDescent="0.35">
      <c r="N286" t="str">
        <f t="shared" si="148"/>
        <v>Europe</v>
      </c>
      <c r="Q286">
        <f>SQRT((Q$29*P$29^2+Q268*P268^2)/(Q$29+Q268-2))</f>
        <v>2.62339630113091</v>
      </c>
      <c r="R286">
        <f>SQRT((Q$29*P$29^2+Q269*P269^2)/(Q$29+Q269-2))</f>
        <v>1.8431847898747158</v>
      </c>
      <c r="S286">
        <f>SQRT((Q$29*P$29^2+Q270*P270^2)/(Q$29+Q270-2))</f>
        <v>1.7089289749205456</v>
      </c>
      <c r="T286">
        <f>SQRT((Q$29*P$29^2+Q271*P271^2)/(Q$29+Q271-2))</f>
        <v>3.1608852424232872</v>
      </c>
      <c r="U286">
        <f>SQRT((Q$29*P$29^2+Q272*P272^2)/(Q$29+Q272-2))</f>
        <v>3.6177462558000819</v>
      </c>
      <c r="Y286" t="str">
        <f t="shared" si="149"/>
        <v>Arabsphere</v>
      </c>
      <c r="AB286">
        <f>SQRT((AB$29*AA$29^2+AB268*AA268^2)/(AB$29+AB268-2))</f>
        <v>2.1433427546045043</v>
      </c>
      <c r="AC286">
        <f>SQRT((AB$29*AA$29^2+AB269*AA269^2)/(AB$29+AB269-2))</f>
        <v>2.1279837672810049</v>
      </c>
      <c r="AD286">
        <f>SQRT((AB$29*AA$29^2+AB270*AA270^2)/(AB$29+AB270-2))</f>
        <v>2.2159807887374363</v>
      </c>
      <c r="AE286">
        <f>SQRT((AB$29*AA$29^2+AB271*AA271^2)/(AB$29+AB271-2))</f>
        <v>1.8123146639309711</v>
      </c>
      <c r="AF286">
        <f>SQRT((AB$29*AA$29^2+AB272*AA272^2)/(AB$29+AB272-2))</f>
        <v>1.9423399197535172</v>
      </c>
    </row>
    <row r="287" spans="14:32" x14ac:dyDescent="0.35">
      <c r="N287" t="str">
        <f t="shared" si="148"/>
        <v>Latin America and the Caribbean</v>
      </c>
      <c r="R287">
        <f>SQRT((Q$30*P$30^2+Q269*P269^2)/(Q$30+Q269-2))</f>
        <v>1.4949231577496815</v>
      </c>
      <c r="S287">
        <f>SQRT((Q$30*P$30^2+Q270*P270^2)/(Q$30+Q270-2))</f>
        <v>1.2945150796395615</v>
      </c>
      <c r="T287">
        <f>SQRT((Q$30*P$30^2+Q271*P271^2)/(Q$30+Q271-2))</f>
        <v>1.8894422383648066</v>
      </c>
      <c r="U287">
        <f>SQRT((Q$30*P$30^2+Q272*P272^2)/(Q$30+Q272-2))</f>
        <v>2.2942939719618418</v>
      </c>
      <c r="Y287" t="str">
        <f t="shared" si="149"/>
        <v>Francosphere</v>
      </c>
      <c r="AC287">
        <f>SQRT((AB$30*AA$30^2+AB269*AA269^2)/(AB$30+AB269-2))</f>
        <v>4.9837492003151942</v>
      </c>
      <c r="AD287">
        <f>SQRT((AB$30*AA$30^2+AB270*AA270^2)/(AB$30+AB270-2))</f>
        <v>3.0131344686879364</v>
      </c>
      <c r="AE287">
        <f>SQRT((AB$30*AA$30^2+AB271*AA271^2)/(AB$30+AB271-2))</f>
        <v>3.6128748535029649</v>
      </c>
      <c r="AF287">
        <f>SQRT((AB$30*AA$30^2+AB272*AA272^2)/(AB$30+AB272-2))</f>
        <v>6.5456151882125813</v>
      </c>
    </row>
    <row r="288" spans="14:32" x14ac:dyDescent="0.35">
      <c r="N288" t="str">
        <f t="shared" si="148"/>
        <v>Northern Africa and Western Asia</v>
      </c>
      <c r="S288">
        <f>SQRT((Q$31*P$31^2+Q270*P270^2)/(Q$31+Q270-2))</f>
        <v>1.712351094728584</v>
      </c>
      <c r="T288">
        <f>SQRT((Q$31*P$31^2+Q271*P271^2)/(Q$31+Q271-2))</f>
        <v>2.3496307956621512</v>
      </c>
      <c r="U288">
        <f>SQRT((Q$31*P$31^2+Q272*P272^2)/(Q$31+Q272-2))</f>
        <v>2.7087467299340409</v>
      </c>
      <c r="Y288" t="str">
        <f t="shared" si="149"/>
        <v>Germanosphere</v>
      </c>
      <c r="AD288">
        <f>SQRT((AB$31*AA$31^2+AB270*AA270^2)/(AB$31+AB270-2))</f>
        <v>2.3943491077541612</v>
      </c>
      <c r="AE288">
        <f>SQRT((AB$31*AA$31^2+AB271*AA271^2)/(AB$31+AB271-2))</f>
        <v>1.6435328247680949</v>
      </c>
      <c r="AF288">
        <f>SQRT((AB$31*AA$31^2+AB272*AA272^2)/(AB$31+AB272-2))</f>
        <v>3.8427117878725978</v>
      </c>
    </row>
    <row r="289" spans="14:32" x14ac:dyDescent="0.35">
      <c r="N289" t="str">
        <f t="shared" si="148"/>
        <v>Northern America</v>
      </c>
      <c r="T289">
        <f>SQRT((Q$32*P$32^2+Q271*P271^2)/(Q$32+Q271-2))</f>
        <v>2.8735329952690418</v>
      </c>
      <c r="U289">
        <f>SQRT((Q$32*P$32^2+Q272*P272^2)/(Q$32+Q272-2))</f>
        <v>3.4544399148766396</v>
      </c>
      <c r="Y289" t="str">
        <f t="shared" si="149"/>
        <v>Hispanosphere</v>
      </c>
      <c r="AE289">
        <f>SQRT((AB$32*AA$32^2+AB271*AA271^2)/(AB$32+AB271-2))</f>
        <v>1.5877189373841061</v>
      </c>
      <c r="AF289">
        <f>SQRT((AB$32*AA$32^2+AB272*AA272^2)/(AB$32+AB272-2))</f>
        <v>1.6283505850104871</v>
      </c>
    </row>
    <row r="290" spans="14:32" x14ac:dyDescent="0.35">
      <c r="N290" t="str">
        <f t="shared" si="148"/>
        <v>Oceania</v>
      </c>
      <c r="U290">
        <f>SQRT((Q271*P271^2+Q272*P272^2)/(Q271+Q272-2))</f>
        <v>4.7716746134922019</v>
      </c>
      <c r="Y290" t="str">
        <f t="shared" si="149"/>
        <v>Lusosphone (Portuguese)</v>
      </c>
      <c r="AF290">
        <f>SQRT((AB271*AA271^2+AB272*AA272^2)/(AB271+AB272-2))</f>
        <v>1.6244740093138637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150">P283</f>
        <v>Europe</v>
      </c>
      <c r="Q292" t="str">
        <f t="shared" si="150"/>
        <v>Latin America and the Caribbean</v>
      </c>
      <c r="R292" t="str">
        <f t="shared" si="150"/>
        <v>Northern Africa and Western Asia</v>
      </c>
      <c r="S292" t="str">
        <f t="shared" si="150"/>
        <v>Northern America</v>
      </c>
      <c r="T292" t="str">
        <f t="shared" si="150"/>
        <v>Oceania</v>
      </c>
      <c r="U292" t="str">
        <f t="shared" si="150"/>
        <v>Sub-Saharan Africa</v>
      </c>
      <c r="Y292" s="4" t="s">
        <v>39</v>
      </c>
      <c r="Z292" t="str">
        <f>Z283</f>
        <v>Anglosphere (other)</v>
      </c>
      <c r="AA292" t="str">
        <f t="shared" ref="AA292:AF292" si="151">AA283</f>
        <v>Arabsphere</v>
      </c>
      <c r="AB292" t="str">
        <f t="shared" si="151"/>
        <v>Francosphere</v>
      </c>
      <c r="AC292" t="str">
        <f t="shared" si="151"/>
        <v>Germanosphere</v>
      </c>
      <c r="AD292" t="str">
        <f t="shared" si="151"/>
        <v>Hispanosphere</v>
      </c>
      <c r="AE292" t="str">
        <f t="shared" si="151"/>
        <v>Lusosphone (Portuguese)</v>
      </c>
      <c r="AF292" t="str">
        <f t="shared" si="151"/>
        <v>Swahili</v>
      </c>
    </row>
    <row r="293" spans="14:32" x14ac:dyDescent="0.35">
      <c r="N293" t="str">
        <f>N284</f>
        <v>Central and Southern Asia</v>
      </c>
      <c r="O293">
        <f>O275/O284</f>
        <v>-24.249966980235488</v>
      </c>
      <c r="P293">
        <f t="shared" ref="P293:U299" si="152">P275/P284</f>
        <v>-9.9620345555330108</v>
      </c>
      <c r="Q293">
        <f t="shared" si="152"/>
        <v>-26.134075821251997</v>
      </c>
      <c r="R293">
        <f t="shared" si="152"/>
        <v>-26.54856768294378</v>
      </c>
      <c r="S293">
        <f t="shared" si="152"/>
        <v>-17.639261512401401</v>
      </c>
      <c r="T293">
        <f t="shared" si="152"/>
        <v>-7.9772920229565818</v>
      </c>
      <c r="U293">
        <f t="shared" si="152"/>
        <v>-19.763527092625008</v>
      </c>
      <c r="Y293" t="str">
        <f>Y284</f>
        <v>Anglosphere (core)</v>
      </c>
      <c r="Z293">
        <f>Z275/Z284</f>
        <v>-26.629057251811513</v>
      </c>
      <c r="AA293">
        <f t="shared" ref="AA293:AF299" si="153">AA275/AA284</f>
        <v>-23.556017225896646</v>
      </c>
      <c r="AB293">
        <f t="shared" si="153"/>
        <v>-20.158829671988759</v>
      </c>
      <c r="AC293">
        <f t="shared" si="153"/>
        <v>-11.999737855736907</v>
      </c>
      <c r="AD293">
        <f t="shared" si="153"/>
        <v>-29.109675927166681</v>
      </c>
      <c r="AE293">
        <f t="shared" si="153"/>
        <v>-24.481398917995591</v>
      </c>
      <c r="AF293">
        <f t="shared" si="153"/>
        <v>-29.608292753541971</v>
      </c>
    </row>
    <row r="294" spans="14:32" x14ac:dyDescent="0.35">
      <c r="N294" t="str">
        <f t="shared" ref="N294:N299" si="154">N285</f>
        <v>Eastern and South-Eastern Asia</v>
      </c>
      <c r="P294">
        <f t="shared" si="152"/>
        <v>-5.3339326863204493</v>
      </c>
      <c r="Q294">
        <f t="shared" si="152"/>
        <v>-20.996232976691598</v>
      </c>
      <c r="R294">
        <f t="shared" si="152"/>
        <v>-26.993075938043162</v>
      </c>
      <c r="S294">
        <f t="shared" si="152"/>
        <v>-23.656515480905512</v>
      </c>
      <c r="T294">
        <f t="shared" si="152"/>
        <v>-2.4224790569428922</v>
      </c>
      <c r="U294">
        <f t="shared" si="152"/>
        <v>-12.064469641445934</v>
      </c>
      <c r="Y294" t="str">
        <f t="shared" ref="Y294:Y299" si="155">Y285</f>
        <v>Anglosphere (other)</v>
      </c>
      <c r="AA294">
        <f t="shared" si="153"/>
        <v>-23.807439637214749</v>
      </c>
      <c r="AB294">
        <f t="shared" si="153"/>
        <v>-21.0742428152661</v>
      </c>
      <c r="AC294">
        <f t="shared" si="153"/>
        <v>-13.254133641480855</v>
      </c>
      <c r="AD294">
        <f t="shared" si="153"/>
        <v>-30.086695382851229</v>
      </c>
      <c r="AE294">
        <f t="shared" si="153"/>
        <v>-23.989726228577723</v>
      </c>
      <c r="AF294">
        <f t="shared" si="153"/>
        <v>-29.393406428306982</v>
      </c>
    </row>
    <row r="295" spans="14:32" x14ac:dyDescent="0.35">
      <c r="N295" t="str">
        <f t="shared" si="154"/>
        <v>Europe</v>
      </c>
      <c r="Q295">
        <f t="shared" si="152"/>
        <v>-26.02640804331655</v>
      </c>
      <c r="R295">
        <f t="shared" si="152"/>
        <v>-31.381900757230131</v>
      </c>
      <c r="S295">
        <f t="shared" si="152"/>
        <v>-23.241050952203867</v>
      </c>
      <c r="T295">
        <f t="shared" si="152"/>
        <v>-7.1936606576883149</v>
      </c>
      <c r="U295">
        <f t="shared" si="152"/>
        <v>-18.470926656560739</v>
      </c>
      <c r="Y295" t="str">
        <f t="shared" si="155"/>
        <v>Arabsphere</v>
      </c>
      <c r="AB295">
        <f t="shared" si="153"/>
        <v>-22.44549841906975</v>
      </c>
      <c r="AC295">
        <f t="shared" si="153"/>
        <v>-13.588508721073133</v>
      </c>
      <c r="AD295">
        <f t="shared" si="153"/>
        <v>-30.430755168423989</v>
      </c>
      <c r="AE295">
        <f t="shared" si="153"/>
        <v>-26.915366669382056</v>
      </c>
      <c r="AF295">
        <f t="shared" si="153"/>
        <v>-36.867900984647072</v>
      </c>
    </row>
    <row r="296" spans="14:32" x14ac:dyDescent="0.35">
      <c r="N296" t="str">
        <f t="shared" si="154"/>
        <v>Latin America and the Caribbean</v>
      </c>
      <c r="R296">
        <f t="shared" si="152"/>
        <v>-39.100652255590589</v>
      </c>
      <c r="S296">
        <f t="shared" si="152"/>
        <v>-31.1523090005021</v>
      </c>
      <c r="T296">
        <f t="shared" si="152"/>
        <v>-12.357172780793576</v>
      </c>
      <c r="U296">
        <f t="shared" si="152"/>
        <v>-29.391592779274131</v>
      </c>
      <c r="Y296" t="str">
        <f t="shared" si="155"/>
        <v>Francosphere</v>
      </c>
      <c r="AC296">
        <f t="shared" si="153"/>
        <v>-3.628508924336785</v>
      </c>
      <c r="AD296">
        <f t="shared" si="153"/>
        <v>-18.784897221877713</v>
      </c>
      <c r="AE296">
        <f t="shared" si="153"/>
        <v>-10.503149903796928</v>
      </c>
      <c r="AF296">
        <f t="shared" si="153"/>
        <v>-9.285215608068242</v>
      </c>
    </row>
    <row r="297" spans="14:32" x14ac:dyDescent="0.35">
      <c r="N297" t="str">
        <f t="shared" si="154"/>
        <v>Northern Africa and Western Asia</v>
      </c>
      <c r="S297">
        <f t="shared" si="152"/>
        <v>-18.744786691023872</v>
      </c>
      <c r="T297">
        <f t="shared" si="152"/>
        <v>-6.4344945047547286</v>
      </c>
      <c r="U297">
        <f t="shared" si="152"/>
        <v>-21.856408991539336</v>
      </c>
      <c r="Y297" t="str">
        <f t="shared" si="155"/>
        <v>Germanosphere</v>
      </c>
      <c r="AD297">
        <f t="shared" si="153"/>
        <v>-30.108114926322489</v>
      </c>
      <c r="AE297">
        <f t="shared" si="153"/>
        <v>-32.511965787808158</v>
      </c>
      <c r="AF297">
        <f t="shared" si="153"/>
        <v>-19.846756488657203</v>
      </c>
    </row>
    <row r="298" spans="14:32" x14ac:dyDescent="0.35">
      <c r="N298" t="str">
        <f t="shared" si="154"/>
        <v>Northern America</v>
      </c>
      <c r="T298">
        <f t="shared" si="152"/>
        <v>-5.1563772776223038</v>
      </c>
      <c r="U298">
        <f t="shared" si="152"/>
        <v>-17.051044926467977</v>
      </c>
      <c r="Y298" t="str">
        <f t="shared" si="155"/>
        <v>Hispanosphere</v>
      </c>
      <c r="AE298">
        <f t="shared" si="153"/>
        <v>-32.544719271997558</v>
      </c>
      <c r="AF298">
        <f t="shared" si="153"/>
        <v>-45.753506600988004</v>
      </c>
    </row>
    <row r="299" spans="14:32" x14ac:dyDescent="0.35">
      <c r="N299" t="str">
        <f t="shared" si="154"/>
        <v>Oceania</v>
      </c>
      <c r="U299">
        <f t="shared" si="152"/>
        <v>-9.2388508253245334</v>
      </c>
      <c r="Y299" t="str">
        <f t="shared" si="155"/>
        <v>Lusosphone (Portuguese)</v>
      </c>
      <c r="AF299">
        <f t="shared" si="153"/>
        <v>-14.054322820248249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156">P292</f>
        <v>Europe</v>
      </c>
      <c r="Q302" t="str">
        <f t="shared" si="156"/>
        <v>Latin America and the Caribbean</v>
      </c>
      <c r="R302" t="str">
        <f t="shared" si="156"/>
        <v>Northern Africa and Western Asia</v>
      </c>
      <c r="S302" t="str">
        <f t="shared" si="156"/>
        <v>Northern America</v>
      </c>
      <c r="T302" t="str">
        <f t="shared" si="156"/>
        <v>Oceania</v>
      </c>
      <c r="U302" t="str">
        <f t="shared" si="156"/>
        <v>Sub-Saharan Africa</v>
      </c>
      <c r="Z302" t="str">
        <f>Z292</f>
        <v>Anglosphere (other)</v>
      </c>
      <c r="AA302" t="str">
        <f t="shared" ref="AA302:AF302" si="157">AA292</f>
        <v>Arabsphere</v>
      </c>
      <c r="AB302" t="str">
        <f t="shared" si="157"/>
        <v>Francosphere</v>
      </c>
      <c r="AC302" t="str">
        <f t="shared" si="157"/>
        <v>Germanosphere</v>
      </c>
      <c r="AD302" t="str">
        <f t="shared" si="157"/>
        <v>Hispanosphere</v>
      </c>
      <c r="AE302" t="str">
        <f t="shared" si="157"/>
        <v>Lusosphone (Portuguese)</v>
      </c>
      <c r="AF302" t="str">
        <f t="shared" si="157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158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159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158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159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158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159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158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159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158"/>
        <v>Northern America</v>
      </c>
      <c r="T308">
        <f>Q$32+Q271-2</f>
        <v>6057</v>
      </c>
      <c r="U308">
        <f>Q$32+Q272-2</f>
        <v>8142</v>
      </c>
      <c r="Y308" t="str">
        <f t="shared" si="159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158"/>
        <v>Oceania</v>
      </c>
      <c r="U309">
        <f>Q271+Q272-2</f>
        <v>5083</v>
      </c>
      <c r="Y309" t="str">
        <f t="shared" si="159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160">N264</f>
        <v>Geographic_Grouping_A</v>
      </c>
      <c r="O323" t="str">
        <f t="shared" ref="O323:O331" si="161">T3</f>
        <v>reg.65-74</v>
      </c>
      <c r="P323" t="str">
        <f t="shared" ref="P323:P331" si="162">AL3</f>
        <v>65-74</v>
      </c>
      <c r="Q323" t="str">
        <f t="shared" ref="Q323:Q331" si="163">AW3</f>
        <v>65-74</v>
      </c>
      <c r="Y323" t="str">
        <f t="shared" ref="Y323:Y331" si="164">Y264</f>
        <v>Language_Grouping</v>
      </c>
      <c r="Z323" t="str">
        <f t="shared" ref="Z323:Z331" si="165">T15</f>
        <v>reg.65-74</v>
      </c>
      <c r="AA323" t="str">
        <f t="shared" ref="AA323:AA331" si="166">AL15</f>
        <v>65-74</v>
      </c>
      <c r="AB323" t="str">
        <f t="shared" ref="AB323:AB331" si="167">AW15</f>
        <v>65-74</v>
      </c>
    </row>
    <row r="324" spans="14:32" x14ac:dyDescent="0.35">
      <c r="N324" t="str">
        <f t="shared" si="160"/>
        <v>Central and Southern Asia</v>
      </c>
      <c r="O324">
        <f t="shared" si="161"/>
        <v>103.946592952922</v>
      </c>
      <c r="P324">
        <f t="shared" si="162"/>
        <v>1.3136221188427113</v>
      </c>
      <c r="Q324">
        <f t="shared" si="163"/>
        <v>5453</v>
      </c>
      <c r="Y324" t="str">
        <f t="shared" si="164"/>
        <v>Anglosphere (core)</v>
      </c>
      <c r="Z324">
        <f t="shared" si="165"/>
        <v>98.559618880000002</v>
      </c>
      <c r="AA324">
        <f t="shared" si="166"/>
        <v>1.9896489260000001</v>
      </c>
      <c r="AB324">
        <f t="shared" si="167"/>
        <v>11063</v>
      </c>
    </row>
    <row r="325" spans="14:32" x14ac:dyDescent="0.35">
      <c r="N325" t="str">
        <f t="shared" si="160"/>
        <v>Eastern and South-Eastern Asia</v>
      </c>
      <c r="O325">
        <f t="shared" si="161"/>
        <v>118.08089218430715</v>
      </c>
      <c r="P325">
        <f t="shared" si="162"/>
        <v>0.9982841076024892</v>
      </c>
      <c r="Q325">
        <f t="shared" si="163"/>
        <v>1377</v>
      </c>
      <c r="Y325" t="str">
        <f t="shared" si="164"/>
        <v>Anglosphere (other)</v>
      </c>
      <c r="Z325">
        <f t="shared" si="165"/>
        <v>105.9011388</v>
      </c>
      <c r="AA325">
        <f t="shared" si="166"/>
        <v>1.590196881</v>
      </c>
      <c r="AB325">
        <f t="shared" si="167"/>
        <v>8344</v>
      </c>
    </row>
    <row r="326" spans="14:32" x14ac:dyDescent="0.35">
      <c r="N326" t="str">
        <f t="shared" si="160"/>
        <v>Europe</v>
      </c>
      <c r="O326">
        <f t="shared" si="161"/>
        <v>98.111232403781543</v>
      </c>
      <c r="P326">
        <f t="shared" si="162"/>
        <v>1.881582867006349</v>
      </c>
      <c r="Q326">
        <f t="shared" si="163"/>
        <v>10376</v>
      </c>
      <c r="Y326" t="str">
        <f t="shared" si="164"/>
        <v>Arabsphere</v>
      </c>
      <c r="Z326">
        <f t="shared" si="165"/>
        <v>98.148624299999994</v>
      </c>
      <c r="AA326">
        <f t="shared" si="166"/>
        <v>2.6723132789999999</v>
      </c>
      <c r="AB326">
        <f t="shared" si="167"/>
        <v>2815</v>
      </c>
    </row>
    <row r="327" spans="14:32" x14ac:dyDescent="0.35">
      <c r="N327" t="str">
        <f t="shared" si="160"/>
        <v>Latin America and the Caribbean</v>
      </c>
      <c r="O327">
        <f t="shared" si="161"/>
        <v>111.54573298309462</v>
      </c>
      <c r="P327">
        <f t="shared" si="162"/>
        <v>2.1251418954867707</v>
      </c>
      <c r="Q327">
        <f t="shared" si="163"/>
        <v>16647</v>
      </c>
      <c r="Y327" t="str">
        <f t="shared" si="164"/>
        <v>Francosphere</v>
      </c>
      <c r="Z327">
        <f t="shared" si="165"/>
        <v>99.596711159999998</v>
      </c>
      <c r="AA327">
        <f t="shared" si="166"/>
        <v>1.280071731</v>
      </c>
      <c r="AB327">
        <f t="shared" si="167"/>
        <v>7666</v>
      </c>
    </row>
    <row r="328" spans="14:32" x14ac:dyDescent="0.35">
      <c r="N328" t="str">
        <f t="shared" si="160"/>
        <v>Northern Africa and Western Asia</v>
      </c>
      <c r="O328">
        <f t="shared" si="161"/>
        <v>98.860221524573149</v>
      </c>
      <c r="P328">
        <f t="shared" si="162"/>
        <v>2.0106499361744121</v>
      </c>
      <c r="Q328">
        <f t="shared" si="163"/>
        <v>5171</v>
      </c>
      <c r="Y328" t="str">
        <f t="shared" si="164"/>
        <v>Germanosphere</v>
      </c>
      <c r="Z328">
        <f t="shared" si="165"/>
        <v>97.354338400000003</v>
      </c>
      <c r="AA328">
        <f t="shared" si="166"/>
        <v>2.8345246479999999</v>
      </c>
      <c r="AB328">
        <f t="shared" si="167"/>
        <v>1527</v>
      </c>
    </row>
    <row r="329" spans="14:32" x14ac:dyDescent="0.35">
      <c r="N329" t="str">
        <f t="shared" si="160"/>
        <v>Northern America</v>
      </c>
      <c r="O329">
        <f t="shared" si="161"/>
        <v>102.84391651153456</v>
      </c>
      <c r="P329">
        <f t="shared" si="162"/>
        <v>0.55350845491513279</v>
      </c>
      <c r="Q329">
        <f t="shared" si="163"/>
        <v>7590</v>
      </c>
      <c r="Y329" t="str">
        <f t="shared" si="164"/>
        <v>Hispanosphere</v>
      </c>
      <c r="Z329">
        <f t="shared" si="165"/>
        <v>118.9377418</v>
      </c>
      <c r="AA329">
        <f t="shared" si="166"/>
        <v>2.14049551</v>
      </c>
      <c r="AB329">
        <f t="shared" si="167"/>
        <v>15191</v>
      </c>
    </row>
    <row r="330" spans="14:32" x14ac:dyDescent="0.35">
      <c r="N330" t="str">
        <f t="shared" si="160"/>
        <v>Oceania</v>
      </c>
      <c r="O330">
        <f t="shared" si="161"/>
        <v>86.075165252551443</v>
      </c>
      <c r="P330">
        <f t="shared" si="162"/>
        <v>0.46060512004062915</v>
      </c>
      <c r="Q330">
        <f t="shared" si="163"/>
        <v>1519</v>
      </c>
      <c r="Y330" t="str">
        <f t="shared" si="164"/>
        <v>Lusosphone (Portuguese)</v>
      </c>
      <c r="Z330">
        <f t="shared" si="165"/>
        <v>101.9078509</v>
      </c>
      <c r="AA330">
        <f t="shared" si="166"/>
        <v>1.5764396089999999</v>
      </c>
      <c r="AB330">
        <f t="shared" si="167"/>
        <v>3169</v>
      </c>
    </row>
    <row r="331" spans="14:32" x14ac:dyDescent="0.35">
      <c r="N331" t="str">
        <f t="shared" si="160"/>
        <v>Sub-Saharan Africa</v>
      </c>
      <c r="O331">
        <f t="shared" si="161"/>
        <v>110.48088483462968</v>
      </c>
      <c r="P331">
        <f t="shared" si="162"/>
        <v>3.2231093903573735</v>
      </c>
      <c r="Q331">
        <f t="shared" si="163"/>
        <v>1715</v>
      </c>
      <c r="Y331" t="str">
        <f t="shared" si="164"/>
        <v>Swahili</v>
      </c>
      <c r="Z331">
        <f t="shared" si="165"/>
        <v>135.8465214</v>
      </c>
      <c r="AA331">
        <f t="shared" si="166"/>
        <v>11.15391322</v>
      </c>
      <c r="AB331">
        <f t="shared" si="167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-84.321865747306433</v>
      </c>
      <c r="P334">
        <f>O$27-O326</f>
        <v>-64.352205966780829</v>
      </c>
      <c r="Q334">
        <f>O$27-O327</f>
        <v>-77.78670654609391</v>
      </c>
      <c r="R334">
        <f>O$27-O328</f>
        <v>-65.101195087572435</v>
      </c>
      <c r="S334">
        <f>O$27-O329</f>
        <v>-69.084890074533845</v>
      </c>
      <c r="T334">
        <f>O$27-O330</f>
        <v>-52.31613881555073</v>
      </c>
      <c r="U334">
        <f>O$27-O331</f>
        <v>-76.721858397628964</v>
      </c>
      <c r="Y334" t="str">
        <f>Y324</f>
        <v>Anglosphere (core)</v>
      </c>
      <c r="Z334">
        <f>Z$27-Z325</f>
        <v>-64.099740139999994</v>
      </c>
      <c r="AA334">
        <f>Z$27-Z326</f>
        <v>-56.347225639999998</v>
      </c>
      <c r="AB334">
        <f>Z$27-Z327</f>
        <v>-57.795312500000001</v>
      </c>
      <c r="AC334">
        <f>Z$27-Z328</f>
        <v>-55.552939740000006</v>
      </c>
      <c r="AD334">
        <f>Z$27-Z329</f>
        <v>-77.136343140000008</v>
      </c>
      <c r="AE334">
        <f>Z$27-Z330</f>
        <v>-60.106452240000003</v>
      </c>
      <c r="AF334">
        <f>Z$27-Z331</f>
        <v>-94.045122740000011</v>
      </c>
    </row>
    <row r="335" spans="14:32" x14ac:dyDescent="0.35">
      <c r="N335" t="str">
        <f t="shared" ref="N335:N340" si="168">N325</f>
        <v>Eastern and South-Eastern Asia</v>
      </c>
      <c r="P335">
        <f>O$28-O326</f>
        <v>-48.310502099842452</v>
      </c>
      <c r="Q335">
        <f>O$28-O327</f>
        <v>-61.745002679155533</v>
      </c>
      <c r="R335">
        <f>O$28-O328</f>
        <v>-49.059491220634058</v>
      </c>
      <c r="S335">
        <f>O$28-O329</f>
        <v>-53.043186207595468</v>
      </c>
      <c r="T335">
        <f>O$28-O330</f>
        <v>-36.274434948612353</v>
      </c>
      <c r="U335">
        <f>O$28-O331</f>
        <v>-60.680154530690587</v>
      </c>
      <c r="Y335" t="str">
        <f t="shared" ref="Y335:Y340" si="169">Y325</f>
        <v>Anglosphere (other)</v>
      </c>
      <c r="AA335">
        <f>Z$28-Z326</f>
        <v>-61.060103749999996</v>
      </c>
      <c r="AB335">
        <f>Z$28-Z327</f>
        <v>-62.50819061</v>
      </c>
      <c r="AC335">
        <f>Z$28-Z328</f>
        <v>-60.265817850000005</v>
      </c>
      <c r="AD335">
        <f>Z$28-Z329</f>
        <v>-81.849221249999999</v>
      </c>
      <c r="AE335">
        <f>Z$28-Z330</f>
        <v>-64.819330350000001</v>
      </c>
      <c r="AF335">
        <f>Z$28-Z331</f>
        <v>-98.758000850000002</v>
      </c>
    </row>
    <row r="336" spans="14:32" x14ac:dyDescent="0.35">
      <c r="N336" t="str">
        <f t="shared" si="168"/>
        <v>Europe</v>
      </c>
      <c r="Q336">
        <f>O$29-O327</f>
        <v>-74.104901483233107</v>
      </c>
      <c r="R336">
        <f>O$29-O328</f>
        <v>-61.419390024711625</v>
      </c>
      <c r="S336">
        <f>O$29-O329</f>
        <v>-65.403085011673028</v>
      </c>
      <c r="T336">
        <f>O$29-O330</f>
        <v>-48.634333752689919</v>
      </c>
      <c r="U336">
        <f>O$29-O331</f>
        <v>-73.040053334768146</v>
      </c>
      <c r="Y336" t="str">
        <f t="shared" si="169"/>
        <v>Arabsphere</v>
      </c>
      <c r="AB336">
        <f>Z$29-Z327</f>
        <v>-55.189789900000001</v>
      </c>
      <c r="AC336">
        <f>Z$29-Z328</f>
        <v>-52.947417140000006</v>
      </c>
      <c r="AD336">
        <f>Z$29-Z329</f>
        <v>-74.530820540000008</v>
      </c>
      <c r="AE336">
        <f>Z$29-Z330</f>
        <v>-57.500929640000003</v>
      </c>
      <c r="AF336">
        <f>Z$29-Z331</f>
        <v>-91.43960014000001</v>
      </c>
    </row>
    <row r="337" spans="14:32" x14ac:dyDescent="0.35">
      <c r="N337" t="str">
        <f t="shared" si="168"/>
        <v>Latin America and the Caribbean</v>
      </c>
      <c r="R337">
        <f>O$30-O328</f>
        <v>-62.029218411626907</v>
      </c>
      <c r="S337">
        <f>O$30-O329</f>
        <v>-66.012913398588324</v>
      </c>
      <c r="T337">
        <f>O$30-O330</f>
        <v>-49.244162139605201</v>
      </c>
      <c r="U337">
        <f>O$30-O331</f>
        <v>-73.649881721683442</v>
      </c>
      <c r="Y337" t="str">
        <f t="shared" si="169"/>
        <v>Francosphere</v>
      </c>
      <c r="AC337">
        <f>Z$30-Z328</f>
        <v>-42.114869610000007</v>
      </c>
      <c r="AD337">
        <f>Z$30-Z329</f>
        <v>-63.698273010000001</v>
      </c>
      <c r="AE337">
        <f>Z$30-Z330</f>
        <v>-46.668382110000003</v>
      </c>
      <c r="AF337">
        <f>Z$30-Z331</f>
        <v>-80.607052610000011</v>
      </c>
    </row>
    <row r="338" spans="14:32" x14ac:dyDescent="0.35">
      <c r="N338" t="str">
        <f t="shared" si="168"/>
        <v>Northern Africa and Western Asia</v>
      </c>
      <c r="S338">
        <f>O$31-O329</f>
        <v>-57.783435642675634</v>
      </c>
      <c r="T338">
        <f>O$31-O330</f>
        <v>-41.014684383692519</v>
      </c>
      <c r="U338">
        <f>O$31-O331</f>
        <v>-65.42040396577076</v>
      </c>
      <c r="Y338" t="str">
        <f t="shared" si="169"/>
        <v>Germanosphere</v>
      </c>
      <c r="AD338">
        <f>Z$31-Z329</f>
        <v>-79.186189810000002</v>
      </c>
      <c r="AE338">
        <f>Z$31-Z330</f>
        <v>-62.156298909999997</v>
      </c>
      <c r="AF338">
        <f>Z$31-Z331</f>
        <v>-96.094969410000004</v>
      </c>
    </row>
    <row r="339" spans="14:32" x14ac:dyDescent="0.35">
      <c r="N339" t="str">
        <f t="shared" si="168"/>
        <v>Northern America</v>
      </c>
      <c r="T339">
        <f>O$32-O330</f>
        <v>-40.713018184105174</v>
      </c>
      <c r="U339">
        <f>O$32-O331</f>
        <v>-65.118737766183415</v>
      </c>
      <c r="Y339" t="str">
        <f t="shared" si="169"/>
        <v>Hispanosphere</v>
      </c>
      <c r="AE339">
        <f>Z$32-Z330</f>
        <v>-60.393683039999999</v>
      </c>
      <c r="AF339">
        <f>Z$32-Z331</f>
        <v>-94.33235354</v>
      </c>
    </row>
    <row r="340" spans="14:32" x14ac:dyDescent="0.35">
      <c r="N340" t="str">
        <f t="shared" si="168"/>
        <v>Oceania</v>
      </c>
      <c r="U340">
        <f>O330-O331</f>
        <v>-24.405719582078234</v>
      </c>
      <c r="Y340" t="str">
        <f t="shared" si="169"/>
        <v>Lusosphone (Portuguese)</v>
      </c>
      <c r="AF340">
        <f>Z330-Z331</f>
        <v>-33.938670500000001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170">P333</f>
        <v>Europe</v>
      </c>
      <c r="Q342" t="str">
        <f t="shared" si="170"/>
        <v>Latin America and the Caribbean</v>
      </c>
      <c r="R342" t="str">
        <f t="shared" si="170"/>
        <v>Northern Africa and Western Asia</v>
      </c>
      <c r="S342" t="str">
        <f t="shared" si="170"/>
        <v>Northern America</v>
      </c>
      <c r="T342" t="str">
        <f t="shared" si="170"/>
        <v>Oceania</v>
      </c>
      <c r="U342" t="str">
        <f t="shared" si="170"/>
        <v>Sub-Saharan Africa</v>
      </c>
      <c r="Z342" t="str">
        <f>Z333</f>
        <v>Anglosphere (other)</v>
      </c>
      <c r="AA342" t="str">
        <f t="shared" ref="AA342:AF342" si="171">AA333</f>
        <v>Arabsphere</v>
      </c>
      <c r="AB342" t="str">
        <f t="shared" si="171"/>
        <v>Francosphere</v>
      </c>
      <c r="AC342" t="str">
        <f t="shared" si="171"/>
        <v>Germanosphere</v>
      </c>
      <c r="AD342" t="str">
        <f t="shared" si="171"/>
        <v>Hispanosphere</v>
      </c>
      <c r="AE342" t="str">
        <f t="shared" si="171"/>
        <v>Lusosphone (Portuguese)</v>
      </c>
      <c r="AF342" t="str">
        <f t="shared" si="171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2.8718850469363133</v>
      </c>
      <c r="P343">
        <f>SQRT((Q$27*P$27^2+Q326*P326^2)/(Q$27+Q326-2))</f>
        <v>2.5222124933360042</v>
      </c>
      <c r="Q343">
        <f>SQRT((Q$27*P$27^2+Q327*P327^2)/(Q$27+Q327-2))</f>
        <v>2.511520055732694</v>
      </c>
      <c r="R343">
        <f>SQRT((Q$27*P$27^2+Q328*P328^2)/(Q$27+Q328-2))</f>
        <v>2.7356874490063525</v>
      </c>
      <c r="S343">
        <f>SQRT((Q$27*P$27^2+Q329*P329^2)/(Q$27+Q329-2))</f>
        <v>2.329158365709564</v>
      </c>
      <c r="T343">
        <f>SQRT((Q$27*P$27^2+Q330*P330^2)/(Q$27+Q330-2))</f>
        <v>2.8387683799029735</v>
      </c>
      <c r="U343">
        <f>SQRT((Q$27*P$27^2+Q331*P331^2)/(Q$27+Q331-2))</f>
        <v>3.0645325178665654</v>
      </c>
      <c r="Y343" t="str">
        <f>Y334</f>
        <v>Anglosphere (core)</v>
      </c>
      <c r="Z343">
        <f>SQRT((AB$27*AA$27^2+AB325*AA325^2)/(AB$27+AB325-2))</f>
        <v>2.0784792454821921</v>
      </c>
      <c r="AA343">
        <f>SQRT((AB$27*AA$27^2+AB326*AA326^2)/(AB$27+AB326-2))</f>
        <v>2.5259177759497566</v>
      </c>
      <c r="AB343">
        <f>SQRT((AB$27*AA$27^2+AB327*AA327^2)/(AB$27+AB327-2))</f>
        <v>1.9921441406158906</v>
      </c>
      <c r="AC343">
        <f>SQRT((AB$27*AA$27^2+AB328*AA328^2)/(AB$27+AB328-2))</f>
        <v>2.5336421136643863</v>
      </c>
      <c r="AD343">
        <f>SQRT((AB$27*AA$27^2+AB329*AA329^2)/(AB$27+AB329-2))</f>
        <v>2.2640082868831648</v>
      </c>
      <c r="AE343">
        <f>SQRT((AB$27*AA$27^2+AB330*AA330^2)/(AB$27+AB330-2))</f>
        <v>2.262006255670963</v>
      </c>
      <c r="AF343">
        <f>SQRT((AB$27*AA$27^2+AB331*AA331^2)/(AB$27+AB331-2))</f>
        <v>2.5198671515094073</v>
      </c>
    </row>
    <row r="344" spans="14:32" x14ac:dyDescent="0.35">
      <c r="N344" t="str">
        <f t="shared" ref="N344:N349" si="172">N335</f>
        <v>Eastern and South-Eastern Asia</v>
      </c>
      <c r="P344">
        <f>SQRT((Q$28*P$28^2+Q326*P326^2)/(Q$28+Q326-2))</f>
        <v>1.9986057431837485</v>
      </c>
      <c r="Q344">
        <f>SQRT((Q$28*P$28^2+Q327*P327^2)/(Q$28+Q327-2))</f>
        <v>2.1822897833482204</v>
      </c>
      <c r="R344">
        <f>SQRT((Q$28*P$28^2+Q328*P328^2)/(Q$28+Q328-2))</f>
        <v>2.1966875563333388</v>
      </c>
      <c r="S344">
        <f>SQRT((Q$28*P$28^2+Q329*P329^2)/(Q$28+Q329-2))</f>
        <v>1.1041996021390781</v>
      </c>
      <c r="T344">
        <f>SQRT((Q$28*P$28^2+Q330*P330^2)/(Q$28+Q330-2))</f>
        <v>1.8837265780931607</v>
      </c>
      <c r="U344">
        <f>SQRT((Q$28*P$28^2+Q331*P331^2)/(Q$28+Q331-2))</f>
        <v>3.1984948856712831</v>
      </c>
      <c r="Y344" t="str">
        <f t="shared" ref="Y344:Y349" si="173">Y335</f>
        <v>Anglosphere (other)</v>
      </c>
      <c r="AA344">
        <f>SQRT((AB$28*AA$28^2+AB326*AA326^2)/(AB$28+AB326-2))</f>
        <v>2.6682150490045911</v>
      </c>
      <c r="AB344">
        <f>SQRT((AB$28*AA$28^2+AB327*AA327^2)/(AB$28+AB327-2))</f>
        <v>2.2603707541596409</v>
      </c>
      <c r="AC344">
        <f>SQRT((AB$28*AA$28^2+AB328*AA328^2)/(AB$28+AB328-2))</f>
        <v>2.6850823696315076</v>
      </c>
      <c r="AD344">
        <f>SQRT((AB$28*AA$28^2+AB329*AA329^2)/(AB$28+AB329-2))</f>
        <v>2.4005411998362245</v>
      </c>
      <c r="AE344">
        <f>SQRT((AB$28*AA$28^2+AB330*AA330^2)/(AB$28+AB330-2))</f>
        <v>2.4944153868922352</v>
      </c>
      <c r="AF344">
        <f>SQRT((AB$28*AA$28^2+AB331*AA331^2)/(AB$28+AB331-2))</f>
        <v>2.6936991359134281</v>
      </c>
    </row>
    <row r="345" spans="14:32" x14ac:dyDescent="0.35">
      <c r="N345" t="str">
        <f t="shared" si="172"/>
        <v>Europe</v>
      </c>
      <c r="Q345">
        <f>SQRT((Q$29*P$29^2+Q327*P327^2)/(Q$29+Q327-2))</f>
        <v>2.2063738671169926</v>
      </c>
      <c r="R345">
        <f>SQRT((Q$29*P$29^2+Q328*P328^2)/(Q$29+Q328-2))</f>
        <v>2.2418105415343206</v>
      </c>
      <c r="S345">
        <f>SQRT((Q$29*P$29^2+Q329*P329^2)/(Q$29+Q329-2))</f>
        <v>1.6022393264492858</v>
      </c>
      <c r="T345">
        <f>SQRT((Q$29*P$29^2+Q330*P330^2)/(Q$29+Q330-2))</f>
        <v>2.1631365469448549</v>
      </c>
      <c r="U345">
        <f>SQRT((Q$29*P$29^2+Q331*P331^2)/(Q$29+Q331-2))</f>
        <v>2.6796567788564642</v>
      </c>
      <c r="Y345" t="str">
        <f t="shared" si="173"/>
        <v>Arabsphere</v>
      </c>
      <c r="AB345">
        <f>SQRT((AB$29*AA$29^2+AB327*AA327^2)/(AB$29+AB327-2))</f>
        <v>1.735440976776339</v>
      </c>
      <c r="AC345">
        <f>SQRT((AB$29*AA$29^2+AB328*AA328^2)/(AB$29+AB328-2))</f>
        <v>2.0151846023404927</v>
      </c>
      <c r="AD345">
        <f>SQRT((AB$29*AA$29^2+AB329*AA329^2)/(AB$29+AB329-2))</f>
        <v>2.029879537435634</v>
      </c>
      <c r="AE345">
        <f>SQRT((AB$29*AA$29^2+AB330*AA330^2)/(AB$29+AB330-2))</f>
        <v>1.8650287231078806</v>
      </c>
      <c r="AF345">
        <f>SQRT((AB$29*AA$29^2+AB331*AA331^2)/(AB$29+AB331-2))</f>
        <v>1.9491906019074385</v>
      </c>
    </row>
    <row r="346" spans="14:32" x14ac:dyDescent="0.35">
      <c r="N346" t="str">
        <f t="shared" si="172"/>
        <v>Latin America and the Caribbean</v>
      </c>
      <c r="R346">
        <f>SQRT((Q$30*P$30^2+Q328*P328^2)/(Q$30+Q328-2))</f>
        <v>1.5847096685457551</v>
      </c>
      <c r="S346">
        <f>SQRT((Q$30*P$30^2+Q329*P329^2)/(Q$30+Q329-2))</f>
        <v>1.2700338897967944</v>
      </c>
      <c r="T346">
        <f>SQRT((Q$30*P$30^2+Q330*P330^2)/(Q$30+Q330-2))</f>
        <v>1.4062065681129932</v>
      </c>
      <c r="U346">
        <f>SQRT((Q$30*P$30^2+Q331*P331^2)/(Q$30+Q331-2))</f>
        <v>1.664475245012613</v>
      </c>
      <c r="Y346" t="str">
        <f t="shared" si="173"/>
        <v>Francosphere</v>
      </c>
      <c r="AC346">
        <f>SQRT((AB$30*AA$30^2+AB328*AA328^2)/(AB$30+AB328-2))</f>
        <v>5.4764312102994888</v>
      </c>
      <c r="AD346">
        <f>SQRT((AB$30*AA$30^2+AB329*AA329^2)/(AB$30+AB329-2))</f>
        <v>3.1757949154042846</v>
      </c>
      <c r="AE346">
        <f>SQRT((AB$30*AA$30^2+AB330*AA330^2)/(AB$30+AB330-2))</f>
        <v>4.5338863218834762</v>
      </c>
      <c r="AF346">
        <f>SQRT((AB$30*AA$30^2+AB331*AA331^2)/(AB$30+AB331-2))</f>
        <v>6.6203958115160484</v>
      </c>
    </row>
    <row r="347" spans="14:32" x14ac:dyDescent="0.35">
      <c r="N347" t="str">
        <f t="shared" si="172"/>
        <v>Northern Africa and Western Asia</v>
      </c>
      <c r="S347">
        <f>SQRT((Q$31*P$31^2+Q329*P329^2)/(Q$31+Q329-2))</f>
        <v>1.6565343635696215</v>
      </c>
      <c r="T347">
        <f>SQRT((Q$31*P$31^2+Q330*P330^2)/(Q$31+Q330-2))</f>
        <v>1.8918719703650444</v>
      </c>
      <c r="U347">
        <f>SQRT((Q$31*P$31^2+Q331*P331^2)/(Q$31+Q331-2))</f>
        <v>2.1272961671351069</v>
      </c>
      <c r="Y347" t="str">
        <f t="shared" si="173"/>
        <v>Germanosphere</v>
      </c>
      <c r="AD347">
        <f>SQRT((AB$31*AA$31^2+AB329*AA329^2)/(AB$31+AB329-2))</f>
        <v>2.1646411206020835</v>
      </c>
      <c r="AE347">
        <f>SQRT((AB$31*AA$31^2+AB330*AA330^2)/(AB$31+AB330-2))</f>
        <v>1.7604289822797956</v>
      </c>
      <c r="AF347">
        <f>SQRT((AB$31*AA$31^2+AB331*AA331^2)/(AB$31+AB331-2))</f>
        <v>4.3398414558764227</v>
      </c>
    </row>
    <row r="348" spans="14:32" x14ac:dyDescent="0.35">
      <c r="N348" t="str">
        <f t="shared" si="172"/>
        <v>Northern America</v>
      </c>
      <c r="T348">
        <f>SQRT((Q$32*P$32^2+Q330*P330^2)/(Q$32+Q330-2))</f>
        <v>1.6248736064260161</v>
      </c>
      <c r="U348">
        <f>SQRT((Q$32*P$32^2+Q331*P331^2)/(Q$32+Q331-2))</f>
        <v>2.3123393372789418</v>
      </c>
      <c r="Y348" t="str">
        <f t="shared" si="173"/>
        <v>Hispanosphere</v>
      </c>
      <c r="AE348">
        <f>SQRT((AB$32*AA$32^2+AB330*AA330^2)/(AB$32+AB330-2))</f>
        <v>1.5971814575383203</v>
      </c>
      <c r="AF348">
        <f>SQRT((AB$32*AA$32^2+AB331*AA331^2)/(AB$32+AB331-2))</f>
        <v>1.6345732976072613</v>
      </c>
    </row>
    <row r="349" spans="14:32" x14ac:dyDescent="0.35">
      <c r="N349" t="str">
        <f t="shared" si="172"/>
        <v>Oceania</v>
      </c>
      <c r="U349">
        <f>SQRT((Q330*P330^2+Q331*P331^2)/(Q330+Q331-2))</f>
        <v>2.3689952198926143</v>
      </c>
      <c r="Y349" t="str">
        <f t="shared" si="173"/>
        <v>Lusosphone (Portuguese)</v>
      </c>
      <c r="AF349">
        <f>SQRT((AB330*AA330^2+AB331*AA331^2)/(AB330+AB331-2))</f>
        <v>1.7605687642627914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174">P342</f>
        <v>Europe</v>
      </c>
      <c r="Q351" t="str">
        <f t="shared" si="174"/>
        <v>Latin America and the Caribbean</v>
      </c>
      <c r="R351" t="str">
        <f t="shared" si="174"/>
        <v>Northern Africa and Western Asia</v>
      </c>
      <c r="S351" t="str">
        <f t="shared" si="174"/>
        <v>Northern America</v>
      </c>
      <c r="T351" t="str">
        <f t="shared" si="174"/>
        <v>Oceania</v>
      </c>
      <c r="U351" t="str">
        <f t="shared" si="174"/>
        <v>Sub-Saharan Africa</v>
      </c>
      <c r="Y351" s="4" t="s">
        <v>39</v>
      </c>
      <c r="Z351" t="str">
        <f>Z342</f>
        <v>Anglosphere (other)</v>
      </c>
      <c r="AA351" t="str">
        <f t="shared" ref="AA351:AF351" si="175">AA342</f>
        <v>Arabsphere</v>
      </c>
      <c r="AB351" t="str">
        <f t="shared" si="175"/>
        <v>Francosphere</v>
      </c>
      <c r="AC351" t="str">
        <f t="shared" si="175"/>
        <v>Germanosphere</v>
      </c>
      <c r="AD351" t="str">
        <f t="shared" si="175"/>
        <v>Hispanosphere</v>
      </c>
      <c r="AE351" t="str">
        <f t="shared" si="175"/>
        <v>Lusosphone (Portuguese)</v>
      </c>
      <c r="AF351" t="str">
        <f t="shared" si="175"/>
        <v>Swahili</v>
      </c>
    </row>
    <row r="352" spans="14:32" x14ac:dyDescent="0.35">
      <c r="N352" t="str">
        <f>N343</f>
        <v>Central and Southern Asia</v>
      </c>
      <c r="O352">
        <f>O334/O343</f>
        <v>-29.361156302986366</v>
      </c>
      <c r="P352">
        <f t="shared" ref="P352:U358" si="176">P334/P343</f>
        <v>-25.514188886466656</v>
      </c>
      <c r="Q352">
        <f t="shared" si="176"/>
        <v>-30.971963121911418</v>
      </c>
      <c r="R352">
        <f t="shared" si="176"/>
        <v>-23.797014937221093</v>
      </c>
      <c r="S352">
        <f t="shared" si="176"/>
        <v>-29.660881411765899</v>
      </c>
      <c r="T352">
        <f t="shared" si="176"/>
        <v>-18.429167798937808</v>
      </c>
      <c r="U352">
        <f t="shared" si="176"/>
        <v>-25.035419905102</v>
      </c>
      <c r="Y352" t="str">
        <f>Y343</f>
        <v>Anglosphere (core)</v>
      </c>
      <c r="Z352">
        <f>Z334/Z343</f>
        <v>-30.83973067295619</v>
      </c>
      <c r="AA352">
        <f t="shared" ref="AA352:AF358" si="177">AA334/AA343</f>
        <v>-22.307624648950888</v>
      </c>
      <c r="AB352">
        <f t="shared" si="177"/>
        <v>-29.011611821487989</v>
      </c>
      <c r="AC352">
        <f t="shared" si="177"/>
        <v>-21.926119494301521</v>
      </c>
      <c r="AD352">
        <f t="shared" si="177"/>
        <v>-34.070698233261666</v>
      </c>
      <c r="AE352">
        <f t="shared" si="177"/>
        <v>-26.57218656637669</v>
      </c>
      <c r="AF352">
        <f t="shared" si="177"/>
        <v>-37.321460650680223</v>
      </c>
    </row>
    <row r="353" spans="14:32" x14ac:dyDescent="0.35">
      <c r="N353" t="str">
        <f t="shared" ref="N353:N358" si="178">N344</f>
        <v>Eastern and South-Eastern Asia</v>
      </c>
      <c r="P353">
        <f t="shared" si="176"/>
        <v>-24.172102108985516</v>
      </c>
      <c r="Q353">
        <f t="shared" si="176"/>
        <v>-28.2936771964455</v>
      </c>
      <c r="R353">
        <f t="shared" si="176"/>
        <v>-22.333395151799856</v>
      </c>
      <c r="S353">
        <f t="shared" si="176"/>
        <v>-48.037679152246682</v>
      </c>
      <c r="T353">
        <f t="shared" si="176"/>
        <v>-19.256741063414768</v>
      </c>
      <c r="U353">
        <f t="shared" si="176"/>
        <v>-18.971471488832897</v>
      </c>
      <c r="Y353" t="str">
        <f t="shared" ref="Y353:Y358" si="179">Y344</f>
        <v>Anglosphere (other)</v>
      </c>
      <c r="AA353">
        <f t="shared" si="177"/>
        <v>-22.88425131729138</v>
      </c>
      <c r="AB353">
        <f t="shared" si="177"/>
        <v>-27.653954774883491</v>
      </c>
      <c r="AC353">
        <f t="shared" si="177"/>
        <v>-22.444681225280512</v>
      </c>
      <c r="AD353">
        <f t="shared" si="177"/>
        <v>-34.096153507210836</v>
      </c>
      <c r="AE353">
        <f t="shared" si="177"/>
        <v>-25.985780351827326</v>
      </c>
      <c r="AF353">
        <f t="shared" si="177"/>
        <v>-36.662595140385399</v>
      </c>
    </row>
    <row r="354" spans="14:32" x14ac:dyDescent="0.35">
      <c r="N354" t="str">
        <f t="shared" si="178"/>
        <v>Europe</v>
      </c>
      <c r="Q354">
        <f t="shared" si="176"/>
        <v>-33.586738216793655</v>
      </c>
      <c r="R354">
        <f t="shared" si="176"/>
        <v>-27.397225986222502</v>
      </c>
      <c r="S354">
        <f t="shared" si="176"/>
        <v>-40.819797599533686</v>
      </c>
      <c r="T354">
        <f t="shared" si="176"/>
        <v>-22.483247218664722</v>
      </c>
      <c r="U354">
        <f t="shared" si="176"/>
        <v>-27.257242013634961</v>
      </c>
      <c r="Y354" t="str">
        <f t="shared" si="179"/>
        <v>Arabsphere</v>
      </c>
      <c r="AB354">
        <f t="shared" si="177"/>
        <v>-31.801594314384324</v>
      </c>
      <c r="AC354">
        <f t="shared" si="177"/>
        <v>-26.274226727668211</v>
      </c>
      <c r="AD354">
        <f t="shared" si="177"/>
        <v>-36.716868742938068</v>
      </c>
      <c r="AE354">
        <f t="shared" si="177"/>
        <v>-30.831122828060554</v>
      </c>
      <c r="AF354">
        <f t="shared" si="177"/>
        <v>-46.911574502010765</v>
      </c>
    </row>
    <row r="355" spans="14:32" x14ac:dyDescent="0.35">
      <c r="N355" t="str">
        <f t="shared" si="178"/>
        <v>Latin America and the Caribbean</v>
      </c>
      <c r="R355">
        <f t="shared" si="176"/>
        <v>-39.142323444362795</v>
      </c>
      <c r="S355">
        <f t="shared" si="176"/>
        <v>-51.977284959813474</v>
      </c>
      <c r="T355">
        <f t="shared" si="176"/>
        <v>-35.019152417760772</v>
      </c>
      <c r="U355">
        <f t="shared" si="176"/>
        <v>-44.248108791263725</v>
      </c>
      <c r="Y355" t="str">
        <f t="shared" si="179"/>
        <v>Francosphere</v>
      </c>
      <c r="AC355">
        <f t="shared" si="177"/>
        <v>-7.6902033446151652</v>
      </c>
      <c r="AD355">
        <f t="shared" si="177"/>
        <v>-20.05742647329955</v>
      </c>
      <c r="AE355">
        <f t="shared" si="177"/>
        <v>-10.293240455709734</v>
      </c>
      <c r="AF355">
        <f t="shared" si="177"/>
        <v>-12.175563954920282</v>
      </c>
    </row>
    <row r="356" spans="14:32" x14ac:dyDescent="0.35">
      <c r="N356" t="str">
        <f t="shared" si="178"/>
        <v>Northern Africa and Western Asia</v>
      </c>
      <c r="S356">
        <f t="shared" si="176"/>
        <v>-34.882123132151428</v>
      </c>
      <c r="T356">
        <f t="shared" si="176"/>
        <v>-21.67941860028645</v>
      </c>
      <c r="U356">
        <f t="shared" si="176"/>
        <v>-30.752842493894192</v>
      </c>
      <c r="Y356" t="str">
        <f t="shared" si="179"/>
        <v>Germanosphere</v>
      </c>
      <c r="AD356">
        <f t="shared" si="177"/>
        <v>-36.581671232400311</v>
      </c>
      <c r="AE356">
        <f t="shared" si="177"/>
        <v>-35.307473085058035</v>
      </c>
      <c r="AF356">
        <f t="shared" si="177"/>
        <v>-22.14250690653256</v>
      </c>
    </row>
    <row r="357" spans="14:32" x14ac:dyDescent="0.35">
      <c r="N357" t="str">
        <f t="shared" si="178"/>
        <v>Northern America</v>
      </c>
      <c r="T357">
        <f t="shared" si="176"/>
        <v>-25.056113917472832</v>
      </c>
      <c r="U357">
        <f t="shared" si="176"/>
        <v>-28.161410704889125</v>
      </c>
      <c r="Y357" t="str">
        <f t="shared" si="179"/>
        <v>Hispanosphere</v>
      </c>
      <c r="AE357">
        <f t="shared" si="177"/>
        <v>-37.812662271375643</v>
      </c>
      <c r="AF357">
        <f t="shared" si="177"/>
        <v>-57.710690415710694</v>
      </c>
    </row>
    <row r="358" spans="14:32" x14ac:dyDescent="0.35">
      <c r="N358" t="str">
        <f t="shared" si="178"/>
        <v>Oceania</v>
      </c>
      <c r="U358">
        <f t="shared" si="176"/>
        <v>-10.302139648548778</v>
      </c>
      <c r="Y358" t="str">
        <f t="shared" si="179"/>
        <v>Lusosphone (Portuguese)</v>
      </c>
      <c r="AF358">
        <f t="shared" si="177"/>
        <v>-19.277105892658074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180">P351</f>
        <v>Europe</v>
      </c>
      <c r="Q361" t="str">
        <f t="shared" si="180"/>
        <v>Latin America and the Caribbean</v>
      </c>
      <c r="R361" t="str">
        <f t="shared" si="180"/>
        <v>Northern Africa and Western Asia</v>
      </c>
      <c r="S361" t="str">
        <f t="shared" si="180"/>
        <v>Northern America</v>
      </c>
      <c r="T361" t="str">
        <f t="shared" si="180"/>
        <v>Oceania</v>
      </c>
      <c r="U361" t="str">
        <f t="shared" si="180"/>
        <v>Sub-Saharan Africa</v>
      </c>
      <c r="Z361" t="str">
        <f>Z351</f>
        <v>Anglosphere (other)</v>
      </c>
      <c r="AA361" t="str">
        <f t="shared" ref="AA361:AF361" si="181">AA351</f>
        <v>Arabsphere</v>
      </c>
      <c r="AB361" t="str">
        <f t="shared" si="181"/>
        <v>Francosphere</v>
      </c>
      <c r="AC361" t="str">
        <f t="shared" si="181"/>
        <v>Germanosphere</v>
      </c>
      <c r="AD361" t="str">
        <f t="shared" si="181"/>
        <v>Hispanosphere</v>
      </c>
      <c r="AE361" t="str">
        <f t="shared" si="181"/>
        <v>Lusosphone (Portuguese)</v>
      </c>
      <c r="AF361" t="str">
        <f t="shared" si="181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182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183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182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183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182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183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182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183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182"/>
        <v>Northern America</v>
      </c>
      <c r="T367">
        <f>Q$32+Q330-2</f>
        <v>6076</v>
      </c>
      <c r="U367">
        <f>Q$32+Q331-2</f>
        <v>6272</v>
      </c>
      <c r="Y367" t="str">
        <f t="shared" si="183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182"/>
        <v>Oceania</v>
      </c>
      <c r="U368">
        <f>Q330+Q331-2</f>
        <v>3232</v>
      </c>
      <c r="Y368" t="str">
        <f t="shared" si="183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184">U3</f>
        <v>reg.75+</v>
      </c>
      <c r="P386" t="str">
        <f t="shared" ref="P386:P394" si="185">AM3</f>
        <v>75+</v>
      </c>
      <c r="Q386" t="str">
        <f t="shared" ref="Q386:Q394" si="186">AX3</f>
        <v>75+</v>
      </c>
      <c r="Y386" t="str">
        <f t="shared" ref="Y386:Y394" si="187">Y323</f>
        <v>Language_Grouping</v>
      </c>
      <c r="Z386" t="str">
        <f t="shared" ref="Z386:Z394" si="188">U15</f>
        <v>reg.75+</v>
      </c>
      <c r="AA386" t="str">
        <f t="shared" ref="AA386:AA394" si="189">AM15</f>
        <v>75+</v>
      </c>
      <c r="AB386" t="str">
        <f t="shared" ref="AB386:AB394" si="190">AX15</f>
        <v>75+</v>
      </c>
    </row>
    <row r="387" spans="14:32" x14ac:dyDescent="0.35">
      <c r="N387" t="str">
        <f t="shared" ref="N387:N394" si="191">N324</f>
        <v>Central and Southern Asia</v>
      </c>
      <c r="O387">
        <f t="shared" si="184"/>
        <v>104.08576983411275</v>
      </c>
      <c r="P387">
        <f t="shared" si="185"/>
        <v>2.3080131770232608</v>
      </c>
      <c r="Q387">
        <f t="shared" si="186"/>
        <v>1202</v>
      </c>
      <c r="Y387" t="str">
        <f t="shared" si="187"/>
        <v>Anglosphere (core)</v>
      </c>
      <c r="Z387">
        <f t="shared" si="188"/>
        <v>119.8223328</v>
      </c>
      <c r="AA387">
        <f t="shared" si="189"/>
        <v>2.1806956749999999</v>
      </c>
      <c r="AB387">
        <f t="shared" si="190"/>
        <v>6901</v>
      </c>
    </row>
    <row r="388" spans="14:32" x14ac:dyDescent="0.35">
      <c r="N388" t="str">
        <f t="shared" si="191"/>
        <v>Eastern and South-Eastern Asia</v>
      </c>
      <c r="O388">
        <f t="shared" si="184"/>
        <v>101.25268360709984</v>
      </c>
      <c r="P388">
        <f t="shared" si="185"/>
        <v>5.0099552632436808</v>
      </c>
      <c r="Q388">
        <f t="shared" si="186"/>
        <v>230</v>
      </c>
      <c r="Y388" t="str">
        <f t="shared" si="187"/>
        <v>Anglosphere (other)</v>
      </c>
      <c r="Z388">
        <f t="shared" si="188"/>
        <v>104.94585669999999</v>
      </c>
      <c r="AA388">
        <f t="shared" si="189"/>
        <v>1.906285185</v>
      </c>
      <c r="AB388">
        <f t="shared" si="190"/>
        <v>1886</v>
      </c>
    </row>
    <row r="389" spans="14:32" x14ac:dyDescent="0.35">
      <c r="N389" t="str">
        <f t="shared" si="191"/>
        <v>Europe</v>
      </c>
      <c r="O389">
        <f t="shared" si="184"/>
        <v>103.94446222223186</v>
      </c>
      <c r="P389">
        <f t="shared" si="185"/>
        <v>2.6366780215693759</v>
      </c>
      <c r="Q389">
        <f t="shared" si="186"/>
        <v>3712</v>
      </c>
      <c r="Y389" t="str">
        <f t="shared" si="187"/>
        <v>Arabsphere</v>
      </c>
      <c r="Z389">
        <f t="shared" si="188"/>
        <v>87.846123969999994</v>
      </c>
      <c r="AA389">
        <f t="shared" si="189"/>
        <v>7.3549186129999997</v>
      </c>
      <c r="AB389">
        <f t="shared" si="190"/>
        <v>332</v>
      </c>
    </row>
    <row r="390" spans="14:32" x14ac:dyDescent="0.35">
      <c r="N390" t="str">
        <f t="shared" si="191"/>
        <v>Latin America and the Caribbean</v>
      </c>
      <c r="O390">
        <f t="shared" si="184"/>
        <v>108.76432338008051</v>
      </c>
      <c r="P390">
        <f t="shared" si="185"/>
        <v>1.4329915755896727</v>
      </c>
      <c r="Q390">
        <f t="shared" si="186"/>
        <v>3499</v>
      </c>
      <c r="Y390" t="str">
        <f t="shared" si="187"/>
        <v>Francosphere</v>
      </c>
      <c r="Z390">
        <f t="shared" si="188"/>
        <v>102.1490589</v>
      </c>
      <c r="AA390">
        <f t="shared" si="189"/>
        <v>2.2281648129999998</v>
      </c>
      <c r="AB390">
        <f t="shared" si="190"/>
        <v>2697</v>
      </c>
    </row>
    <row r="391" spans="14:32" x14ac:dyDescent="0.35">
      <c r="N391" t="str">
        <f t="shared" si="191"/>
        <v>Northern Africa and Western Asia</v>
      </c>
      <c r="O391">
        <f t="shared" si="184"/>
        <v>98.339074325839022</v>
      </c>
      <c r="P391">
        <f t="shared" si="185"/>
        <v>3.5998161040536965</v>
      </c>
      <c r="Q391">
        <f t="shared" si="186"/>
        <v>799</v>
      </c>
      <c r="Y391" t="str">
        <f t="shared" si="187"/>
        <v>Germanosphere</v>
      </c>
      <c r="Z391">
        <f t="shared" si="188"/>
        <v>98.276841059999995</v>
      </c>
      <c r="AA391">
        <f t="shared" si="189"/>
        <v>3.6017843100000002</v>
      </c>
      <c r="AB391">
        <f t="shared" si="190"/>
        <v>370</v>
      </c>
    </row>
    <row r="392" spans="14:32" x14ac:dyDescent="0.35">
      <c r="N392" t="str">
        <f t="shared" si="191"/>
        <v>Northern America</v>
      </c>
      <c r="O392">
        <f t="shared" si="184"/>
        <v>123.61474336114517</v>
      </c>
      <c r="P392">
        <f t="shared" si="185"/>
        <v>0.20201409605566445</v>
      </c>
      <c r="Q392">
        <f t="shared" si="186"/>
        <v>5388</v>
      </c>
      <c r="Y392" t="str">
        <f t="shared" si="187"/>
        <v>Hispanosphere</v>
      </c>
      <c r="Z392">
        <f t="shared" si="188"/>
        <v>114.1349013</v>
      </c>
      <c r="AA392">
        <f t="shared" si="189"/>
        <v>1.167474855</v>
      </c>
      <c r="AB392">
        <f t="shared" si="190"/>
        <v>3361</v>
      </c>
    </row>
    <row r="393" spans="14:32" x14ac:dyDescent="0.35">
      <c r="N393" t="str">
        <f t="shared" si="191"/>
        <v>Oceania</v>
      </c>
      <c r="O393">
        <f t="shared" si="184"/>
        <v>113.39840786177056</v>
      </c>
      <c r="P393">
        <f t="shared" si="185"/>
        <v>1.5732179731220608</v>
      </c>
      <c r="Q393">
        <f t="shared" si="186"/>
        <v>823</v>
      </c>
      <c r="Y393" t="str">
        <f t="shared" si="187"/>
        <v>Lusosphone (Portuguese)</v>
      </c>
      <c r="Z393">
        <f t="shared" si="188"/>
        <v>101.4250432</v>
      </c>
      <c r="AA393">
        <f t="shared" si="189"/>
        <v>2.4525587120000001</v>
      </c>
      <c r="AB393">
        <f t="shared" si="190"/>
        <v>576</v>
      </c>
    </row>
    <row r="394" spans="14:32" x14ac:dyDescent="0.35">
      <c r="N394" t="str">
        <f t="shared" si="191"/>
        <v>Sub-Saharan Africa</v>
      </c>
      <c r="O394">
        <f t="shared" si="184"/>
        <v>110.95600747848941</v>
      </c>
      <c r="P394">
        <f t="shared" si="185"/>
        <v>4.4672776575951225</v>
      </c>
      <c r="Q394">
        <f t="shared" si="186"/>
        <v>489</v>
      </c>
      <c r="Y394" t="str">
        <f t="shared" si="187"/>
        <v>Swahili</v>
      </c>
      <c r="Z394">
        <f t="shared" si="188"/>
        <v>82.115249019999993</v>
      </c>
      <c r="AA394">
        <f t="shared" si="189"/>
        <v>24.29240407</v>
      </c>
      <c r="AB394">
        <f t="shared" si="190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-67.493657170099127</v>
      </c>
      <c r="P397">
        <f>O$27-O389</f>
        <v>-70.185435785231149</v>
      </c>
      <c r="Q397">
        <f>O$27-O390</f>
        <v>-75.005296943079799</v>
      </c>
      <c r="R397">
        <f>O$27-O391</f>
        <v>-64.580047888838308</v>
      </c>
      <c r="S397">
        <f>O$27-O392</f>
        <v>-89.85571692414446</v>
      </c>
      <c r="T397">
        <f>O$27-O393</f>
        <v>-79.639381424769851</v>
      </c>
      <c r="U397">
        <f>O$27-O394</f>
        <v>-77.196981041488698</v>
      </c>
      <c r="Y397" t="str">
        <f>Y387</f>
        <v>Anglosphere (core)</v>
      </c>
      <c r="Z397">
        <f>Z$27-Z388</f>
        <v>-63.144458039999996</v>
      </c>
      <c r="AA397">
        <f>Z$27-Z389</f>
        <v>-46.044725309999997</v>
      </c>
      <c r="AB397">
        <f>Z$27-Z390</f>
        <v>-60.347660240000003</v>
      </c>
      <c r="AC397">
        <f>Z$27-Z391</f>
        <v>-56.475442399999999</v>
      </c>
      <c r="AD397">
        <f>Z$27-Z392</f>
        <v>-72.333502640000006</v>
      </c>
      <c r="AE397">
        <f>Z$27-Z393</f>
        <v>-59.623644540000008</v>
      </c>
      <c r="AF397">
        <f>Z$27-Z394</f>
        <v>-40.313850359999996</v>
      </c>
    </row>
    <row r="398" spans="14:32" x14ac:dyDescent="0.35">
      <c r="N398" t="str">
        <f t="shared" ref="N398:N403" si="192">N388</f>
        <v>Eastern and South-Eastern Asia</v>
      </c>
      <c r="P398">
        <f>O$28-O389</f>
        <v>-54.143731918292772</v>
      </c>
      <c r="Q398">
        <f>O$28-O390</f>
        <v>-58.963593076141422</v>
      </c>
      <c r="R398">
        <f>O$28-O391</f>
        <v>-48.538344021899931</v>
      </c>
      <c r="S398">
        <f>O$28-O392</f>
        <v>-73.814013057206083</v>
      </c>
      <c r="T398">
        <f>O$28-O393</f>
        <v>-63.597677557831474</v>
      </c>
      <c r="U398">
        <f>O$28-O394</f>
        <v>-61.155277174550321</v>
      </c>
      <c r="Y398" t="str">
        <f t="shared" ref="Y398:Y403" si="193">Y388</f>
        <v>Anglosphere (other)</v>
      </c>
      <c r="AA398">
        <f>Z$28-Z389</f>
        <v>-50.757603419999995</v>
      </c>
      <c r="AB398">
        <f>Z$28-Z390</f>
        <v>-65.060538350000002</v>
      </c>
      <c r="AC398">
        <f>Z$28-Z391</f>
        <v>-61.188320509999997</v>
      </c>
      <c r="AD398">
        <f>Z$28-Z392</f>
        <v>-77.046380749999997</v>
      </c>
      <c r="AE398">
        <f>Z$28-Z393</f>
        <v>-64.336522650000006</v>
      </c>
      <c r="AF398">
        <f>Z$28-Z394</f>
        <v>-45.026728469999995</v>
      </c>
    </row>
    <row r="399" spans="14:32" x14ac:dyDescent="0.35">
      <c r="N399" t="str">
        <f t="shared" si="192"/>
        <v>Europe</v>
      </c>
      <c r="Q399">
        <f>O$29-O390</f>
        <v>-71.323491880218995</v>
      </c>
      <c r="R399">
        <f>O$29-O391</f>
        <v>-60.898242825977498</v>
      </c>
      <c r="S399">
        <f>O$29-O392</f>
        <v>-86.173911861283642</v>
      </c>
      <c r="T399">
        <f>O$29-O393</f>
        <v>-75.957576361909048</v>
      </c>
      <c r="U399">
        <f>O$29-O394</f>
        <v>-73.515175978627894</v>
      </c>
      <c r="Y399" t="str">
        <f t="shared" si="193"/>
        <v>Arabsphere</v>
      </c>
      <c r="AB399">
        <f>Z$29-Z390</f>
        <v>-57.742137640000003</v>
      </c>
      <c r="AC399">
        <f>Z$29-Z391</f>
        <v>-53.869919799999998</v>
      </c>
      <c r="AD399">
        <f>Z$29-Z392</f>
        <v>-69.727980040000006</v>
      </c>
      <c r="AE399">
        <f>Z$29-Z393</f>
        <v>-57.018121940000007</v>
      </c>
      <c r="AF399">
        <f>Z$29-Z394</f>
        <v>-37.708327759999996</v>
      </c>
    </row>
    <row r="400" spans="14:32" x14ac:dyDescent="0.35">
      <c r="N400" t="str">
        <f t="shared" si="192"/>
        <v>Latin America and the Caribbean</v>
      </c>
      <c r="R400">
        <f>O$30-O391</f>
        <v>-61.50807121289278</v>
      </c>
      <c r="S400">
        <f>O$30-O392</f>
        <v>-86.783740248198939</v>
      </c>
      <c r="T400">
        <f>O$30-O393</f>
        <v>-76.567404748824316</v>
      </c>
      <c r="U400">
        <f>O$30-O394</f>
        <v>-74.125004365543163</v>
      </c>
      <c r="Y400" t="str">
        <f t="shared" si="193"/>
        <v>Francosphere</v>
      </c>
      <c r="AC400">
        <f>Z$30-Z391</f>
        <v>-43.037372269999999</v>
      </c>
      <c r="AD400">
        <f>Z$30-Z392</f>
        <v>-58.895432509999999</v>
      </c>
      <c r="AE400">
        <f>Z$30-Z393</f>
        <v>-46.185574410000008</v>
      </c>
      <c r="AF400">
        <f>Z$30-Z394</f>
        <v>-26.875780229999997</v>
      </c>
    </row>
    <row r="401" spans="14:32" x14ac:dyDescent="0.35">
      <c r="N401" t="str">
        <f t="shared" si="192"/>
        <v>Northern Africa and Western Asia</v>
      </c>
      <c r="S401">
        <f>O$31-O392</f>
        <v>-78.554262492286256</v>
      </c>
      <c r="T401">
        <f>O$31-O393</f>
        <v>-68.337926992911633</v>
      </c>
      <c r="U401">
        <f>O$31-O394</f>
        <v>-65.89552660963048</v>
      </c>
      <c r="Y401" t="str">
        <f t="shared" si="193"/>
        <v>Germanosphere</v>
      </c>
      <c r="AD401">
        <f>Z$31-Z392</f>
        <v>-74.38334931</v>
      </c>
      <c r="AE401">
        <f>Z$31-Z393</f>
        <v>-61.673491210000002</v>
      </c>
      <c r="AF401">
        <f>Z$31-Z394</f>
        <v>-42.36369702999999</v>
      </c>
    </row>
    <row r="402" spans="14:32" x14ac:dyDescent="0.35">
      <c r="N402" t="str">
        <f t="shared" si="192"/>
        <v>Northern America</v>
      </c>
      <c r="T402">
        <f>O$32-O393</f>
        <v>-68.036260793324288</v>
      </c>
      <c r="U402">
        <f>O$32-O394</f>
        <v>-65.593860410043135</v>
      </c>
      <c r="Y402" t="str">
        <f t="shared" si="193"/>
        <v>Hispanosphere</v>
      </c>
      <c r="AE402">
        <f>Z$32-Z393</f>
        <v>-59.910875340000004</v>
      </c>
      <c r="AF402">
        <f>Z$32-Z394</f>
        <v>-40.601081159999993</v>
      </c>
    </row>
    <row r="403" spans="14:32" x14ac:dyDescent="0.35">
      <c r="N403" t="str">
        <f t="shared" si="192"/>
        <v>Oceania</v>
      </c>
      <c r="U403">
        <f>O393-O394</f>
        <v>2.4424003832811536</v>
      </c>
      <c r="Y403" t="str">
        <f t="shared" si="193"/>
        <v>Lusosphone (Portuguese)</v>
      </c>
      <c r="AF403">
        <f>Z393-Z394</f>
        <v>19.309794180000011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194">P396</f>
        <v>Europe</v>
      </c>
      <c r="Q405" t="str">
        <f t="shared" si="194"/>
        <v>Latin America and the Caribbean</v>
      </c>
      <c r="R405" t="str">
        <f t="shared" si="194"/>
        <v>Northern Africa and Western Asia</v>
      </c>
      <c r="S405" t="str">
        <f t="shared" si="194"/>
        <v>Northern America</v>
      </c>
      <c r="T405" t="str">
        <f t="shared" si="194"/>
        <v>Oceania</v>
      </c>
      <c r="U405" t="str">
        <f t="shared" si="194"/>
        <v>Sub-Saharan Africa</v>
      </c>
      <c r="Z405" t="str">
        <f>Z396</f>
        <v>Anglosphere (other)</v>
      </c>
      <c r="AA405" t="str">
        <f t="shared" ref="AA405:AF405" si="195">AA396</f>
        <v>Arabsphere</v>
      </c>
      <c r="AB405" t="str">
        <f t="shared" si="195"/>
        <v>Francosphere</v>
      </c>
      <c r="AC405" t="str">
        <f t="shared" si="195"/>
        <v>Germanosphere</v>
      </c>
      <c r="AD405" t="str">
        <f t="shared" si="195"/>
        <v>Hispanosphere</v>
      </c>
      <c r="AE405" t="str">
        <f t="shared" si="195"/>
        <v>Lusosphone (Portuguese)</v>
      </c>
      <c r="AF405" t="str">
        <f t="shared" si="195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3.0940835600610765</v>
      </c>
      <c r="P406">
        <f>SQRT((Q$27*P$27^2+Q389*P389^2)/(Q$27+Q389-2))</f>
        <v>2.9358197652811056</v>
      </c>
      <c r="Q406">
        <f>SQRT((Q$27*P$27^2+Q390*P390^2)/(Q$27+Q390-2))</f>
        <v>2.7195726306192305</v>
      </c>
      <c r="R406">
        <f>SQRT((Q$27*P$27^2+Q391*P391^2)/(Q$27+Q391-2))</f>
        <v>3.0813614504267215</v>
      </c>
      <c r="S406">
        <f>SQRT((Q$27*P$27^2+Q392*P392^2)/(Q$27+Q392-2))</f>
        <v>2.4607322453731411</v>
      </c>
      <c r="T406">
        <f>SQRT((Q$27*P$27^2+Q393*P393^2)/(Q$27+Q393-2))</f>
        <v>2.9532054594100856</v>
      </c>
      <c r="U406">
        <f>SQRT((Q$27*P$27^2+Q394*P394^2)/(Q$27+Q394-2))</f>
        <v>3.1167187604614925</v>
      </c>
      <c r="Y406" t="str">
        <f>Y397</f>
        <v>Anglosphere (core)</v>
      </c>
      <c r="Z406">
        <f>SQRT((AB$27*AA$27^2+AB388*AA388^2)/(AB$27+AB388-2))</f>
        <v>2.3793060736519811</v>
      </c>
      <c r="AA406">
        <f>SQRT((AB$27*AA$27^2+AB389*AA389^2)/(AB$27+AB389-2))</f>
        <v>2.8227974579960096</v>
      </c>
      <c r="AB406">
        <f>SQRT((AB$27*AA$27^2+AB390*AA390^2)/(AB$27+AB390-2))</f>
        <v>2.4162067084333017</v>
      </c>
      <c r="AC406">
        <f>SQRT((AB$27*AA$27^2+AB391*AA391^2)/(AB$27+AB391-2))</f>
        <v>2.5326946473542069</v>
      </c>
      <c r="AD406">
        <f>SQRT((AB$27*AA$27^2+AB392*AA392^2)/(AB$27+AB392-2))</f>
        <v>2.1793921584875577</v>
      </c>
      <c r="AE406">
        <f>SQRT((AB$27*AA$27^2+AB393*AA393^2)/(AB$27+AB393-2))</f>
        <v>2.472865227839935</v>
      </c>
      <c r="AF406">
        <f>SQRT((AB$27*AA$27^2+AB394*AA394^2)/(AB$27+AB394-2))</f>
        <v>2.5025549237748503</v>
      </c>
    </row>
    <row r="407" spans="14:32" x14ac:dyDescent="0.35">
      <c r="N407" t="str">
        <f t="shared" ref="N407:N412" si="196">N398</f>
        <v>Eastern and South-Eastern Asia</v>
      </c>
      <c r="P407">
        <f>SQRT((Q$28*P$28^2+Q389*P389^2)/(Q$28+Q389-2))</f>
        <v>2.7336127070131284</v>
      </c>
      <c r="Q407">
        <f>SQRT((Q$28*P$28^2+Q390*P390^2)/(Q$28+Q390-2))</f>
        <v>1.8736284255255944</v>
      </c>
      <c r="R407">
        <f>SQRT((Q$28*P$28^2+Q391*P391^2)/(Q$28+Q391-2))</f>
        <v>3.3800717757341574</v>
      </c>
      <c r="S407">
        <f>SQRT((Q$28*P$28^2+Q392*P392^2)/(Q$28+Q392-2))</f>
        <v>1.1458152961157337</v>
      </c>
      <c r="T407">
        <f>SQRT((Q$28*P$28^2+Q393*P393^2)/(Q$28+Q393-2))</f>
        <v>2.475517809637489</v>
      </c>
      <c r="U407">
        <f>SQRT((Q$28*P$28^2+Q394*P394^2)/(Q$28+Q394-2))</f>
        <v>3.703044221728033</v>
      </c>
      <c r="Y407" t="str">
        <f t="shared" ref="Y407:Y412" si="197">Y398</f>
        <v>Anglosphere (other)</v>
      </c>
      <c r="AA407">
        <f>SQRT((AB$28*AA$28^2+AB389*AA389^2)/(AB$28+AB389-2))</f>
        <v>2.8743136742891111</v>
      </c>
      <c r="AB407">
        <f>SQRT((AB$28*AA$28^2+AB390*AA390^2)/(AB$28+AB390-2))</f>
        <v>2.5983647600602562</v>
      </c>
      <c r="AC407">
        <f>SQRT((AB$28*AA$28^2+AB391*AA391^2)/(AB$28+AB391-2))</f>
        <v>2.6969743394722991</v>
      </c>
      <c r="AD407">
        <f>SQRT((AB$28*AA$28^2+AB392*AA392^2)/(AB$28+AB392-2))</f>
        <v>2.4397000868080845</v>
      </c>
      <c r="AE407">
        <f>SQRT((AB$28*AA$28^2+AB393*AA393^2)/(AB$28+AB393-2))</f>
        <v>2.6587535351859888</v>
      </c>
      <c r="AF407">
        <f>SQRT((AB$28*AA$28^2+AB394*AA394^2)/(AB$28+AB394-2))</f>
        <v>2.6837664826639012</v>
      </c>
    </row>
    <row r="408" spans="14:32" x14ac:dyDescent="0.35">
      <c r="N408" t="str">
        <f t="shared" si="196"/>
        <v>Europe</v>
      </c>
      <c r="Q408">
        <f>SQRT((Q$29*P$29^2+Q390*P390^2)/(Q$29+Q390-2))</f>
        <v>2.096089147728831</v>
      </c>
      <c r="R408">
        <f>SQRT((Q$29*P$29^2+Q391*P391^2)/(Q$29+Q391-2))</f>
        <v>2.6505911194057346</v>
      </c>
      <c r="S408">
        <f>SQRT((Q$29*P$29^2+Q392*P392^2)/(Q$29+Q392-2))</f>
        <v>1.7063357720914802</v>
      </c>
      <c r="T408">
        <f>SQRT((Q$29*P$29^2+Q393*P393^2)/(Q$29+Q393-2))</f>
        <v>2.35499605219576</v>
      </c>
      <c r="U408">
        <f>SQRT((Q$29*P$29^2+Q394*P394^2)/(Q$29+Q394-2))</f>
        <v>2.7053052630082837</v>
      </c>
      <c r="Y408" t="str">
        <f t="shared" si="197"/>
        <v>Arabsphere</v>
      </c>
      <c r="AB408">
        <f>SQRT((AB$29*AA$29^2+AB390*AA390^2)/(AB$29+AB390-2))</f>
        <v>1.9659295299154085</v>
      </c>
      <c r="AC408">
        <f>SQRT((AB$29*AA$29^2+AB391*AA391^2)/(AB$29+AB391-2))</f>
        <v>1.9722624379978309</v>
      </c>
      <c r="AD408">
        <f>SQRT((AB$29*AA$29^2+AB392*AA392^2)/(AB$29+AB392-2))</f>
        <v>1.8087884692760341</v>
      </c>
      <c r="AE408">
        <f>SQRT((AB$29*AA$29^2+AB393*AA393^2)/(AB$29+AB393-2))</f>
        <v>1.9389367065187861</v>
      </c>
      <c r="AF408">
        <f>SQRT((AB$29*AA$29^2+AB394*AA394^2)/(AB$29+AB394-2))</f>
        <v>1.9368735889019972</v>
      </c>
    </row>
    <row r="409" spans="14:32" x14ac:dyDescent="0.35">
      <c r="N409" t="str">
        <f t="shared" si="196"/>
        <v>Latin America and the Caribbean</v>
      </c>
      <c r="R409">
        <f>SQRT((Q$30*P$30^2+Q391*P391^2)/(Q$30+Q391-2))</f>
        <v>1.591242625581903</v>
      </c>
      <c r="S409">
        <f>SQRT((Q$30*P$30^2+Q392*P392^2)/(Q$30+Q392-2))</f>
        <v>1.2923938505822643</v>
      </c>
      <c r="T409">
        <f>SQRT((Q$30*P$30^2+Q393*P393^2)/(Q$30+Q393-2))</f>
        <v>1.4583885520436419</v>
      </c>
      <c r="U409">
        <f>SQRT((Q$30*P$30^2+Q394*P394^2)/(Q$30+Q394-2))</f>
        <v>1.5941701733569731</v>
      </c>
      <c r="Y409" t="str">
        <f t="shared" si="197"/>
        <v>Francosphere</v>
      </c>
      <c r="AC409">
        <f>SQRT((AB$30*AA$30^2+AB391*AA391^2)/(AB$30+AB391-2))</f>
        <v>6.2790847407318626</v>
      </c>
      <c r="AD409">
        <f>SQRT((AB$30*AA$30^2+AB392*AA392^2)/(AB$30+AB392-2))</f>
        <v>4.3959068098860117</v>
      </c>
      <c r="AE409">
        <f>SQRT((AB$30*AA$30^2+AB393*AA393^2)/(AB$30+AB393-2))</f>
        <v>6.0306129146110417</v>
      </c>
      <c r="AF409">
        <f>SQRT((AB$30*AA$30^2+AB394*AA394^2)/(AB$30+AB394-2))</f>
        <v>6.6144934241626387</v>
      </c>
    </row>
    <row r="410" spans="14:32" x14ac:dyDescent="0.35">
      <c r="N410" t="str">
        <f t="shared" si="196"/>
        <v>Northern Africa and Western Asia</v>
      </c>
      <c r="S410">
        <f>SQRT((Q$31*P$31^2+Q392*P392^2)/(Q$31+Q392-2))</f>
        <v>1.7111131834997315</v>
      </c>
      <c r="T410">
        <f>SQRT((Q$31*P$31^2+Q393*P393^2)/(Q$31+Q393-2))</f>
        <v>1.956708120379304</v>
      </c>
      <c r="U410">
        <f>SQRT((Q$31*P$31^2+Q394*P394^2)/(Q$31+Q394-2))</f>
        <v>2.0912926651358466</v>
      </c>
      <c r="Y410" t="str">
        <f t="shared" si="197"/>
        <v>Germanosphere</v>
      </c>
      <c r="AD410">
        <f>SQRT((AB$31*AA$31^2+AB392*AA392^2)/(AB$31+AB392-2))</f>
        <v>1.4199630173054218</v>
      </c>
      <c r="AE410">
        <f>SQRT((AB$31*AA$31^2+AB393*AA393^2)/(AB$31+AB393-2))</f>
        <v>2.755227608034672</v>
      </c>
      <c r="AF410">
        <f>SQRT((AB$31*AA$31^2+AB394*AA394^2)/(AB$31+AB394-2))</f>
        <v>4.0605601228040067</v>
      </c>
    </row>
    <row r="411" spans="14:32" x14ac:dyDescent="0.35">
      <c r="N411" t="str">
        <f t="shared" si="196"/>
        <v>Northern America</v>
      </c>
      <c r="T411">
        <f>SQRT((Q$32*P$32^2+Q393*P393^2)/(Q$32+Q393-2))</f>
        <v>1.8167238516899253</v>
      </c>
      <c r="U411">
        <f>SQRT((Q$32*P$32^2+Q394*P394^2)/(Q$32+Q394-2))</f>
        <v>2.2470501944519898</v>
      </c>
      <c r="Y411" t="str">
        <f t="shared" si="197"/>
        <v>Hispanosphere</v>
      </c>
      <c r="AE411">
        <f>SQRT((AB$32*AA$32^2+AB393*AA393^2)/(AB$32+AB393-2))</f>
        <v>1.6342060132687473</v>
      </c>
      <c r="AF411">
        <f>SQRT((AB$32*AA$32^2+AB394*AA394^2)/(AB$32+AB394-2))</f>
        <v>1.6212718336264085</v>
      </c>
    </row>
    <row r="412" spans="14:32" x14ac:dyDescent="0.35">
      <c r="N412" t="str">
        <f t="shared" si="196"/>
        <v>Oceania</v>
      </c>
      <c r="U412">
        <f>SQRT((Q393*P393^2+Q394*P394^2)/(Q393+Q394-2))</f>
        <v>3.0007250703443704</v>
      </c>
      <c r="Y412" t="str">
        <f t="shared" si="197"/>
        <v>Lusosphone (Portuguese)</v>
      </c>
      <c r="AF412">
        <f>SQRT((AB393*AA393^2+AB394*AA394^2)/(AB393+AB394-2))</f>
        <v>2.8397315230423468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198">P405</f>
        <v>Europe</v>
      </c>
      <c r="Q414" t="str">
        <f t="shared" si="198"/>
        <v>Latin America and the Caribbean</v>
      </c>
      <c r="R414" t="str">
        <f t="shared" si="198"/>
        <v>Northern Africa and Western Asia</v>
      </c>
      <c r="S414" t="str">
        <f t="shared" si="198"/>
        <v>Northern America</v>
      </c>
      <c r="T414" t="str">
        <f t="shared" si="198"/>
        <v>Oceania</v>
      </c>
      <c r="U414" t="str">
        <f t="shared" si="198"/>
        <v>Sub-Saharan Africa</v>
      </c>
      <c r="Y414" s="4" t="s">
        <v>39</v>
      </c>
      <c r="Z414" t="str">
        <f>Z405</f>
        <v>Anglosphere (other)</v>
      </c>
      <c r="AA414" t="str">
        <f t="shared" ref="AA414:AF414" si="199">AA405</f>
        <v>Arabsphere</v>
      </c>
      <c r="AB414" t="str">
        <f t="shared" si="199"/>
        <v>Francosphere</v>
      </c>
      <c r="AC414" t="str">
        <f t="shared" si="199"/>
        <v>Germanosphere</v>
      </c>
      <c r="AD414" t="str">
        <f t="shared" si="199"/>
        <v>Hispanosphere</v>
      </c>
      <c r="AE414" t="str">
        <f t="shared" si="199"/>
        <v>Lusosphone (Portuguese)</v>
      </c>
      <c r="AF414" t="str">
        <f t="shared" si="199"/>
        <v>Swahili</v>
      </c>
    </row>
    <row r="415" spans="14:32" x14ac:dyDescent="0.35">
      <c r="N415" t="str">
        <f>N406</f>
        <v>Central and Southern Asia</v>
      </c>
      <c r="O415">
        <f>O397/O406</f>
        <v>-21.813779705667294</v>
      </c>
      <c r="P415">
        <f t="shared" ref="P415:U421" si="200">P397/P406</f>
        <v>-23.906588754269414</v>
      </c>
      <c r="Q415">
        <f t="shared" si="200"/>
        <v>-27.579810187309299</v>
      </c>
      <c r="R415">
        <f t="shared" si="200"/>
        <v>-20.95828383907865</v>
      </c>
      <c r="S415">
        <f t="shared" si="200"/>
        <v>-36.515844864104224</v>
      </c>
      <c r="T415">
        <f t="shared" si="200"/>
        <v>-26.967098130950269</v>
      </c>
      <c r="U415">
        <f t="shared" si="200"/>
        <v>-24.7686708280532</v>
      </c>
      <c r="Y415" t="str">
        <f>Y406</f>
        <v>Anglosphere (core)</v>
      </c>
      <c r="Z415">
        <f>Z397/Z406</f>
        <v>-26.539022759303929</v>
      </c>
      <c r="AA415">
        <f t="shared" ref="AA415:AF421" si="201">AA397/AA406</f>
        <v>-16.31173543095386</v>
      </c>
      <c r="AB415">
        <f t="shared" si="201"/>
        <v>-24.976199275239235</v>
      </c>
      <c r="AC415">
        <f t="shared" si="201"/>
        <v>-22.298559543684974</v>
      </c>
      <c r="AD415">
        <f t="shared" si="201"/>
        <v>-33.189759978854653</v>
      </c>
      <c r="AE415">
        <f t="shared" si="201"/>
        <v>-24.11115812893761</v>
      </c>
      <c r="AF415">
        <f t="shared" si="201"/>
        <v>-16.109077158310932</v>
      </c>
    </row>
    <row r="416" spans="14:32" x14ac:dyDescent="0.35">
      <c r="N416" t="str">
        <f t="shared" ref="N416:N421" si="202">N407</f>
        <v>Eastern and South-Eastern Asia</v>
      </c>
      <c r="P416">
        <f t="shared" si="200"/>
        <v>-19.8066579729404</v>
      </c>
      <c r="Q416">
        <f t="shared" si="200"/>
        <v>-31.470270344345799</v>
      </c>
      <c r="R416">
        <f t="shared" si="200"/>
        <v>-14.360151867294984</v>
      </c>
      <c r="S416">
        <f t="shared" si="200"/>
        <v>-64.420516384649886</v>
      </c>
      <c r="T416">
        <f t="shared" si="200"/>
        <v>-25.690656439730731</v>
      </c>
      <c r="U416">
        <f t="shared" si="200"/>
        <v>-16.514865476278889</v>
      </c>
      <c r="Y416" t="str">
        <f t="shared" ref="Y416:Y421" si="203">Y407</f>
        <v>Anglosphere (other)</v>
      </c>
      <c r="AA416">
        <f t="shared" si="201"/>
        <v>-17.659034180586989</v>
      </c>
      <c r="AB416">
        <f t="shared" si="201"/>
        <v>-25.039031990447423</v>
      </c>
      <c r="AC416">
        <f t="shared" si="201"/>
        <v>-22.687765179839403</v>
      </c>
      <c r="AD416">
        <f t="shared" si="201"/>
        <v>-31.580267249488664</v>
      </c>
      <c r="AE416">
        <f t="shared" si="201"/>
        <v>-24.1980017322288</v>
      </c>
      <c r="AF416">
        <f t="shared" si="201"/>
        <v>-16.777439006282901</v>
      </c>
    </row>
    <row r="417" spans="14:32" x14ac:dyDescent="0.35">
      <c r="N417" t="str">
        <f t="shared" si="202"/>
        <v>Europe</v>
      </c>
      <c r="Q417">
        <f t="shared" si="200"/>
        <v>-34.026936286321558</v>
      </c>
      <c r="R417">
        <f t="shared" si="200"/>
        <v>-22.975344020480591</v>
      </c>
      <c r="S417">
        <f t="shared" si="200"/>
        <v>-50.502318049430002</v>
      </c>
      <c r="T417">
        <f t="shared" si="200"/>
        <v>-32.253801993038351</v>
      </c>
      <c r="U417">
        <f t="shared" si="200"/>
        <v>-27.174447550839215</v>
      </c>
      <c r="Y417" t="str">
        <f t="shared" si="203"/>
        <v>Arabsphere</v>
      </c>
      <c r="AB417">
        <f t="shared" si="201"/>
        <v>-29.371417826194705</v>
      </c>
      <c r="AC417">
        <f t="shared" si="201"/>
        <v>-27.313768574676494</v>
      </c>
      <c r="AD417">
        <f t="shared" si="201"/>
        <v>-38.549549173048725</v>
      </c>
      <c r="AE417">
        <f t="shared" si="201"/>
        <v>-29.406902117177268</v>
      </c>
      <c r="AF417">
        <f t="shared" si="201"/>
        <v>-19.468657105999693</v>
      </c>
    </row>
    <row r="418" spans="14:32" x14ac:dyDescent="0.35">
      <c r="N418" t="str">
        <f t="shared" si="202"/>
        <v>Latin America and the Caribbean</v>
      </c>
      <c r="R418">
        <f t="shared" si="200"/>
        <v>-38.654112342170215</v>
      </c>
      <c r="S418">
        <f t="shared" si="200"/>
        <v>-67.149607845240155</v>
      </c>
      <c r="T418">
        <f t="shared" si="200"/>
        <v>-52.50137533068969</v>
      </c>
      <c r="U418">
        <f t="shared" si="200"/>
        <v>-46.497548131547425</v>
      </c>
      <c r="Y418" t="str">
        <f t="shared" si="203"/>
        <v>Francosphere</v>
      </c>
      <c r="AC418">
        <f t="shared" si="201"/>
        <v>-6.85408368369683</v>
      </c>
      <c r="AD418">
        <f t="shared" si="201"/>
        <v>-13.397789138193126</v>
      </c>
      <c r="AE418">
        <f t="shared" si="201"/>
        <v>-7.6585207944786244</v>
      </c>
      <c r="AF418">
        <f t="shared" si="201"/>
        <v>-4.0631653108646537</v>
      </c>
    </row>
    <row r="419" spans="14:32" x14ac:dyDescent="0.35">
      <c r="N419" t="str">
        <f t="shared" si="202"/>
        <v>Northern Africa and Western Asia</v>
      </c>
      <c r="S419">
        <f t="shared" si="200"/>
        <v>-45.908279621585059</v>
      </c>
      <c r="T419">
        <f t="shared" si="200"/>
        <v>-34.924946792608225</v>
      </c>
      <c r="U419">
        <f t="shared" si="200"/>
        <v>-31.509471490136953</v>
      </c>
      <c r="Y419" t="str">
        <f t="shared" si="203"/>
        <v>Germanosphere</v>
      </c>
      <c r="AD419">
        <f t="shared" si="201"/>
        <v>-52.38400465608801</v>
      </c>
      <c r="AE419">
        <f t="shared" si="201"/>
        <v>-22.384172919199312</v>
      </c>
      <c r="AF419">
        <f t="shared" si="201"/>
        <v>-10.432968789721029</v>
      </c>
    </row>
    <row r="420" spans="14:32" x14ac:dyDescent="0.35">
      <c r="N420" t="str">
        <f t="shared" si="202"/>
        <v>Northern America</v>
      </c>
      <c r="T420">
        <f t="shared" si="200"/>
        <v>-37.449973880200133</v>
      </c>
      <c r="U420">
        <f t="shared" si="200"/>
        <v>-29.19109709787331</v>
      </c>
      <c r="Y420" t="str">
        <f t="shared" si="203"/>
        <v>Hispanosphere</v>
      </c>
      <c r="AE420">
        <f t="shared" si="201"/>
        <v>-36.660540258425534</v>
      </c>
      <c r="AF420">
        <f t="shared" si="201"/>
        <v>-25.042735165012278</v>
      </c>
    </row>
    <row r="421" spans="14:32" x14ac:dyDescent="0.35">
      <c r="N421" t="str">
        <f t="shared" si="202"/>
        <v>Oceania</v>
      </c>
      <c r="U421">
        <f t="shared" si="200"/>
        <v>0.81393674062944321</v>
      </c>
      <c r="Y421" t="str">
        <f t="shared" si="203"/>
        <v>Lusosphone (Portuguese)</v>
      </c>
      <c r="AF421">
        <f t="shared" si="201"/>
        <v>6.7998661223130208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04">P414</f>
        <v>Europe</v>
      </c>
      <c r="Q424" t="str">
        <f t="shared" si="204"/>
        <v>Latin America and the Caribbean</v>
      </c>
      <c r="R424" t="str">
        <f t="shared" si="204"/>
        <v>Northern Africa and Western Asia</v>
      </c>
      <c r="S424" t="str">
        <f t="shared" si="204"/>
        <v>Northern America</v>
      </c>
      <c r="T424" t="str">
        <f t="shared" si="204"/>
        <v>Oceania</v>
      </c>
      <c r="U424" t="str">
        <f t="shared" si="204"/>
        <v>Sub-Saharan Africa</v>
      </c>
      <c r="Z424" t="str">
        <f>Z414</f>
        <v>Anglosphere (other)</v>
      </c>
      <c r="AA424" t="str">
        <f t="shared" ref="AA424:AF424" si="205">AA414</f>
        <v>Arabsphere</v>
      </c>
      <c r="AB424" t="str">
        <f t="shared" si="205"/>
        <v>Francosphere</v>
      </c>
      <c r="AC424" t="str">
        <f t="shared" si="205"/>
        <v>Germanosphere</v>
      </c>
      <c r="AD424" t="str">
        <f t="shared" si="205"/>
        <v>Hispanosphere</v>
      </c>
      <c r="AE424" t="str">
        <f t="shared" si="205"/>
        <v>Lusosphone (Portuguese)</v>
      </c>
      <c r="AF424" t="str">
        <f t="shared" si="205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06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07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06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07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06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07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06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07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06"/>
        <v>Northern America</v>
      </c>
      <c r="T430">
        <f>Q$32+Q393-2</f>
        <v>5380</v>
      </c>
      <c r="U430">
        <f>Q$32+Q394-2</f>
        <v>5046</v>
      </c>
      <c r="Y430" t="str">
        <f t="shared" si="207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06"/>
        <v>Oceania</v>
      </c>
      <c r="U431">
        <f>Q393+Q394-2</f>
        <v>1310</v>
      </c>
      <c r="Y431" t="str">
        <f t="shared" si="207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9D912-4D28-46A7-8B20-C63A929D2750}">
  <dimension ref="A1:AZ431"/>
  <sheetViews>
    <sheetView topLeftCell="C1" workbookViewId="0">
      <selection activeCell="J1" sqref="J1:AY1048576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5" si="2">IF(_xlfn.T.DIST.2T(ABS(O55),O65)&lt;0.001,"&lt;0.001",FIXED(_xlfn.T.DIST.2T(ABS(O55),O65),3))</f>
        <v>&lt;0.001</v>
      </c>
      <c r="C4" s="6" t="str">
        <f t="shared" si="2"/>
        <v>0.946</v>
      </c>
      <c r="D4" s="6" t="str">
        <f t="shared" si="2"/>
        <v>0.167</v>
      </c>
      <c r="E4" s="6" t="str">
        <f t="shared" si="2"/>
        <v>&lt;0.001</v>
      </c>
      <c r="F4" s="6" t="str">
        <f t="shared" si="2"/>
        <v>0.004</v>
      </c>
      <c r="G4" s="6" t="str">
        <f t="shared" si="2"/>
        <v>0.647</v>
      </c>
      <c r="H4" s="6" t="str">
        <f t="shared" si="2"/>
        <v>&lt;0.001</v>
      </c>
      <c r="M4" s="3"/>
      <c r="N4" t="s">
        <v>16</v>
      </c>
      <c r="O4">
        <v>26.849408576919355</v>
      </c>
      <c r="P4">
        <v>40.799785063772156</v>
      </c>
      <c r="Q4">
        <v>63.137300928274094</v>
      </c>
      <c r="R4">
        <v>85.783750003669041</v>
      </c>
      <c r="S4">
        <v>96.561663324783467</v>
      </c>
      <c r="T4">
        <v>100.95994722986484</v>
      </c>
      <c r="U4">
        <v>99.661175390952948</v>
      </c>
      <c r="W4" t="s">
        <v>16</v>
      </c>
      <c r="X4">
        <v>8.1084578768457849</v>
      </c>
      <c r="Y4">
        <v>6.5355365743967511</v>
      </c>
      <c r="Z4">
        <v>3.7115811183531826</v>
      </c>
      <c r="AA4">
        <v>2.4666136998213277</v>
      </c>
      <c r="AB4">
        <v>2.962918159808932</v>
      </c>
      <c r="AC4">
        <v>3.1418033309382292</v>
      </c>
      <c r="AD4">
        <v>7.5316908555584909</v>
      </c>
      <c r="AF4" t="s">
        <v>16</v>
      </c>
      <c r="AG4">
        <v>3.6262126010641587</v>
      </c>
      <c r="AH4">
        <v>2.922780809957449</v>
      </c>
      <c r="AI4">
        <v>1.6598695369284817</v>
      </c>
      <c r="AJ4">
        <v>1.1031031814065499</v>
      </c>
      <c r="AK4">
        <v>1.3250572834202714</v>
      </c>
      <c r="AL4">
        <v>1.4050571639826297</v>
      </c>
      <c r="AM4">
        <v>3.368274547708467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si="2"/>
        <v>&lt;0.001</v>
      </c>
      <c r="D5" s="6" t="str">
        <f t="shared" si="2"/>
        <v>&lt;0.001</v>
      </c>
      <c r="E5" s="6" t="str">
        <f t="shared" si="2"/>
        <v>0.053</v>
      </c>
      <c r="F5" s="6" t="str">
        <f t="shared" si="2"/>
        <v>0.032</v>
      </c>
      <c r="G5" s="6" t="str">
        <f t="shared" si="2"/>
        <v>&lt;0.001</v>
      </c>
      <c r="H5" s="6" t="str">
        <f t="shared" si="2"/>
        <v>0.045</v>
      </c>
      <c r="M5" s="3"/>
      <c r="N5" t="s">
        <v>17</v>
      </c>
      <c r="O5">
        <v>41.251561205859979</v>
      </c>
      <c r="P5">
        <v>51.199690683428699</v>
      </c>
      <c r="Q5">
        <v>81.600872018462184</v>
      </c>
      <c r="R5">
        <v>99.434850022075977</v>
      </c>
      <c r="S5">
        <v>111.28913389218567</v>
      </c>
      <c r="T5">
        <v>113.95267637501468</v>
      </c>
      <c r="U5">
        <v>97.512800708159887</v>
      </c>
      <c r="W5" t="s">
        <v>17</v>
      </c>
      <c r="X5">
        <v>7.3911890441173158</v>
      </c>
      <c r="Y5">
        <v>6.536413925388751</v>
      </c>
      <c r="Z5">
        <v>10.876669936127053</v>
      </c>
      <c r="AA5">
        <v>7.4921813950315794</v>
      </c>
      <c r="AB5">
        <v>9.0268095902363008</v>
      </c>
      <c r="AC5">
        <v>1.0416446431539998</v>
      </c>
      <c r="AD5">
        <v>10.134016196308755</v>
      </c>
      <c r="AF5" t="s">
        <v>17</v>
      </c>
      <c r="AG5">
        <v>4.2673049842525455</v>
      </c>
      <c r="AH5">
        <v>3.7738003393580142</v>
      </c>
      <c r="AI5">
        <v>6.2796483155096636</v>
      </c>
      <c r="AJ5">
        <v>4.3256129452389889</v>
      </c>
      <c r="AK5">
        <v>5.2116309468464239</v>
      </c>
      <c r="AL5">
        <v>0.60139381512489354</v>
      </c>
      <c r="AM5">
        <v>5.850876978910887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0.104</v>
      </c>
      <c r="E6" s="6" t="str">
        <f>IF(_xlfn.T.DIST.2T(ABS(R57),R67)&lt;0.001,"&lt;0.001",FIXED(_xlfn.T.DIST.2T(ABS(R57),R67),3))</f>
        <v>&lt;0.001</v>
      </c>
      <c r="F6" s="6" t="str">
        <f>IF(_xlfn.T.DIST.2T(ABS(S57),S67)&lt;0.001,"&lt;0.001",FIXED(_xlfn.T.DIST.2T(ABS(S57),S67),3))</f>
        <v>&lt;0.001</v>
      </c>
      <c r="G6" s="6" t="str">
        <f>IF(_xlfn.T.DIST.2T(ABS(T57),T67)&lt;0.001,"&lt;0.001",FIXED(_xlfn.T.DIST.2T(ABS(T57),T67),3))</f>
        <v>0.552</v>
      </c>
      <c r="H6" s="6" t="str">
        <f>IF(_xlfn.T.DIST.2T(ABS(U57),U67)&lt;0.001,"&lt;0.001",FIXED(_xlfn.T.DIST.2T(ABS(U57),U67),3))</f>
        <v>&lt;0.001</v>
      </c>
      <c r="M6" s="3"/>
      <c r="N6" t="s">
        <v>18</v>
      </c>
      <c r="O6">
        <v>27.084341085868743</v>
      </c>
      <c r="P6">
        <v>42.52375095273964</v>
      </c>
      <c r="Q6">
        <v>48.028423029092103</v>
      </c>
      <c r="R6">
        <v>56.838574661174896</v>
      </c>
      <c r="S6">
        <v>73.293383102704468</v>
      </c>
      <c r="T6">
        <v>94.141540670358623</v>
      </c>
      <c r="U6">
        <v>99.451655635236264</v>
      </c>
      <c r="W6" t="s">
        <v>18</v>
      </c>
      <c r="X6">
        <v>9.0501547349636144</v>
      </c>
      <c r="Y6">
        <v>12.204013932677418</v>
      </c>
      <c r="Z6">
        <v>16.845232345148471</v>
      </c>
      <c r="AA6">
        <v>15.004496939081703</v>
      </c>
      <c r="AB6">
        <v>15.189875969185207</v>
      </c>
      <c r="AC6">
        <v>5.2462942313838949</v>
      </c>
      <c r="AD6">
        <v>7.6114971419819568</v>
      </c>
      <c r="AF6" t="s">
        <v>18</v>
      </c>
      <c r="AG6">
        <v>3.0167182449878713</v>
      </c>
      <c r="AH6">
        <v>4.0680046442258062</v>
      </c>
      <c r="AI6">
        <v>5.6150774483828236</v>
      </c>
      <c r="AJ6">
        <v>5.0014989796939009</v>
      </c>
      <c r="AK6">
        <v>5.0632919897284028</v>
      </c>
      <c r="AL6">
        <v>1.7487647437946316</v>
      </c>
      <c r="AM6">
        <v>2.5371657139939856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&lt;0.001</v>
      </c>
      <c r="F7" s="6" t="str">
        <f>IF(_xlfn.T.DIST.2T(ABS(S58),S68)&lt;0.001,"&lt;0.001",FIXED(_xlfn.T.DIST.2T(ABS(S58),S68),3))</f>
        <v>&lt;0.001</v>
      </c>
      <c r="G7" s="6" t="str">
        <f>IF(_xlfn.T.DIST.2T(ABS(T58),T68)&lt;0.001,"&lt;0.001",FIXED(_xlfn.T.DIST.2T(ABS(T58),T68),3))</f>
        <v>0.006</v>
      </c>
      <c r="H7" s="6" t="str">
        <f>IF(_xlfn.T.DIST.2T(ABS(U58),U68)&lt;0.001,"&lt;0.001",FIXED(_xlfn.T.DIST.2T(ABS(U58),U68),3))</f>
        <v>&lt;0.001</v>
      </c>
      <c r="M7" s="3"/>
      <c r="N7" t="s">
        <v>19</v>
      </c>
      <c r="O7">
        <v>30.290963359112961</v>
      </c>
      <c r="P7">
        <v>50.286613837203753</v>
      </c>
      <c r="Q7">
        <v>71.757991419950159</v>
      </c>
      <c r="R7">
        <v>90.190532677527685</v>
      </c>
      <c r="S7">
        <v>105.97071617022071</v>
      </c>
      <c r="T7">
        <v>111.05339797766021</v>
      </c>
      <c r="U7">
        <v>105.68113103508009</v>
      </c>
      <c r="W7" t="s">
        <v>19</v>
      </c>
      <c r="X7">
        <v>7.3973365404551927</v>
      </c>
      <c r="Y7">
        <v>9.1480031591054498</v>
      </c>
      <c r="Z7">
        <v>10.158141736656471</v>
      </c>
      <c r="AA7">
        <v>12.174686588857353</v>
      </c>
      <c r="AB7">
        <v>10.934844431581272</v>
      </c>
      <c r="AC7">
        <v>8.2848614208397269</v>
      </c>
      <c r="AD7">
        <v>6.1213863695199588</v>
      </c>
      <c r="AF7" t="s">
        <v>19</v>
      </c>
      <c r="AG7">
        <v>1.6142311732237469</v>
      </c>
      <c r="AH7">
        <v>1.9962579492521846</v>
      </c>
      <c r="AI7">
        <v>2.216688258491355</v>
      </c>
      <c r="AJ7">
        <v>2.6567344217048827</v>
      </c>
      <c r="AK7">
        <v>2.3861786819184547</v>
      </c>
      <c r="AL7">
        <v>1.8079049801532114</v>
      </c>
      <c r="AM7">
        <v>1.3357960188760063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&lt;0.001</v>
      </c>
      <c r="G8" s="6" t="str">
        <f>IF(_xlfn.T.DIST.2T(ABS(T59),T69)&lt;0.001,"&lt;0.001",FIXED(_xlfn.T.DIST.2T(ABS(T59),T69),3))</f>
        <v>&lt;0.001</v>
      </c>
      <c r="H8" s="6" t="str">
        <f>IF(_xlfn.T.DIST.2T(ABS(U59),U69)&lt;0.001,"&lt;0.001",FIXED(_xlfn.T.DIST.2T(ABS(U59),U69),3))</f>
        <v>0.010</v>
      </c>
      <c r="M8" s="3"/>
      <c r="N8" t="s">
        <v>20</v>
      </c>
      <c r="O8">
        <v>44.502119164248377</v>
      </c>
      <c r="P8">
        <v>62.608208074412232</v>
      </c>
      <c r="Q8">
        <v>78.123818010930165</v>
      </c>
      <c r="R8">
        <v>91.210354662435876</v>
      </c>
      <c r="S8">
        <v>99.264993508564345</v>
      </c>
      <c r="T8">
        <v>100.14685667592371</v>
      </c>
      <c r="U8">
        <v>98.082387630358085</v>
      </c>
      <c r="W8" t="s">
        <v>20</v>
      </c>
      <c r="X8">
        <v>4.7566456292701291</v>
      </c>
      <c r="Y8">
        <v>6.8771616855466791</v>
      </c>
      <c r="Z8">
        <v>4.9701592966083865</v>
      </c>
      <c r="AA8">
        <v>6.9936631126451942</v>
      </c>
      <c r="AB8">
        <v>6.0512102079785466</v>
      </c>
      <c r="AC8">
        <v>8.8331287400772815</v>
      </c>
      <c r="AD8">
        <v>13.261731756217232</v>
      </c>
      <c r="AF8" t="s">
        <v>20</v>
      </c>
      <c r="AG8">
        <v>1.4341826193611793</v>
      </c>
      <c r="AH8">
        <v>2.0735422666878582</v>
      </c>
      <c r="AI8">
        <v>1.4985594122860666</v>
      </c>
      <c r="AJ8">
        <v>2.10866876861756</v>
      </c>
      <c r="AK8">
        <v>1.8245085261303002</v>
      </c>
      <c r="AL8">
        <v>2.6632885232491885</v>
      </c>
      <c r="AM8">
        <v>3.9985625732466841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&lt;0.001</v>
      </c>
      <c r="H9" s="6" t="str">
        <f>IF(_xlfn.T.DIST.2T(ABS(U60),U70)&lt;0.001,"&lt;0.001",FIXED(_xlfn.T.DIST.2T(ABS(U60),U70),3))</f>
        <v>&lt;0.001</v>
      </c>
      <c r="M9" s="3"/>
      <c r="N9" t="s">
        <v>21</v>
      </c>
      <c r="O9">
        <v>36.104520077277243</v>
      </c>
      <c r="P9">
        <v>45.972915566090698</v>
      </c>
      <c r="Q9">
        <v>51.589434105556535</v>
      </c>
      <c r="R9">
        <v>62.948907008747106</v>
      </c>
      <c r="S9">
        <v>77.302832833590116</v>
      </c>
      <c r="T9">
        <v>102.58930672417965</v>
      </c>
      <c r="U9">
        <v>122.68011563156043</v>
      </c>
      <c r="W9" t="s">
        <v>21</v>
      </c>
      <c r="X9">
        <v>2.6756778487763482</v>
      </c>
      <c r="Y9">
        <v>3.0561348661301357</v>
      </c>
      <c r="Z9">
        <v>4.3744063728428566</v>
      </c>
      <c r="AA9">
        <v>1.8548932705278534</v>
      </c>
      <c r="AB9">
        <v>0.33595374955935681</v>
      </c>
      <c r="AC9">
        <v>1.693990608787233</v>
      </c>
      <c r="AD9">
        <v>0.7715810067998734</v>
      </c>
      <c r="AF9" t="s">
        <v>21</v>
      </c>
      <c r="AG9">
        <v>1.8919899511403893</v>
      </c>
      <c r="AH9">
        <v>2.1610136880612605</v>
      </c>
      <c r="AI9">
        <v>3.0931724099028326</v>
      </c>
      <c r="AJ9">
        <v>1.3116076099675382</v>
      </c>
      <c r="AK9">
        <v>0.23755517447846827</v>
      </c>
      <c r="AL9">
        <v>1.1978322467397802</v>
      </c>
      <c r="AM9">
        <v>0.5455901621429341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&lt;0.001</v>
      </c>
      <c r="M10" s="3"/>
      <c r="N10" t="s">
        <v>22</v>
      </c>
      <c r="O10">
        <v>25.185030797596198</v>
      </c>
      <c r="P10">
        <v>28.098046339444803</v>
      </c>
      <c r="Q10">
        <v>42.969118256602798</v>
      </c>
      <c r="R10">
        <v>45.384315758593331</v>
      </c>
      <c r="S10">
        <v>56.850015107795933</v>
      </c>
      <c r="T10">
        <v>83.740874696066356</v>
      </c>
      <c r="U10">
        <v>108.41094442089133</v>
      </c>
      <c r="W10" t="s">
        <v>22</v>
      </c>
      <c r="X10">
        <v>5.2701126888324819</v>
      </c>
      <c r="Y10">
        <v>0.15006063732795027</v>
      </c>
      <c r="Z10">
        <v>3.3168014008120466</v>
      </c>
      <c r="AA10">
        <v>1.0761586588240095</v>
      </c>
      <c r="AB10">
        <v>4.8500814810278126</v>
      </c>
      <c r="AC10">
        <v>0.33517205899169894</v>
      </c>
      <c r="AD10">
        <v>1.6079661506879628</v>
      </c>
      <c r="AF10" t="s">
        <v>22</v>
      </c>
      <c r="AG10">
        <v>3.726532419890717</v>
      </c>
      <c r="AH10">
        <v>0.10610889424376879</v>
      </c>
      <c r="AI10">
        <v>2.3453327623632378</v>
      </c>
      <c r="AJ10">
        <v>0.76095908528707734</v>
      </c>
      <c r="AK10">
        <v>3.4295255045420596</v>
      </c>
      <c r="AL10">
        <v>0.23700243577728786</v>
      </c>
      <c r="AM10">
        <v>1.1370037690698884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53.279409592393506</v>
      </c>
      <c r="P11">
        <v>76.865812900530003</v>
      </c>
      <c r="Q11">
        <v>86.287968877106351</v>
      </c>
      <c r="R11">
        <v>93.843761491255449</v>
      </c>
      <c r="S11">
        <v>102.55597741844817</v>
      </c>
      <c r="T11">
        <v>107.86124960628669</v>
      </c>
      <c r="U11">
        <v>106.46113779434748</v>
      </c>
      <c r="W11" t="s">
        <v>23</v>
      </c>
      <c r="X11">
        <v>20.50982162451994</v>
      </c>
      <c r="Y11">
        <v>22.929183785047464</v>
      </c>
      <c r="Z11">
        <v>20.417578178163104</v>
      </c>
      <c r="AA11">
        <v>21.402994786430877</v>
      </c>
      <c r="AB11">
        <v>17.544664015567587</v>
      </c>
      <c r="AC11">
        <v>13.453262990532821</v>
      </c>
      <c r="AD11">
        <v>16.786823972292815</v>
      </c>
      <c r="AF11" t="s">
        <v>23</v>
      </c>
      <c r="AG11">
        <v>6.183943895059099</v>
      </c>
      <c r="AH11">
        <v>6.913409033100316</v>
      </c>
      <c r="AI11">
        <v>6.1561314495195631</v>
      </c>
      <c r="AJ11">
        <v>6.4532457360476387</v>
      </c>
      <c r="AK11">
        <v>5.2899152374988887</v>
      </c>
      <c r="AL11">
        <v>4.0563114132338161</v>
      </c>
      <c r="AM11">
        <v>5.0614178670762415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3">Z64</f>
        <v>Anglosphere (other)</v>
      </c>
      <c r="C13" s="6" t="str">
        <f t="shared" si="3"/>
        <v>Arabsphere</v>
      </c>
      <c r="D13" s="6" t="str">
        <f t="shared" si="3"/>
        <v>Francosphere</v>
      </c>
      <c r="E13" s="6" t="str">
        <f t="shared" si="3"/>
        <v>Germanosphere</v>
      </c>
      <c r="F13" s="6" t="str">
        <f t="shared" si="3"/>
        <v>Hispanosphere</v>
      </c>
      <c r="G13" s="6" t="str">
        <f t="shared" si="3"/>
        <v>Lusosphone (Portuguese)</v>
      </c>
      <c r="H13" s="6" t="str">
        <f t="shared" si="3"/>
        <v>Swahili</v>
      </c>
    </row>
    <row r="14" spans="1:50" x14ac:dyDescent="0.35">
      <c r="A14" t="str">
        <f t="shared" ref="A14:A20" si="4">Y65</f>
        <v>Anglosphere (core)</v>
      </c>
      <c r="B14" s="6" t="str">
        <f t="shared" ref="B14:H15" si="5">IF(_xlfn.T.DIST.2T(ABS(Z55),Z65)&lt;0.001,"&lt;0.001",FIXED(_xlfn.T.DIST.2T(ABS(Z55),Z65),3))</f>
        <v>0.674</v>
      </c>
      <c r="C14" s="6" t="str">
        <f t="shared" si="5"/>
        <v>&lt;0.001</v>
      </c>
      <c r="D14" s="6" t="str">
        <f t="shared" si="5"/>
        <v>&lt;0.001</v>
      </c>
      <c r="E14" s="6" t="str">
        <f t="shared" si="5"/>
        <v>0.224</v>
      </c>
      <c r="F14" s="6" t="str">
        <f t="shared" si="5"/>
        <v>0.135</v>
      </c>
      <c r="G14" s="6" t="str">
        <f t="shared" si="5"/>
        <v>0.612</v>
      </c>
      <c r="H14" s="6" t="str">
        <f t="shared" si="5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4"/>
        <v>Anglosphere (other)</v>
      </c>
      <c r="C15" s="6" t="str">
        <f t="shared" si="5"/>
        <v>&lt;0.001</v>
      </c>
      <c r="D15" s="6" t="str">
        <f t="shared" si="5"/>
        <v>&lt;0.001</v>
      </c>
      <c r="E15" s="6" t="str">
        <f t="shared" si="5"/>
        <v>0.434</v>
      </c>
      <c r="F15" s="6" t="str">
        <f t="shared" si="5"/>
        <v>0.057</v>
      </c>
      <c r="G15" s="6" t="str">
        <f t="shared" si="5"/>
        <v>0.777</v>
      </c>
      <c r="H15" s="6" t="str">
        <f t="shared" si="5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4"/>
        <v>Arabsphere</v>
      </c>
      <c r="D16" s="6" t="str">
        <f>IF(_xlfn.T.DIST.2T(ABS(AB57),AB67)&lt;0.001,"&lt;0.001",FIXED(_xlfn.T.DIST.2T(ABS(AB57),AB67),3))</f>
        <v>0.313</v>
      </c>
      <c r="E16" s="6" t="str">
        <f>IF(_xlfn.T.DIST.2T(ABS(AC57),AC67)&lt;0.001,"&lt;0.001",FIXED(_xlfn.T.DIST.2T(ABS(AC57),AC67),3))</f>
        <v>&lt;0.001</v>
      </c>
      <c r="F16" s="6" t="str">
        <f>IF(_xlfn.T.DIST.2T(ABS(AD57),AD67)&lt;0.001,"&lt;0.001",FIXED(_xlfn.T.DIST.2T(ABS(AD57),AD67),3))</f>
        <v>&lt;0.001</v>
      </c>
      <c r="G16" s="6" t="str">
        <f>IF(_xlfn.T.DIST.2T(ABS(AE57),AE67)&lt;0.001,"&lt;0.001",FIXED(_xlfn.T.DIST.2T(ABS(AE57),AE67),3))</f>
        <v>&lt;0.001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32.102094695239785</v>
      </c>
      <c r="P16">
        <v>38.854698718995714</v>
      </c>
      <c r="Q16">
        <v>41.982218803224811</v>
      </c>
      <c r="R16">
        <v>51.589945864792682</v>
      </c>
      <c r="S16">
        <v>67.904580558664733</v>
      </c>
      <c r="T16">
        <v>97.732552138121576</v>
      </c>
      <c r="U16">
        <v>118.40070969712144</v>
      </c>
      <c r="W16" t="s">
        <v>26</v>
      </c>
      <c r="X16">
        <v>8.5911134448947326</v>
      </c>
      <c r="Y16">
        <v>9.1475541903174094</v>
      </c>
      <c r="Z16">
        <v>11.935471179584241</v>
      </c>
      <c r="AA16">
        <v>11.495513165380776</v>
      </c>
      <c r="AB16">
        <v>11.220930232611302</v>
      </c>
      <c r="AC16">
        <v>6.6665728938349362</v>
      </c>
      <c r="AD16">
        <v>7.315474024253926</v>
      </c>
      <c r="AF16" t="s">
        <v>26</v>
      </c>
      <c r="AG16">
        <v>3.0374172874139931</v>
      </c>
      <c r="AH16">
        <v>3.234148799622429</v>
      </c>
      <c r="AI16">
        <v>4.2198263038703088</v>
      </c>
      <c r="AJ16">
        <v>4.06427765622999</v>
      </c>
      <c r="AK16">
        <v>3.9671979293502977</v>
      </c>
      <c r="AL16">
        <v>2.3569894502525544</v>
      </c>
      <c r="AM16">
        <v>2.5864106450719966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4"/>
        <v>Francosphere</v>
      </c>
      <c r="E17" s="6" t="str">
        <f>IF(_xlfn.T.DIST.2T(ABS(AC58),AC68)&lt;0.001,"&lt;0.001",FIXED(_xlfn.T.DIST.2T(ABS(AC58),AC68),3))</f>
        <v>0.008</v>
      </c>
      <c r="F17" s="6" t="str">
        <f>IF(_xlfn.T.DIST.2T(ABS(AD58),AD68)&lt;0.001,"&lt;0.001",FIXED(_xlfn.T.DIST.2T(ABS(AD58),AD68),3))</f>
        <v>&lt;0.001</v>
      </c>
      <c r="G17" s="6" t="str">
        <f>IF(_xlfn.T.DIST.2T(ABS(AE58),AE68)&lt;0.001,"&lt;0.001",FIXED(_xlfn.T.DIST.2T(ABS(AE58),AE68),3))</f>
        <v>0.017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30.799542598314073</v>
      </c>
      <c r="P17">
        <v>46.260052132869738</v>
      </c>
      <c r="Q17">
        <v>67.43421035008231</v>
      </c>
      <c r="R17">
        <v>87.61096268613791</v>
      </c>
      <c r="S17">
        <v>98.472642536977048</v>
      </c>
      <c r="T17">
        <v>102.96679293455827</v>
      </c>
      <c r="U17">
        <v>100.6352059508866</v>
      </c>
      <c r="W17" t="s">
        <v>27</v>
      </c>
      <c r="X17">
        <v>12.145470785342741</v>
      </c>
      <c r="Y17">
        <v>15.730786800754121</v>
      </c>
      <c r="Z17">
        <v>11.954956407242504</v>
      </c>
      <c r="AA17">
        <v>9.3280888942771583</v>
      </c>
      <c r="AB17">
        <v>8.6053972608246863</v>
      </c>
      <c r="AC17">
        <v>6.7060919985776684</v>
      </c>
      <c r="AD17">
        <v>9.2002071018150335</v>
      </c>
      <c r="AF17" t="s">
        <v>27</v>
      </c>
      <c r="AG17">
        <v>3.135947072232077</v>
      </c>
      <c r="AH17">
        <v>4.0616716868040106</v>
      </c>
      <c r="AI17">
        <v>3.0867564713257245</v>
      </c>
      <c r="AJ17">
        <v>2.4085021959651862</v>
      </c>
      <c r="AK17">
        <v>2.2219040185781953</v>
      </c>
      <c r="AL17">
        <v>1.7315055085750748</v>
      </c>
      <c r="AM17">
        <v>2.3754832591325887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4"/>
        <v>Germanosphere</v>
      </c>
      <c r="F18" s="6" t="str">
        <f>IF(_xlfn.T.DIST.2T(ABS(AD59),AD69)&lt;0.001,"&lt;0.001",FIXED(_xlfn.T.DIST.2T(ABS(AD59),AD69),3))</f>
        <v>&lt;0.001</v>
      </c>
      <c r="G18" s="6" t="str">
        <f>IF(_xlfn.T.DIST.2T(ABS(AE59),AE69)&lt;0.001,"&lt;0.001",FIXED(_xlfn.T.DIST.2T(ABS(AE59),AE69),3))</f>
        <v>0.880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44.126722063096814</v>
      </c>
      <c r="P18">
        <v>62.418871791092918</v>
      </c>
      <c r="Q18">
        <v>78.098276471753124</v>
      </c>
      <c r="R18">
        <v>91.798562225285494</v>
      </c>
      <c r="S18">
        <v>98.439323566401143</v>
      </c>
      <c r="T18">
        <v>99.158004738297279</v>
      </c>
      <c r="U18">
        <v>87.413171490954241</v>
      </c>
      <c r="W18" t="s">
        <v>28</v>
      </c>
      <c r="X18">
        <v>4.6327962885796721</v>
      </c>
      <c r="Y18">
        <v>6.9672728059567968</v>
      </c>
      <c r="Z18">
        <v>4.7885781595719061</v>
      </c>
      <c r="AA18">
        <v>6.8631298308759998</v>
      </c>
      <c r="AB18">
        <v>7.3034868058204054</v>
      </c>
      <c r="AC18">
        <v>11.976075353278985</v>
      </c>
      <c r="AD18">
        <v>25.523872280716287</v>
      </c>
      <c r="AF18" t="s">
        <v>28</v>
      </c>
      <c r="AG18">
        <v>1.39684063812453</v>
      </c>
      <c r="AH18">
        <v>2.1007117917641218</v>
      </c>
      <c r="AI18">
        <v>1.4438106395082382</v>
      </c>
      <c r="AJ18">
        <v>2.0693115033191822</v>
      </c>
      <c r="AK18">
        <v>2.2020841269288667</v>
      </c>
      <c r="AL18">
        <v>3.6109225825317623</v>
      </c>
      <c r="AM18">
        <v>7.6957370501898774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4"/>
        <v>Hispanosphere</v>
      </c>
      <c r="G19" s="6" t="str">
        <f>IF(_xlfn.T.DIST.2T(ABS(AE60),AE70)&lt;0.001,"&lt;0.001",FIXED(_xlfn.T.DIST.2T(ABS(AE60),AE70),3))</f>
        <v>0.122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47.147368839160208</v>
      </c>
      <c r="P19">
        <v>65.548731246369542</v>
      </c>
      <c r="Q19">
        <v>70.03063701605825</v>
      </c>
      <c r="R19">
        <v>71.892025732265822</v>
      </c>
      <c r="S19">
        <v>88.301868446943161</v>
      </c>
      <c r="T19">
        <v>93.719650264916027</v>
      </c>
      <c r="U19">
        <v>93.813377769625234</v>
      </c>
      <c r="W19" t="s">
        <v>29</v>
      </c>
      <c r="X19">
        <v>21.857232949103739</v>
      </c>
      <c r="Y19">
        <v>15.963911675470547</v>
      </c>
      <c r="Z19">
        <v>13.859135871314196</v>
      </c>
      <c r="AA19">
        <v>12.486543071844467</v>
      </c>
      <c r="AB19">
        <v>9.9392834248169439</v>
      </c>
      <c r="AC19">
        <v>4.3915288168712454</v>
      </c>
      <c r="AD19">
        <v>8.0434490943996551</v>
      </c>
      <c r="AF19" t="s">
        <v>29</v>
      </c>
      <c r="AG19">
        <v>7.2857443163679134</v>
      </c>
      <c r="AH19">
        <v>5.3213038918235158</v>
      </c>
      <c r="AI19">
        <v>4.619711957104732</v>
      </c>
      <c r="AJ19">
        <v>4.1621810239481558</v>
      </c>
      <c r="AK19">
        <v>3.3130944749389815</v>
      </c>
      <c r="AL19">
        <v>1.4638429389570817</v>
      </c>
      <c r="AM19">
        <v>2.6811496981332184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4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28.308292291116654</v>
      </c>
      <c r="P20">
        <v>46.769611620491624</v>
      </c>
      <c r="Q20">
        <v>51.618347693018123</v>
      </c>
      <c r="R20">
        <v>55.992237515133745</v>
      </c>
      <c r="S20">
        <v>71.492645270306582</v>
      </c>
      <c r="T20">
        <v>94.435662220208854</v>
      </c>
      <c r="U20">
        <v>96.799024579081419</v>
      </c>
      <c r="W20" t="s">
        <v>30</v>
      </c>
      <c r="X20">
        <v>9.1801324063841054</v>
      </c>
      <c r="Y20">
        <v>5.7132019490513999</v>
      </c>
      <c r="Z20">
        <v>10.025285665915366</v>
      </c>
      <c r="AA20">
        <v>3.3136726298361574</v>
      </c>
      <c r="AB20">
        <v>5.1232650429647215</v>
      </c>
      <c r="AC20">
        <v>3.9363646346880237</v>
      </c>
      <c r="AD20">
        <v>3.823506176111398</v>
      </c>
      <c r="AF20" t="s">
        <v>30</v>
      </c>
      <c r="AG20">
        <v>5.3001519160222701</v>
      </c>
      <c r="AH20">
        <v>3.2985186832195206</v>
      </c>
      <c r="AI20">
        <v>5.7881013779191335</v>
      </c>
      <c r="AJ20">
        <v>1.9131497848422008</v>
      </c>
      <c r="AK20">
        <v>2.9579184516854817</v>
      </c>
      <c r="AL20">
        <v>2.2726611814656534</v>
      </c>
      <c r="AM20">
        <v>2.2075023200261126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35.49272008450793</v>
      </c>
      <c r="P21">
        <v>52.491574251740012</v>
      </c>
      <c r="Q21">
        <v>76.24242709687239</v>
      </c>
      <c r="R21">
        <v>96.217878644720074</v>
      </c>
      <c r="S21">
        <v>111.2039664761578</v>
      </c>
      <c r="T21">
        <v>117.65482835235849</v>
      </c>
      <c r="U21">
        <v>108.35135667381648</v>
      </c>
      <c r="W21" t="s">
        <v>31</v>
      </c>
      <c r="X21">
        <v>8.0690128502553549</v>
      </c>
      <c r="Y21">
        <v>10.575872391474061</v>
      </c>
      <c r="Z21">
        <v>11.369667098724937</v>
      </c>
      <c r="AA21">
        <v>13.072438917644817</v>
      </c>
      <c r="AB21">
        <v>10.472142678853562</v>
      </c>
      <c r="AC21">
        <v>11.990892345708474</v>
      </c>
      <c r="AD21">
        <v>5.064875180675247</v>
      </c>
      <c r="AF21" t="s">
        <v>31</v>
      </c>
      <c r="AG21">
        <v>1.8042861244490305</v>
      </c>
      <c r="AH21">
        <v>2.3648369588699265</v>
      </c>
      <c r="AI21">
        <v>2.5423348514291773</v>
      </c>
      <c r="AJ21">
        <v>2.9230862051567583</v>
      </c>
      <c r="AK21">
        <v>2.341642289999331</v>
      </c>
      <c r="AL21">
        <v>2.6812450395886054</v>
      </c>
      <c r="AM21">
        <v>1.1325405201541381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29.437045711735497</v>
      </c>
      <c r="P22">
        <v>50.444894265399917</v>
      </c>
      <c r="Q22">
        <v>63.54478889249657</v>
      </c>
      <c r="R22">
        <v>78.526006042937013</v>
      </c>
      <c r="S22">
        <v>95.138659599874316</v>
      </c>
      <c r="T22">
        <v>103.13023824627403</v>
      </c>
      <c r="U22">
        <v>99.648399395447171</v>
      </c>
      <c r="W22" t="s">
        <v>32</v>
      </c>
      <c r="X22">
        <v>15.056342308833738</v>
      </c>
      <c r="Y22">
        <v>10.167964538249837</v>
      </c>
      <c r="Z22">
        <v>6.7650600479004517</v>
      </c>
      <c r="AA22">
        <v>5.3893864495242614</v>
      </c>
      <c r="AB22">
        <v>2.5948699034174645</v>
      </c>
      <c r="AC22">
        <v>2.8894640624682717</v>
      </c>
      <c r="AD22">
        <v>6.1044628449682197</v>
      </c>
      <c r="AF22" t="s">
        <v>32</v>
      </c>
      <c r="AG22">
        <v>7.528171154416869</v>
      </c>
      <c r="AH22">
        <v>5.0839822691249186</v>
      </c>
      <c r="AI22">
        <v>3.3825300239502258</v>
      </c>
      <c r="AJ22">
        <v>2.6946932247621307</v>
      </c>
      <c r="AK22">
        <v>1.2974349517087322</v>
      </c>
      <c r="AL22">
        <v>1.4447320312341358</v>
      </c>
      <c r="AM22">
        <v>3.0522314224841098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89.699198098369294</v>
      </c>
      <c r="P23">
        <v>98.421949260115625</v>
      </c>
      <c r="Q23">
        <v>111.20675751191689</v>
      </c>
      <c r="R23">
        <v>122.28780580260353</v>
      </c>
      <c r="S23">
        <v>118.75988271891475</v>
      </c>
      <c r="T23">
        <v>120.53425732214782</v>
      </c>
      <c r="U23">
        <v>81.422154075114165</v>
      </c>
      <c r="W23" t="s">
        <v>33</v>
      </c>
      <c r="X23">
        <v>2.1371198215851335</v>
      </c>
      <c r="Y23">
        <v>9.6027788594196188</v>
      </c>
      <c r="Z23">
        <v>16.82333498073298</v>
      </c>
      <c r="AA23">
        <v>7.5105917839012664</v>
      </c>
      <c r="AB23">
        <v>1.4154866953162597</v>
      </c>
      <c r="AC23">
        <v>22.510872101829108</v>
      </c>
      <c r="AD23">
        <v>34.064676403011575</v>
      </c>
      <c r="AF23" t="s">
        <v>33</v>
      </c>
      <c r="AG23">
        <v>1.5111719180510323</v>
      </c>
      <c r="AH23">
        <v>6.7901900497304322</v>
      </c>
      <c r="AI23">
        <v>11.895894247049146</v>
      </c>
      <c r="AJ23">
        <v>5.3107903811205537</v>
      </c>
      <c r="AK23">
        <v>1.0009002409374637</v>
      </c>
      <c r="AL23">
        <v>15.91759031362643</v>
      </c>
      <c r="AM23">
        <v>24.087363683494853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6">O123</f>
        <v>Eastern and South-Eastern Asia</v>
      </c>
      <c r="C24" s="6" t="str">
        <f t="shared" si="6"/>
        <v>Europe</v>
      </c>
      <c r="D24" s="6" t="str">
        <f t="shared" si="6"/>
        <v>Latin America and the Caribbean</v>
      </c>
      <c r="E24" s="6" t="str">
        <f t="shared" si="6"/>
        <v>Northern Africa and Western Asia</v>
      </c>
      <c r="F24" s="6" t="str">
        <f t="shared" si="6"/>
        <v>Northern America</v>
      </c>
      <c r="G24" s="6" t="str">
        <f t="shared" si="6"/>
        <v>Oceania</v>
      </c>
      <c r="H24" s="6" t="str">
        <f t="shared" si="6"/>
        <v>Sub-Saharan Africa</v>
      </c>
      <c r="I24"/>
      <c r="J24"/>
      <c r="K24"/>
      <c r="L24"/>
      <c r="M24"/>
    </row>
    <row r="25" spans="1:50" x14ac:dyDescent="0.35">
      <c r="A25" t="str">
        <f t="shared" ref="A25:A31" si="7">N124</f>
        <v>Central and Southern Asia</v>
      </c>
      <c r="B25" s="6" t="str">
        <f t="shared" ref="B25:H26" si="8">IF(_xlfn.T.DIST.2T(ABS(O114),O124)&lt;0.001,"&lt;0.001",FIXED(_xlfn.T.DIST.2T(ABS(O114),O124),3))</f>
        <v>&lt;0.001</v>
      </c>
      <c r="C25" s="6" t="str">
        <f t="shared" si="8"/>
        <v>&lt;0.001</v>
      </c>
      <c r="D25" s="6" t="str">
        <f t="shared" si="8"/>
        <v>&lt;0.001</v>
      </c>
      <c r="E25" s="6" t="str">
        <f t="shared" si="8"/>
        <v>&lt;0.001</v>
      </c>
      <c r="F25" s="6" t="str">
        <f t="shared" si="8"/>
        <v>&lt;0.001</v>
      </c>
      <c r="G25" s="6" t="str">
        <f t="shared" si="8"/>
        <v>0.723</v>
      </c>
      <c r="H25" s="6" t="str">
        <f t="shared" si="8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7"/>
        <v>Eastern and South-Eastern Asia</v>
      </c>
      <c r="C26" s="6" t="str">
        <f t="shared" si="8"/>
        <v>0.757</v>
      </c>
      <c r="D26" s="6" t="str">
        <f t="shared" si="8"/>
        <v>&lt;0.001</v>
      </c>
      <c r="E26" s="6" t="str">
        <f t="shared" si="8"/>
        <v>&lt;0.001</v>
      </c>
      <c r="F26" s="6" t="str">
        <f t="shared" si="8"/>
        <v>0.094</v>
      </c>
      <c r="G26" s="6" t="str">
        <f t="shared" si="8"/>
        <v>&lt;0.001</v>
      </c>
      <c r="H26" s="6" t="str">
        <f t="shared" si="8"/>
        <v>&lt;0.001</v>
      </c>
      <c r="N26" t="str">
        <f>N3</f>
        <v>Geographic_Grouping_A</v>
      </c>
      <c r="O26" t="str">
        <f>O3</f>
        <v>reg.18-24</v>
      </c>
      <c r="P26" t="str">
        <f t="shared" ref="P26:P34" si="9">AG3</f>
        <v>18-24</v>
      </c>
      <c r="Q26" t="str">
        <f t="shared" ref="Q26:Q34" si="10">AR3</f>
        <v>18-24</v>
      </c>
      <c r="Y26" t="str">
        <f t="shared" ref="Y26:Z34" si="11">N15</f>
        <v>Language_Grouping</v>
      </c>
      <c r="Z26" t="str">
        <f t="shared" si="11"/>
        <v>reg.18-24</v>
      </c>
      <c r="AA26" t="str">
        <f t="shared" ref="AA26:AA34" si="12">AG15</f>
        <v>18-24</v>
      </c>
      <c r="AB26" t="str">
        <f t="shared" ref="AB26:AB34" si="13">AR15</f>
        <v>18-24</v>
      </c>
    </row>
    <row r="27" spans="1:50" x14ac:dyDescent="0.35">
      <c r="A27" t="str">
        <f t="shared" si="7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&lt;0.001</v>
      </c>
      <c r="F27" s="6" t="str">
        <f>IF(_xlfn.T.DIST.2T(ABS(S116),S126)&lt;0.001,"&lt;0.001",FIXED(_xlfn.T.DIST.2T(ABS(S116),S126),3))</f>
        <v>&lt;0.001</v>
      </c>
      <c r="G27" s="6" t="str">
        <f>IF(_xlfn.T.DIST.2T(ABS(T116),T126)&lt;0.001,"&lt;0.001",FIXED(_xlfn.T.DIST.2T(ABS(T116),T126),3))</f>
        <v>0.721</v>
      </c>
      <c r="H27" s="6" t="str">
        <f>IF(_xlfn.T.DIST.2T(ABS(U116),U126)&lt;0.001,"&lt;0.001",FIXED(_xlfn.T.DIST.2T(ABS(U116),U126),3))</f>
        <v>&lt;0.001</v>
      </c>
      <c r="N27" t="str">
        <f t="shared" ref="N27:O34" si="14">N4</f>
        <v>Central and Southern Asia</v>
      </c>
      <c r="O27">
        <f t="shared" si="14"/>
        <v>26.849408576919355</v>
      </c>
      <c r="P27">
        <f t="shared" si="9"/>
        <v>3.6262126010641587</v>
      </c>
      <c r="Q27">
        <f t="shared" si="10"/>
        <v>10228</v>
      </c>
      <c r="Y27" t="str">
        <f t="shared" si="11"/>
        <v>Anglosphere (core)</v>
      </c>
      <c r="Z27">
        <f t="shared" si="11"/>
        <v>32.102094695239785</v>
      </c>
      <c r="AA27">
        <f t="shared" si="12"/>
        <v>3.0374172874139931</v>
      </c>
      <c r="AB27">
        <f t="shared" si="13"/>
        <v>8297</v>
      </c>
    </row>
    <row r="28" spans="1:50" x14ac:dyDescent="0.35">
      <c r="A28" t="str">
        <f t="shared" si="7"/>
        <v>Latin America and the Caribbean</v>
      </c>
      <c r="E28" s="6" t="str">
        <f>IF(_xlfn.T.DIST.2T(ABS(R117),R127)&lt;0.001,"&lt;0.001",FIXED(_xlfn.T.DIST.2T(ABS(R117),R127),3))</f>
        <v>&lt;0.001</v>
      </c>
      <c r="F28" s="6" t="str">
        <f>IF(_xlfn.T.DIST.2T(ABS(S117),S127)&lt;0.001,"&lt;0.001",FIXED(_xlfn.T.DIST.2T(ABS(S117),S127),3))</f>
        <v>&lt;0.001</v>
      </c>
      <c r="G28" s="6" t="str">
        <f>IF(_xlfn.T.DIST.2T(ABS(T117),T127)&lt;0.001,"&lt;0.001",FIXED(_xlfn.T.DIST.2T(ABS(T117),T127),3))</f>
        <v>0.168</v>
      </c>
      <c r="H28" s="6" t="str">
        <f>IF(_xlfn.T.DIST.2T(ABS(U117),U127)&lt;0.001,"&lt;0.001",FIXED(_xlfn.T.DIST.2T(ABS(U117),U127),3))</f>
        <v>&lt;0.001</v>
      </c>
      <c r="N28" t="str">
        <f t="shared" si="14"/>
        <v>Eastern and South-Eastern Asia</v>
      </c>
      <c r="O28">
        <f t="shared" si="14"/>
        <v>41.251561205859979</v>
      </c>
      <c r="P28">
        <f t="shared" si="9"/>
        <v>4.2673049842525455</v>
      </c>
      <c r="Q28">
        <f t="shared" si="10"/>
        <v>801</v>
      </c>
      <c r="Y28" t="str">
        <f t="shared" si="11"/>
        <v>Anglosphere (other)</v>
      </c>
      <c r="Z28">
        <f t="shared" si="11"/>
        <v>30.799542598314073</v>
      </c>
      <c r="AA28">
        <f t="shared" si="12"/>
        <v>3.135947072232077</v>
      </c>
      <c r="AB28">
        <f t="shared" si="13"/>
        <v>13269</v>
      </c>
    </row>
    <row r="29" spans="1:50" x14ac:dyDescent="0.35">
      <c r="A29" t="str">
        <f t="shared" si="7"/>
        <v>Northern Africa and Western Asia</v>
      </c>
      <c r="F29" s="6" t="str">
        <f>IF(_xlfn.T.DIST.2T(ABS(S118),S128)&lt;0.001,"&lt;0.001",FIXED(_xlfn.T.DIST.2T(ABS(S118),S128),3))</f>
        <v>0.343</v>
      </c>
      <c r="G29" s="6" t="str">
        <f>IF(_xlfn.T.DIST.2T(ABS(T118),T128)&lt;0.001,"&lt;0.001",FIXED(_xlfn.T.DIST.2T(ABS(T118),T128),3))</f>
        <v>&lt;0.001</v>
      </c>
      <c r="H29" s="6" t="str">
        <f>IF(_xlfn.T.DIST.2T(ABS(U118),U128)&lt;0.001,"&lt;0.001",FIXED(_xlfn.T.DIST.2T(ABS(U118),U128),3))</f>
        <v>&lt;0.001</v>
      </c>
      <c r="N29" t="str">
        <f t="shared" si="14"/>
        <v>Europe</v>
      </c>
      <c r="O29">
        <f t="shared" si="14"/>
        <v>27.084341085868743</v>
      </c>
      <c r="P29">
        <f t="shared" si="9"/>
        <v>3.0167182449878713</v>
      </c>
      <c r="Q29">
        <f t="shared" si="10"/>
        <v>4914</v>
      </c>
      <c r="Y29" t="str">
        <f t="shared" si="11"/>
        <v>Arabsphere</v>
      </c>
      <c r="Z29">
        <f t="shared" si="11"/>
        <v>44.126722063096814</v>
      </c>
      <c r="AA29">
        <f t="shared" si="12"/>
        <v>1.39684063812453</v>
      </c>
      <c r="AB29">
        <f t="shared" si="13"/>
        <v>15818</v>
      </c>
    </row>
    <row r="30" spans="1:50" x14ac:dyDescent="0.35">
      <c r="A30" t="str">
        <f t="shared" si="7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4"/>
        <v>Latin America and the Caribbean</v>
      </c>
      <c r="O30">
        <f t="shared" si="14"/>
        <v>30.290963359112961</v>
      </c>
      <c r="P30">
        <f t="shared" si="9"/>
        <v>1.6142311732237469</v>
      </c>
      <c r="Q30">
        <f t="shared" si="10"/>
        <v>19857</v>
      </c>
      <c r="Y30" t="str">
        <f t="shared" si="11"/>
        <v>Francosphere</v>
      </c>
      <c r="Z30">
        <f t="shared" si="11"/>
        <v>47.147368839160208</v>
      </c>
      <c r="AA30">
        <f t="shared" si="12"/>
        <v>7.2857443163679134</v>
      </c>
      <c r="AB30">
        <f t="shared" si="13"/>
        <v>2518</v>
      </c>
    </row>
    <row r="31" spans="1:50" x14ac:dyDescent="0.35">
      <c r="A31" t="str">
        <f t="shared" si="7"/>
        <v>Oceania</v>
      </c>
      <c r="H31" s="6" t="str">
        <f>IF(_xlfn.T.DIST.2T(ABS(U120),U130)&lt;0.001,"&lt;0.001",FIXED(_xlfn.T.DIST.2T(ABS(U120),U130),3))</f>
        <v>&lt;0.001</v>
      </c>
      <c r="N31" t="str">
        <f t="shared" si="14"/>
        <v>Northern Africa and Western Asia</v>
      </c>
      <c r="O31">
        <f t="shared" si="14"/>
        <v>44.502119164248377</v>
      </c>
      <c r="P31">
        <f t="shared" si="9"/>
        <v>1.4341826193611793</v>
      </c>
      <c r="Q31">
        <f t="shared" si="10"/>
        <v>16034</v>
      </c>
      <c r="Y31" t="str">
        <f t="shared" si="11"/>
        <v>Germanosphere</v>
      </c>
      <c r="Z31">
        <f t="shared" si="11"/>
        <v>28.308292291116654</v>
      </c>
      <c r="AA31">
        <f t="shared" si="12"/>
        <v>5.3001519160222701</v>
      </c>
      <c r="AB31">
        <f t="shared" si="13"/>
        <v>233</v>
      </c>
    </row>
    <row r="32" spans="1:50" x14ac:dyDescent="0.35">
      <c r="N32" t="str">
        <f t="shared" si="14"/>
        <v>Northern America</v>
      </c>
      <c r="O32">
        <f t="shared" si="14"/>
        <v>36.104520077277243</v>
      </c>
      <c r="P32">
        <f t="shared" si="9"/>
        <v>1.8919899511403893</v>
      </c>
      <c r="Q32">
        <f t="shared" si="10"/>
        <v>4559</v>
      </c>
      <c r="Y32" t="str">
        <f t="shared" si="11"/>
        <v>Hispanosphere</v>
      </c>
      <c r="Z32">
        <f t="shared" si="11"/>
        <v>35.49272008450793</v>
      </c>
      <c r="AA32">
        <f t="shared" si="12"/>
        <v>1.8042861244490305</v>
      </c>
      <c r="AB32">
        <f t="shared" si="13"/>
        <v>17847</v>
      </c>
    </row>
    <row r="33" spans="1:32" x14ac:dyDescent="0.35">
      <c r="A33" t="s">
        <v>40</v>
      </c>
      <c r="N33" t="str">
        <f t="shared" si="14"/>
        <v>Oceania</v>
      </c>
      <c r="O33">
        <f t="shared" si="14"/>
        <v>25.185030797596198</v>
      </c>
      <c r="P33">
        <f t="shared" si="9"/>
        <v>3.726532419890717</v>
      </c>
      <c r="Q33">
        <f t="shared" si="10"/>
        <v>1477</v>
      </c>
      <c r="Y33" t="str">
        <f t="shared" si="11"/>
        <v>Lusosphone (Portuguese)</v>
      </c>
      <c r="Z33">
        <f t="shared" si="11"/>
        <v>29.437045711735497</v>
      </c>
      <c r="AA33">
        <f t="shared" si="12"/>
        <v>7.528171154416869</v>
      </c>
      <c r="AB33">
        <f t="shared" si="13"/>
        <v>5231</v>
      </c>
    </row>
    <row r="34" spans="1:32" ht="29" x14ac:dyDescent="0.35">
      <c r="B34" s="6" t="str">
        <f t="shared" ref="B34:H34" si="15">Z123</f>
        <v>Anglosphere (other)</v>
      </c>
      <c r="C34" s="6" t="str">
        <f t="shared" si="15"/>
        <v>Arabsphere</v>
      </c>
      <c r="D34" s="6" t="str">
        <f t="shared" si="15"/>
        <v>Francosphere</v>
      </c>
      <c r="E34" s="6" t="str">
        <f t="shared" si="15"/>
        <v>Germanosphere</v>
      </c>
      <c r="F34" s="6" t="str">
        <f t="shared" si="15"/>
        <v>Hispanosphere</v>
      </c>
      <c r="G34" s="6" t="str">
        <f t="shared" si="15"/>
        <v>Lusosphone (Portuguese)</v>
      </c>
      <c r="H34" s="6" t="str">
        <f t="shared" si="15"/>
        <v>Swahili</v>
      </c>
      <c r="N34" t="str">
        <f t="shared" si="14"/>
        <v>Sub-Saharan Africa</v>
      </c>
      <c r="O34">
        <f t="shared" si="14"/>
        <v>53.279409592393506</v>
      </c>
      <c r="P34">
        <f t="shared" si="9"/>
        <v>6.183943895059099</v>
      </c>
      <c r="Q34">
        <f t="shared" si="10"/>
        <v>5805</v>
      </c>
      <c r="Y34" t="str">
        <f t="shared" si="11"/>
        <v>Swahili</v>
      </c>
      <c r="Z34">
        <f t="shared" si="11"/>
        <v>89.699198098369294</v>
      </c>
      <c r="AA34">
        <f t="shared" si="12"/>
        <v>1.5111719180510323</v>
      </c>
      <c r="AB34">
        <f t="shared" si="13"/>
        <v>371</v>
      </c>
    </row>
    <row r="35" spans="1:32" x14ac:dyDescent="0.35">
      <c r="A35" t="str">
        <f t="shared" ref="A35:A41" si="16">Y124</f>
        <v>Anglosphere (core)</v>
      </c>
      <c r="B35" s="6" t="str">
        <f t="shared" ref="B35:H36" si="17">IF(_xlfn.T.DIST.2T(ABS(Z114),Z124)&lt;0.001,"&lt;0.001",FIXED(_xlfn.T.DIST.2T(ABS(Z114),Z124),3))</f>
        <v>&lt;0.001</v>
      </c>
      <c r="C35" s="6" t="str">
        <f t="shared" si="17"/>
        <v>&lt;0.001</v>
      </c>
      <c r="D35" s="6" t="str">
        <f t="shared" si="17"/>
        <v>&lt;0.001</v>
      </c>
      <c r="E35" s="6" t="str">
        <f t="shared" si="17"/>
        <v>&lt;0.001</v>
      </c>
      <c r="F35" s="6" t="str">
        <f t="shared" si="17"/>
        <v>&lt;0.001</v>
      </c>
      <c r="G35" s="6" t="str">
        <f t="shared" si="17"/>
        <v>&lt;0.001</v>
      </c>
      <c r="H35" s="6" t="str">
        <f t="shared" si="17"/>
        <v>&lt;0.001</v>
      </c>
      <c r="N35" s="4" t="s">
        <v>37</v>
      </c>
      <c r="Y35" s="4" t="s">
        <v>37</v>
      </c>
    </row>
    <row r="36" spans="1:32" x14ac:dyDescent="0.35">
      <c r="A36" t="str">
        <f t="shared" si="16"/>
        <v>Anglosphere (other)</v>
      </c>
      <c r="C36" s="6" t="str">
        <f t="shared" si="17"/>
        <v>&lt;0.001</v>
      </c>
      <c r="D36" s="6" t="str">
        <f t="shared" si="17"/>
        <v>&lt;0.001</v>
      </c>
      <c r="E36" s="6" t="str">
        <f t="shared" si="17"/>
        <v>&lt;0.001</v>
      </c>
      <c r="F36" s="6" t="str">
        <f t="shared" si="17"/>
        <v>&lt;0.001</v>
      </c>
      <c r="G36" s="6" t="str">
        <f t="shared" si="17"/>
        <v>&lt;0.001</v>
      </c>
      <c r="H36" s="6" t="str">
        <f t="shared" si="17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16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0.069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0.017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-14.402152628940623</v>
      </c>
      <c r="P37">
        <f>O$27-O29</f>
        <v>-0.23493250894938811</v>
      </c>
      <c r="Q37">
        <f>O$27-O30</f>
        <v>-3.4415547821936059</v>
      </c>
      <c r="R37">
        <f>O$27-O31</f>
        <v>-17.652710587329022</v>
      </c>
      <c r="S37">
        <f>O$27-O32</f>
        <v>-9.2551115003578879</v>
      </c>
      <c r="T37">
        <f>O$27-O33</f>
        <v>1.6643777793231571</v>
      </c>
      <c r="U37">
        <f>O$27-O34</f>
        <v>-26.430001015474151</v>
      </c>
      <c r="Y37" t="str">
        <f>Y27</f>
        <v>Anglosphere (core)</v>
      </c>
      <c r="Z37">
        <f>Z$27-Z28</f>
        <v>1.3025520969257123</v>
      </c>
      <c r="AA37">
        <f>Z$27-Z29</f>
        <v>-12.024627367857029</v>
      </c>
      <c r="AB37">
        <f>Z$27-Z30</f>
        <v>-15.045274143920423</v>
      </c>
      <c r="AC37">
        <f>Z$27-Z31</f>
        <v>3.7938024041231309</v>
      </c>
      <c r="AD37">
        <f>Z$27-Z32</f>
        <v>-3.3906253892681448</v>
      </c>
      <c r="AE37">
        <f>Z$27-Z33</f>
        <v>2.6650489835042883</v>
      </c>
      <c r="AF37">
        <f>Z$27-Z34</f>
        <v>-57.597103403129509</v>
      </c>
    </row>
    <row r="38" spans="1:32" x14ac:dyDescent="0.35">
      <c r="A38" t="str">
        <f t="shared" si="16"/>
        <v>Francosphere</v>
      </c>
      <c r="E38" s="6" t="str">
        <f>IF(_xlfn.T.DIST.2T(ABS(AC117),AC127)&lt;0.001,"&lt;0.001",FIXED(_xlfn.T.DIST.2T(ABS(AC117),AC127),3))</f>
        <v>0.957</v>
      </c>
      <c r="F38" s="6" t="str">
        <f>IF(_xlfn.T.DIST.2T(ABS(AD117),AD127)&lt;0.001,"&lt;0.001",FIXED(_xlfn.T.DIST.2T(ABS(AD117),AD127),3))</f>
        <v>0.144</v>
      </c>
      <c r="G38" s="6" t="str">
        <f>IF(_xlfn.T.DIST.2T(ABS(AE117),AE127)&lt;0.001,"&lt;0.001",FIXED(_xlfn.T.DIST.2T(ABS(AE117),AE127),3))</f>
        <v>0.583</v>
      </c>
      <c r="H38" s="6" t="str">
        <f>IF(_xlfn.T.DIST.2T(ABS(AF117),AF127)&lt;0.001,"&lt;0.001",FIXED(_xlfn.T.DIST.2T(ABS(AF117),AF127),3))</f>
        <v>&lt;0.001</v>
      </c>
      <c r="N38" t="str">
        <f t="shared" ref="N38:N43" si="18">N28</f>
        <v>Eastern and South-Eastern Asia</v>
      </c>
      <c r="P38">
        <f>O$28-O29</f>
        <v>14.167220119991235</v>
      </c>
      <c r="Q38">
        <f>O$28-O30</f>
        <v>10.960597846747017</v>
      </c>
      <c r="R38">
        <f>O$28-O31</f>
        <v>-3.2505579583883986</v>
      </c>
      <c r="S38">
        <f>O$28-O32</f>
        <v>5.1470411285827353</v>
      </c>
      <c r="T38">
        <f>O$28-O33</f>
        <v>16.06653040826378</v>
      </c>
      <c r="U38">
        <f>O$28-O34</f>
        <v>-12.027848386533528</v>
      </c>
      <c r="Y38" t="str">
        <f t="shared" ref="Y38:Y43" si="19">Y28</f>
        <v>Anglosphere (other)</v>
      </c>
      <c r="AA38">
        <f>Z$28-Z29</f>
        <v>-13.327179464782741</v>
      </c>
      <c r="AB38">
        <f>Z$28-Z30</f>
        <v>-16.347826240846135</v>
      </c>
      <c r="AC38">
        <f>Z$28-Z31</f>
        <v>2.4912503071974186</v>
      </c>
      <c r="AD38">
        <f>Z$28-Z32</f>
        <v>-4.6931774861938571</v>
      </c>
      <c r="AE38">
        <f>Z$28-Z33</f>
        <v>1.362496886578576</v>
      </c>
      <c r="AF38">
        <f>Z$28-Z34</f>
        <v>-58.899655500055218</v>
      </c>
    </row>
    <row r="39" spans="1:32" x14ac:dyDescent="0.35">
      <c r="A39" t="str">
        <f t="shared" si="16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&lt;0.001</v>
      </c>
      <c r="H39" s="6" t="str">
        <f>IF(_xlfn.T.DIST.2T(ABS(AF118),AF128)&lt;0.001,"&lt;0.001",FIXED(_xlfn.T.DIST.2T(ABS(AF118),AF128),3))</f>
        <v>&lt;0.001</v>
      </c>
      <c r="N39" t="str">
        <f t="shared" si="18"/>
        <v>Europe</v>
      </c>
      <c r="Q39">
        <f>O$29-O30</f>
        <v>-3.2066222732442178</v>
      </c>
      <c r="R39">
        <f>O$29-O31</f>
        <v>-17.417778078379634</v>
      </c>
      <c r="S39">
        <f>O$29-O32</f>
        <v>-9.0201789914084998</v>
      </c>
      <c r="T39">
        <f>O$29-O33</f>
        <v>1.8993102882725452</v>
      </c>
      <c r="U39">
        <f>O$29-O34</f>
        <v>-26.195068506524763</v>
      </c>
      <c r="Y39" t="str">
        <f t="shared" si="19"/>
        <v>Arabsphere</v>
      </c>
      <c r="AB39">
        <f>Z$29-Z30</f>
        <v>-3.0206467760633942</v>
      </c>
      <c r="AC39">
        <f>Z$29-Z31</f>
        <v>15.81842977198016</v>
      </c>
      <c r="AD39">
        <f>Z$29-Z32</f>
        <v>8.6340019785888842</v>
      </c>
      <c r="AE39">
        <f>Z$29-Z33</f>
        <v>14.689676351361317</v>
      </c>
      <c r="AF39">
        <f>Z$29-Z34</f>
        <v>-45.57247603527248</v>
      </c>
    </row>
    <row r="40" spans="1:32" x14ac:dyDescent="0.35">
      <c r="A40" t="str">
        <f t="shared" si="16"/>
        <v>Hispanosphere</v>
      </c>
      <c r="G40" s="6" t="str">
        <f>IF(_xlfn.T.DIST.2T(ABS(AE119),AE129)&lt;0.001,"&lt;0.001",FIXED(_xlfn.T.DIST.2T(ABS(AE119),AE129),3))</f>
        <v>&lt;0.001</v>
      </c>
      <c r="H40" s="6" t="str">
        <f>IF(_xlfn.T.DIST.2T(ABS(AF119),AF129)&lt;0.001,"&lt;0.001",FIXED(_xlfn.T.DIST.2T(ABS(AF119),AF129),3))</f>
        <v>&lt;0.001</v>
      </c>
      <c r="N40" t="str">
        <f t="shared" si="18"/>
        <v>Latin America and the Caribbean</v>
      </c>
      <c r="R40">
        <f>O$30-O31</f>
        <v>-14.211155805135416</v>
      </c>
      <c r="S40">
        <f>O$30-O32</f>
        <v>-5.813556718164282</v>
      </c>
      <c r="T40">
        <f>O$30-O33</f>
        <v>5.105932561516763</v>
      </c>
      <c r="U40">
        <f>O$30-O34</f>
        <v>-22.988446233280545</v>
      </c>
      <c r="Y40" t="str">
        <f t="shared" si="19"/>
        <v>Francosphere</v>
      </c>
      <c r="AC40">
        <f>Z$30-Z31</f>
        <v>18.839076548043554</v>
      </c>
      <c r="AD40">
        <f>Z$30-Z32</f>
        <v>11.654648754652278</v>
      </c>
      <c r="AE40">
        <f>Z$30-Z33</f>
        <v>17.710323127424711</v>
      </c>
      <c r="AF40">
        <f>Z$30-Z34</f>
        <v>-42.551829259209086</v>
      </c>
    </row>
    <row r="41" spans="1:32" x14ac:dyDescent="0.35">
      <c r="A41" t="str">
        <f t="shared" si="16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18"/>
        <v>Northern Africa and Western Asia</v>
      </c>
      <c r="S41">
        <f>O$31-O32</f>
        <v>8.3975990869711339</v>
      </c>
      <c r="T41">
        <f>O$31-O33</f>
        <v>19.317088366652179</v>
      </c>
      <c r="U41">
        <f>O$31-O34</f>
        <v>-8.7772904281451289</v>
      </c>
      <c r="Y41" t="str">
        <f t="shared" si="19"/>
        <v>Germanosphere</v>
      </c>
      <c r="AD41">
        <f>Z$31-Z32</f>
        <v>-7.1844277933912757</v>
      </c>
      <c r="AE41">
        <f>Z$31-Z33</f>
        <v>-1.1287534206188425</v>
      </c>
      <c r="AF41">
        <f>Z$31-Z34</f>
        <v>-61.390905807252636</v>
      </c>
    </row>
    <row r="42" spans="1:32" x14ac:dyDescent="0.35">
      <c r="N42" t="str">
        <f t="shared" si="18"/>
        <v>Northern America</v>
      </c>
      <c r="T42">
        <f>O$32-O33</f>
        <v>10.919489279681045</v>
      </c>
      <c r="U42">
        <f>O$32-O34</f>
        <v>-17.174889515116263</v>
      </c>
      <c r="Y42" t="str">
        <f t="shared" si="19"/>
        <v>Hispanosphere</v>
      </c>
      <c r="AE42">
        <f>Z$32-Z33</f>
        <v>6.0556743727724331</v>
      </c>
      <c r="AF42">
        <f>Z$32-Z34</f>
        <v>-54.206478013861364</v>
      </c>
    </row>
    <row r="43" spans="1:32" ht="18.5" x14ac:dyDescent="0.45">
      <c r="A43" s="8" t="s">
        <v>10</v>
      </c>
      <c r="N43" t="str">
        <f t="shared" si="18"/>
        <v>Oceania</v>
      </c>
      <c r="U43">
        <f>O33-O34</f>
        <v>-28.094378794797308</v>
      </c>
      <c r="Y43" t="str">
        <f t="shared" si="19"/>
        <v>Lusosphone (Portuguese)</v>
      </c>
      <c r="AF43">
        <f>Z33-Z34</f>
        <v>-60.262152386633801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0">O182</f>
        <v>Eastern and South-Eastern Asia</v>
      </c>
      <c r="C45" s="6" t="str">
        <f t="shared" si="20"/>
        <v>Europe</v>
      </c>
      <c r="D45" s="6" t="str">
        <f t="shared" si="20"/>
        <v>Latin America and the Caribbean</v>
      </c>
      <c r="E45" s="6" t="str">
        <f t="shared" si="20"/>
        <v>Northern Africa and Western Asia</v>
      </c>
      <c r="F45" s="6" t="str">
        <f t="shared" si="20"/>
        <v>Northern America</v>
      </c>
      <c r="G45" s="6" t="str">
        <f t="shared" si="20"/>
        <v>Oceania</v>
      </c>
      <c r="H45" s="6" t="str">
        <f t="shared" si="20"/>
        <v>Sub-Saharan Africa</v>
      </c>
      <c r="O45" t="str">
        <f>O36</f>
        <v>Eastern and South-Eastern Asia</v>
      </c>
      <c r="P45" t="str">
        <f t="shared" ref="P45:U45" si="21">P36</f>
        <v>Europe</v>
      </c>
      <c r="Q45" t="str">
        <f t="shared" si="21"/>
        <v>Latin America and the Caribbean</v>
      </c>
      <c r="R45" t="str">
        <f t="shared" si="21"/>
        <v>Northern Africa and Western Asia</v>
      </c>
      <c r="S45" t="str">
        <f t="shared" si="21"/>
        <v>Northern America</v>
      </c>
      <c r="T45" t="str">
        <f t="shared" si="21"/>
        <v>Oceania</v>
      </c>
      <c r="U45" t="str">
        <f t="shared" si="21"/>
        <v>Sub-Saharan Africa</v>
      </c>
      <c r="Z45" t="str">
        <f>Z36</f>
        <v>Anglosphere (other)</v>
      </c>
      <c r="AA45" t="str">
        <f t="shared" ref="AA45:AF45" si="22">AA36</f>
        <v>Arabsphere</v>
      </c>
      <c r="AB45" t="str">
        <f t="shared" si="22"/>
        <v>Francosphere</v>
      </c>
      <c r="AC45" t="str">
        <f t="shared" si="22"/>
        <v>Germanosphere</v>
      </c>
      <c r="AD45" t="str">
        <f t="shared" si="22"/>
        <v>Hispanosphere</v>
      </c>
      <c r="AE45" t="str">
        <f t="shared" si="22"/>
        <v>Lusosphone (Portuguese)</v>
      </c>
      <c r="AF45" t="str">
        <f t="shared" si="22"/>
        <v>Swahili</v>
      </c>
    </row>
    <row r="46" spans="1:32" x14ac:dyDescent="0.35">
      <c r="A46" t="str">
        <f t="shared" ref="A46:A52" si="23">N183</f>
        <v>Central and Southern Asia</v>
      </c>
      <c r="B46" s="6" t="str">
        <f t="shared" ref="B46:H47" si="24">IF(_xlfn.T.DIST.2T(ABS(O173),O183)&lt;0.001,"&lt;0.001",FIXED(_xlfn.T.DIST.2T(ABS(O173),O183),3))</f>
        <v>&lt;0.001</v>
      </c>
      <c r="C46" s="6" t="str">
        <f t="shared" si="24"/>
        <v>&lt;0.001</v>
      </c>
      <c r="D46" s="6" t="str">
        <f t="shared" si="24"/>
        <v>&lt;0.001</v>
      </c>
      <c r="E46" s="6" t="str">
        <f t="shared" si="24"/>
        <v>&lt;0.001</v>
      </c>
      <c r="F46" s="6" t="str">
        <f t="shared" si="24"/>
        <v>&lt;0.001</v>
      </c>
      <c r="G46" s="6" t="str">
        <f t="shared" si="24"/>
        <v>&lt;0.001</v>
      </c>
      <c r="H46" s="6" t="str">
        <f t="shared" si="24"/>
        <v>&lt;0.001</v>
      </c>
      <c r="N46" t="str">
        <f>N37</f>
        <v>Central and Southern Asia</v>
      </c>
      <c r="O46">
        <f>SQRT((Q$27*P$27^2+Q28*P28^2)/(Q$27+Q28-2))</f>
        <v>3.6768729950020429</v>
      </c>
      <c r="P46">
        <f>SQRT((Q$27*P$27^2+Q29*P29^2)/(Q$27+Q29-2))</f>
        <v>3.4404976037025814</v>
      </c>
      <c r="Q46">
        <f>SQRT((Q$27*P$27^2+Q30*P30^2)/(Q$27+Q30-2))</f>
        <v>2.4881093417825753</v>
      </c>
      <c r="R46">
        <f>SQRT((Q$27*P$27^2+Q31*P31^2)/(Q$27+Q31-2))</f>
        <v>2.5253645196190857</v>
      </c>
      <c r="S46">
        <f>SQRT((Q$27*P$27^2+Q32*P32^2)/(Q$27+Q32-2))</f>
        <v>3.1937942909244654</v>
      </c>
      <c r="T46">
        <f>SQRT((Q$27*P$27^2+Q33*P33^2)/(Q$27+Q33-2))</f>
        <v>3.639334905377047</v>
      </c>
      <c r="U46">
        <f>SQRT((Q$27*P$27^2+Q34*P34^2)/(Q$27+Q34-2))</f>
        <v>4.7156179531912352</v>
      </c>
      <c r="Y46" t="str">
        <f>Y37</f>
        <v>Anglosphere (core)</v>
      </c>
      <c r="Z46">
        <f>SQRT((AB$27*AA$27^2+AB28*AA28^2)/(AB$27+AB28-2))</f>
        <v>3.0985546493386846</v>
      </c>
      <c r="AA46">
        <f>SQRT((AB$27*AA$27^2+AB29*AA29^2)/(AB$27+AB29-2))</f>
        <v>2.1105634723438103</v>
      </c>
      <c r="AB46">
        <f>SQRT((AB$27*AA$27^2+AB30*AA30^2)/(AB$27+AB30-2))</f>
        <v>4.409115689902638</v>
      </c>
      <c r="AC46">
        <f>SQRT((AB$27*AA$27^2+AB31*AA31^2)/(AB$27+AB31-2))</f>
        <v>3.1214598869857859</v>
      </c>
      <c r="AD46">
        <f>SQRT((AB$27*AA$27^2+AB32*AA32^2)/(AB$27+AB32-2))</f>
        <v>2.2694960860879663</v>
      </c>
      <c r="AE46">
        <f>SQRT((AB$27*AA$27^2+AB33*AA33^2)/(AB$27+AB33-2))</f>
        <v>5.2513749470177693</v>
      </c>
      <c r="AF46">
        <f>SQRT((AB$27*AA$27^2+AB34*AA34^2)/(AB$27+AB34-2))</f>
        <v>2.9884490738433382</v>
      </c>
    </row>
    <row r="47" spans="1:32" x14ac:dyDescent="0.35">
      <c r="A47" t="str">
        <f t="shared" si="23"/>
        <v>Eastern and South-Eastern Asia</v>
      </c>
      <c r="C47" s="6" t="str">
        <f t="shared" si="24"/>
        <v>0.209</v>
      </c>
      <c r="D47" s="6" t="str">
        <f t="shared" si="24"/>
        <v>&lt;0.001</v>
      </c>
      <c r="E47" s="6" t="str">
        <f t="shared" si="24"/>
        <v>&lt;0.001</v>
      </c>
      <c r="F47" s="6" t="str">
        <f t="shared" si="24"/>
        <v>0.003</v>
      </c>
      <c r="G47" s="6" t="str">
        <f t="shared" si="24"/>
        <v>0.639</v>
      </c>
      <c r="H47" s="6" t="str">
        <f t="shared" si="24"/>
        <v>&lt;0.001</v>
      </c>
      <c r="N47" t="str">
        <f t="shared" ref="N47:N52" si="25">N38</f>
        <v>Eastern and South-Eastern Asia</v>
      </c>
      <c r="P47">
        <f>SQRT((Q$28*P$28^2+Q29*P29^2)/(Q$28+Q29-2))</f>
        <v>3.2219495320766756</v>
      </c>
      <c r="Q47">
        <f>SQRT((Q$28*P$28^2+Q30*P30^2)/(Q$28+Q30-2))</f>
        <v>1.7919524333719705</v>
      </c>
      <c r="R47">
        <f>SQRT((Q$28*P$28^2+Q31*P31^2)/(Q$28+Q31-2))</f>
        <v>1.681001748025873</v>
      </c>
      <c r="S47">
        <f>SQRT((Q$28*P$28^2+Q32*P32^2)/(Q$28+Q32-2))</f>
        <v>2.4016930608931246</v>
      </c>
      <c r="T47">
        <f>SQRT((Q$28*P$28^2+Q33*P33^2)/(Q$28+Q33-2))</f>
        <v>3.926907267246269</v>
      </c>
      <c r="U47">
        <f>SQRT((Q$28*P$28^2+Q34*P34^2)/(Q$28+Q34-2))</f>
        <v>5.9852441880420129</v>
      </c>
      <c r="Y47" t="str">
        <f t="shared" ref="Y47:Y52" si="26">Y38</f>
        <v>Anglosphere (other)</v>
      </c>
      <c r="AA47">
        <f>SQRT((AB$28*AA$28^2+AB29*AA29^2)/(AB$28+AB29-2))</f>
        <v>2.3553422912575916</v>
      </c>
      <c r="AB47">
        <f>SQRT((AB$28*AA$28^2+AB30*AA30^2)/(AB$28+AB30-2))</f>
        <v>4.0907520687108834</v>
      </c>
      <c r="AC47">
        <f>SQRT((AB$28*AA$28^2+AB31*AA31^2)/(AB$28+AB31-2))</f>
        <v>3.1860211788398685</v>
      </c>
      <c r="AD47">
        <f>SQRT((AB$28*AA$28^2+AB32*AA32^2)/(AB$28+AB32-2))</f>
        <v>2.4619591522613375</v>
      </c>
      <c r="AE47">
        <f>SQRT((AB$28*AA$28^2+AB33*AA33^2)/(AB$28+AB33-2))</f>
        <v>4.8042438175846884</v>
      </c>
      <c r="AF47">
        <f>SQRT((AB$28*AA$28^2+AB34*AA34^2)/(AB$28+AB34-2))</f>
        <v>3.1032573666257015</v>
      </c>
    </row>
    <row r="48" spans="1:32" x14ac:dyDescent="0.35">
      <c r="A48" t="str">
        <f t="shared" si="23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&lt;0.001</v>
      </c>
      <c r="G48" s="6" t="str">
        <f>IF(_xlfn.T.DIST.2T(ABS(T175),T185)&lt;0.001,"&lt;0.001",FIXED(_xlfn.T.DIST.2T(ABS(T175),T185),3))</f>
        <v>&lt;0.001</v>
      </c>
      <c r="H48" s="6" t="str">
        <f>IF(_xlfn.T.DIST.2T(ABS(U175),U185)&lt;0.001,"&lt;0.001",FIXED(_xlfn.T.DIST.2T(ABS(U175),U185),3))</f>
        <v>&lt;0.001</v>
      </c>
      <c r="N48" t="str">
        <f t="shared" si="25"/>
        <v>Europe</v>
      </c>
      <c r="Q48">
        <f>SQRT((Q$29*P$29^2+Q30*P30^2)/(Q$29+Q30-2))</f>
        <v>1.9734451589192865</v>
      </c>
      <c r="R48">
        <f>SQRT((Q$29*P$29^2+Q31*P31^2)/(Q$29+Q31-2))</f>
        <v>1.9260200829915839</v>
      </c>
      <c r="S48">
        <f>SQRT((Q$29*P$29^2+Q32*P32^2)/(Q$29+Q32-2))</f>
        <v>2.5386841102631421</v>
      </c>
      <c r="T48">
        <f>SQRT((Q$29*P$29^2+Q33*P33^2)/(Q$29+Q33-2))</f>
        <v>3.1953033796441299</v>
      </c>
      <c r="U48">
        <f>SQRT((Q$29*P$29^2+Q34*P34^2)/(Q$29+Q34-2))</f>
        <v>4.9886522359284902</v>
      </c>
      <c r="Y48" t="str">
        <f t="shared" si="26"/>
        <v>Arabsphere</v>
      </c>
      <c r="AB48">
        <f>SQRT((AB$29*AA$29^2+AB30*AA30^2)/(AB$29+AB30-2))</f>
        <v>2.9956166056522764</v>
      </c>
      <c r="AC48">
        <f>SQRT((AB$29*AA$29^2+AB31*AA31^2)/(AB$29+AB31-2))</f>
        <v>1.5267334177762313</v>
      </c>
      <c r="AD48">
        <f>SQRT((AB$29*AA$29^2+AB32*AA32^2)/(AB$29+AB32-2))</f>
        <v>1.6256592256254883</v>
      </c>
      <c r="AE48">
        <f>SQRT((AB$29*AA$29^2+AB33*AA33^2)/(AB$29+AB33-2))</f>
        <v>3.9435958810567047</v>
      </c>
      <c r="AF48">
        <f>SQRT((AB$29*AA$29^2+AB34*AA34^2)/(AB$29+AB34-2))</f>
        <v>1.3996517746676347</v>
      </c>
    </row>
    <row r="49" spans="1:32" x14ac:dyDescent="0.35">
      <c r="A49" t="str">
        <f t="shared" si="23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&lt;0.001</v>
      </c>
      <c r="G49" s="6" t="str">
        <f>IF(_xlfn.T.DIST.2T(ABS(T176),T186)&lt;0.001,"&lt;0.001",FIXED(_xlfn.T.DIST.2T(ABS(T176),T186),3))</f>
        <v>&lt;0.001</v>
      </c>
      <c r="H49" s="6" t="str">
        <f>IF(_xlfn.T.DIST.2T(ABS(U176),U186)&lt;0.001,"&lt;0.001",FIXED(_xlfn.T.DIST.2T(ABS(U176),U186),3))</f>
        <v>&lt;0.001</v>
      </c>
      <c r="N49" t="str">
        <f t="shared" si="25"/>
        <v>Latin America and the Caribbean</v>
      </c>
      <c r="R49">
        <f>SQRT((Q$30*P$30^2+Q31*P31^2)/(Q$30+Q31-2))</f>
        <v>1.5364485544900253</v>
      </c>
      <c r="S49">
        <f>SQRT((Q$30*P$30^2+Q32*P32^2)/(Q$30+Q32-2))</f>
        <v>1.669675410972342</v>
      </c>
      <c r="T49">
        <f>SQRT((Q$30*P$30^2+Q33*P33^2)/(Q$30+Q33-2))</f>
        <v>1.8404046479811844</v>
      </c>
      <c r="U49">
        <f>SQRT((Q$30*P$30^2+Q34*P34^2)/(Q$30+Q34-2))</f>
        <v>3.2661384811962786</v>
      </c>
      <c r="Y49" t="str">
        <f t="shared" si="26"/>
        <v>Francosphere</v>
      </c>
      <c r="AC49">
        <f>SQRT((AB$30*AA$30^2+AB31*AA31^2)/(AB$30+AB31-2))</f>
        <v>7.1416066597307095</v>
      </c>
      <c r="AD49">
        <f>SQRT((AB$30*AA$30^2+AB32*AA32^2)/(AB$30+AB32-2))</f>
        <v>3.0687312471302999</v>
      </c>
      <c r="AE49">
        <f>SQRT((AB$30*AA$30^2+AB33*AA33^2)/(AB$30+AB33-2))</f>
        <v>7.4512225976988402</v>
      </c>
      <c r="AF49">
        <f>SQRT((AB$30*AA$30^2+AB34*AA34^2)/(AB$30+AB34-2))</f>
        <v>6.8257515696182693</v>
      </c>
    </row>
    <row r="50" spans="1:32" x14ac:dyDescent="0.35">
      <c r="A50" t="str">
        <f t="shared" si="23"/>
        <v>Northern Africa and Western Asia</v>
      </c>
      <c r="F50" s="6" t="str">
        <f>IF(_xlfn.T.DIST.2T(ABS(S177),S187)&lt;0.001,"&lt;0.001",FIXED(_xlfn.T.DIST.2T(ABS(S177),S187),3))</f>
        <v>&lt;0.001</v>
      </c>
      <c r="G50" s="6" t="str">
        <f>IF(_xlfn.T.DIST.2T(ABS(T177),T187)&lt;0.001,"&lt;0.001",FIXED(_xlfn.T.DIST.2T(ABS(T177),T187),3))</f>
        <v>0.297</v>
      </c>
      <c r="H50" s="6" t="str">
        <f>IF(_xlfn.T.DIST.2T(ABS(U177),U187)&lt;0.001,"&lt;0.001",FIXED(_xlfn.T.DIST.2T(ABS(U177),U187),3))</f>
        <v>&lt;0.001</v>
      </c>
      <c r="N50" t="str">
        <f t="shared" si="25"/>
        <v>Northern Africa and Western Asia</v>
      </c>
      <c r="S50">
        <f>SQRT((Q$31*P$31^2+Q32*P32^2)/(Q$31+Q32-2))</f>
        <v>1.5473289441718103</v>
      </c>
      <c r="T50">
        <f>SQRT((Q$31*P$31^2+Q33*P33^2)/(Q$31+Q33-2))</f>
        <v>1.7478750965993251</v>
      </c>
      <c r="U50">
        <f>SQRT((Q$31*P$31^2+Q34*P34^2)/(Q$31+Q34-2))</f>
        <v>3.4170239111137866</v>
      </c>
      <c r="Y50" t="str">
        <f t="shared" si="26"/>
        <v>Germanosphere</v>
      </c>
      <c r="AD50">
        <f>SQRT((AB$31*AA$31^2+AB32*AA32^2)/(AB$31+AB32-2))</f>
        <v>1.8910081382478421</v>
      </c>
      <c r="AE50">
        <f>SQRT((AB$31*AA$31^2+AB33*AA33^2)/(AB$31+AB33-2))</f>
        <v>7.4481448695673249</v>
      </c>
      <c r="AF50">
        <f>SQRT((AB$31*AA$31^2+AB34*AA34^2)/(AB$31+AB34-2))</f>
        <v>3.5042868520421853</v>
      </c>
    </row>
    <row r="51" spans="1:32" x14ac:dyDescent="0.35">
      <c r="A51" t="str">
        <f t="shared" si="23"/>
        <v>Northern America</v>
      </c>
      <c r="G51" s="6" t="str">
        <f>IF(_xlfn.T.DIST.2T(ABS(T178),T188)&lt;0.001,"&lt;0.001",FIXED(_xlfn.T.DIST.2T(ABS(T178),T188),3))</f>
        <v>&lt;0.001</v>
      </c>
      <c r="H51" s="6" t="str">
        <f>IF(_xlfn.T.DIST.2T(ABS(U178),U188)&lt;0.001,"&lt;0.001",FIXED(_xlfn.T.DIST.2T(ABS(U178),U188),3))</f>
        <v>&lt;0.001</v>
      </c>
      <c r="N51" t="str">
        <f t="shared" si="25"/>
        <v>Northern America</v>
      </c>
      <c r="T51">
        <f>SQRT((Q$32*P$32^2+Q33*P33^2)/(Q$32+Q33-2))</f>
        <v>2.4705986945701155</v>
      </c>
      <c r="U51">
        <f>SQRT((Q$32*P$32^2+Q34*P34^2)/(Q$32+Q34-2))</f>
        <v>4.7956651113086028</v>
      </c>
      <c r="Y51" t="str">
        <f t="shared" si="26"/>
        <v>Hispanosphere</v>
      </c>
      <c r="AE51">
        <f>SQRT((AB$32*AA$32^2+AB33*AA33^2)/(AB$32+AB33-2))</f>
        <v>3.9197970968575948</v>
      </c>
      <c r="AF51">
        <f>SQRT((AB$32*AA$32^2+AB34*AA34^2)/(AB$32+AB34-2))</f>
        <v>1.7988922471779885</v>
      </c>
    </row>
    <row r="52" spans="1:32" x14ac:dyDescent="0.35">
      <c r="A52" t="str">
        <f t="shared" si="23"/>
        <v>Oceania</v>
      </c>
      <c r="H52" s="6" t="str">
        <f>IF(_xlfn.T.DIST.2T(ABS(U179),U189)&lt;0.001,"&lt;0.001",FIXED(_xlfn.T.DIST.2T(ABS(U179),U189),3))</f>
        <v>&lt;0.001</v>
      </c>
      <c r="N52" t="str">
        <f t="shared" si="25"/>
        <v>Oceania</v>
      </c>
      <c r="U52">
        <f>SQRT((Q33*P33^2+Q34*P34^2)/(Q33+Q34-2))</f>
        <v>5.7715328988714036</v>
      </c>
      <c r="Y52" t="str">
        <f t="shared" si="26"/>
        <v>Lusosphone (Portuguese)</v>
      </c>
      <c r="AF52">
        <f>SQRT((AB33*AA33^2+AB34*AA34^2)/(AB33+AB34-2))</f>
        <v>7.2863078745072682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27">P45</f>
        <v>Europe</v>
      </c>
      <c r="Q54" t="str">
        <f t="shared" si="27"/>
        <v>Latin America and the Caribbean</v>
      </c>
      <c r="R54" t="str">
        <f t="shared" si="27"/>
        <v>Northern Africa and Western Asia</v>
      </c>
      <c r="S54" t="str">
        <f t="shared" si="27"/>
        <v>Northern America</v>
      </c>
      <c r="T54" t="str">
        <f t="shared" si="27"/>
        <v>Oceania</v>
      </c>
      <c r="U54" t="str">
        <f t="shared" si="27"/>
        <v>Sub-Saharan Africa</v>
      </c>
      <c r="Y54" s="4" t="s">
        <v>39</v>
      </c>
      <c r="Z54" t="str">
        <f>Z45</f>
        <v>Anglosphere (other)</v>
      </c>
      <c r="AA54" t="str">
        <f t="shared" ref="AA54:AF54" si="28">AA45</f>
        <v>Arabsphere</v>
      </c>
      <c r="AB54" t="str">
        <f t="shared" si="28"/>
        <v>Francosphere</v>
      </c>
      <c r="AC54" t="str">
        <f t="shared" si="28"/>
        <v>Germanosphere</v>
      </c>
      <c r="AD54" t="str">
        <f t="shared" si="28"/>
        <v>Hispanosphere</v>
      </c>
      <c r="AE54" t="str">
        <f t="shared" si="28"/>
        <v>Lusosphone (Portuguese)</v>
      </c>
      <c r="AF54" t="str">
        <f t="shared" si="28"/>
        <v>Swahili</v>
      </c>
    </row>
    <row r="55" spans="1:32" ht="29" x14ac:dyDescent="0.35">
      <c r="B55" s="6" t="str">
        <f t="shared" ref="B55:H55" si="29">Z182</f>
        <v>Anglosphere (other)</v>
      </c>
      <c r="C55" s="6" t="str">
        <f t="shared" si="29"/>
        <v>Arabsphere</v>
      </c>
      <c r="D55" s="6" t="str">
        <f t="shared" si="29"/>
        <v>Francosphere</v>
      </c>
      <c r="E55" s="6" t="str">
        <f t="shared" si="29"/>
        <v>Germanosphere</v>
      </c>
      <c r="F55" s="6" t="str">
        <f t="shared" si="29"/>
        <v>Hispanosphere</v>
      </c>
      <c r="G55" s="6" t="str">
        <f t="shared" si="29"/>
        <v>Lusosphone (Portuguese)</v>
      </c>
      <c r="H55" s="6" t="str">
        <f t="shared" si="29"/>
        <v>Swahili</v>
      </c>
      <c r="N55" t="str">
        <f>N46</f>
        <v>Central and Southern Asia</v>
      </c>
      <c r="O55">
        <f>O37/O46</f>
        <v>-3.9169567859747687</v>
      </c>
      <c r="P55">
        <f t="shared" ref="P55:U61" si="30">P37/P46</f>
        <v>-6.8284456497385543E-2</v>
      </c>
      <c r="Q55">
        <f t="shared" si="30"/>
        <v>-1.3832007799657013</v>
      </c>
      <c r="R55">
        <f t="shared" si="30"/>
        <v>-6.9901633804499932</v>
      </c>
      <c r="S55">
        <f t="shared" si="30"/>
        <v>-2.8978420828972467</v>
      </c>
      <c r="T55">
        <f t="shared" si="30"/>
        <v>0.45733020527021878</v>
      </c>
      <c r="U55">
        <f t="shared" si="30"/>
        <v>-5.6047799626320405</v>
      </c>
      <c r="Y55" t="str">
        <f>Y46</f>
        <v>Anglosphere (core)</v>
      </c>
      <c r="Z55">
        <f>Z37/Z46</f>
        <v>0.42037409190240105</v>
      </c>
      <c r="AA55">
        <f t="shared" ref="AA55:AF61" si="31">AA37/AA46</f>
        <v>-5.6973540599106043</v>
      </c>
      <c r="AB55">
        <f t="shared" si="31"/>
        <v>-3.4123110396889254</v>
      </c>
      <c r="AC55">
        <f t="shared" si="31"/>
        <v>1.2153936111562809</v>
      </c>
      <c r="AD55">
        <f t="shared" si="31"/>
        <v>-1.4939992230225523</v>
      </c>
      <c r="AE55">
        <f t="shared" si="31"/>
        <v>0.50749546745233964</v>
      </c>
      <c r="AF55">
        <f t="shared" si="31"/>
        <v>-19.273242400967508</v>
      </c>
    </row>
    <row r="56" spans="1:32" x14ac:dyDescent="0.35">
      <c r="A56" t="str">
        <f t="shared" ref="A56:A62" si="32">Y183</f>
        <v>Anglosphere (core)</v>
      </c>
      <c r="B56" s="6" t="str">
        <f t="shared" ref="B56:H57" si="33">IF(_xlfn.T.DIST.2T(ABS(Z173),Z183)&lt;0.001,"&lt;0.001",FIXED(_xlfn.T.DIST.2T(ABS(Z173),Z183),3))</f>
        <v>&lt;0.001</v>
      </c>
      <c r="C56" s="6" t="str">
        <f t="shared" si="33"/>
        <v>&lt;0.001</v>
      </c>
      <c r="D56" s="6" t="str">
        <f t="shared" si="33"/>
        <v>&lt;0.001</v>
      </c>
      <c r="E56" s="6" t="str">
        <f t="shared" si="33"/>
        <v>&lt;0.001</v>
      </c>
      <c r="F56" s="6" t="str">
        <f t="shared" si="33"/>
        <v>&lt;0.001</v>
      </c>
      <c r="G56" s="6" t="str">
        <f t="shared" si="33"/>
        <v>&lt;0.001</v>
      </c>
      <c r="H56" s="6" t="str">
        <f t="shared" si="33"/>
        <v>&lt;0.001</v>
      </c>
      <c r="N56" t="str">
        <f t="shared" ref="N56:N61" si="34">N47</f>
        <v>Eastern and South-Eastern Asia</v>
      </c>
      <c r="P56">
        <f t="shared" si="30"/>
        <v>4.397095602816564</v>
      </c>
      <c r="Q56">
        <f t="shared" si="30"/>
        <v>6.1165674058223365</v>
      </c>
      <c r="R56">
        <f t="shared" si="30"/>
        <v>-1.9337029019784029</v>
      </c>
      <c r="S56">
        <f t="shared" si="30"/>
        <v>2.1430886454194482</v>
      </c>
      <c r="T56">
        <f t="shared" si="30"/>
        <v>4.0913954200732583</v>
      </c>
      <c r="U56">
        <f t="shared" si="30"/>
        <v>-2.0095835706359488</v>
      </c>
      <c r="Y56" t="str">
        <f t="shared" ref="Y56:Y61" si="35">Y47</f>
        <v>Anglosphere (other)</v>
      </c>
      <c r="AA56">
        <f t="shared" si="31"/>
        <v>-5.6582771490367705</v>
      </c>
      <c r="AB56">
        <f t="shared" si="31"/>
        <v>-3.9962886936821418</v>
      </c>
      <c r="AC56">
        <f t="shared" si="31"/>
        <v>0.78193149616932611</v>
      </c>
      <c r="AD56">
        <f t="shared" si="31"/>
        <v>-1.9062775602442956</v>
      </c>
      <c r="AE56">
        <f t="shared" si="31"/>
        <v>0.28360277669328721</v>
      </c>
      <c r="AF56">
        <f t="shared" si="31"/>
        <v>-18.97994543846011</v>
      </c>
    </row>
    <row r="57" spans="1:32" x14ac:dyDescent="0.35">
      <c r="A57" t="str">
        <f t="shared" si="32"/>
        <v>Anglosphere (other)</v>
      </c>
      <c r="C57" s="6" t="str">
        <f t="shared" si="33"/>
        <v>&lt;0.001</v>
      </c>
      <c r="D57" s="6" t="str">
        <f t="shared" si="33"/>
        <v>&lt;0.001</v>
      </c>
      <c r="E57" s="6" t="str">
        <f t="shared" si="33"/>
        <v>&lt;0.001</v>
      </c>
      <c r="F57" s="6" t="str">
        <f t="shared" si="33"/>
        <v>&lt;0.001</v>
      </c>
      <c r="G57" s="6" t="str">
        <f t="shared" si="33"/>
        <v>&lt;0.001</v>
      </c>
      <c r="H57" s="6" t="str">
        <f t="shared" si="33"/>
        <v>&lt;0.001</v>
      </c>
      <c r="N57" t="str">
        <f t="shared" si="34"/>
        <v>Europe</v>
      </c>
      <c r="Q57">
        <f t="shared" si="30"/>
        <v>-1.6248854237227719</v>
      </c>
      <c r="R57">
        <f t="shared" si="30"/>
        <v>-9.0434041847193676</v>
      </c>
      <c r="S57">
        <f t="shared" si="30"/>
        <v>-3.553092310674892</v>
      </c>
      <c r="T57">
        <f t="shared" si="30"/>
        <v>0.59440687240285672</v>
      </c>
      <c r="U57">
        <f t="shared" si="30"/>
        <v>-5.2509309664575818</v>
      </c>
      <c r="Y57" t="str">
        <f t="shared" si="35"/>
        <v>Arabsphere</v>
      </c>
      <c r="AB57">
        <f t="shared" si="31"/>
        <v>-1.0083555987651722</v>
      </c>
      <c r="AC57">
        <f t="shared" si="31"/>
        <v>10.360963864287813</v>
      </c>
      <c r="AD57">
        <f t="shared" si="31"/>
        <v>5.3110774032404411</v>
      </c>
      <c r="AE57">
        <f t="shared" si="31"/>
        <v>3.7249446430157929</v>
      </c>
      <c r="AF57">
        <f t="shared" si="31"/>
        <v>-32.559867289915204</v>
      </c>
    </row>
    <row r="58" spans="1:32" x14ac:dyDescent="0.35">
      <c r="A58" t="str">
        <f t="shared" si="32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&lt;0.001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34"/>
        <v>Latin America and the Caribbean</v>
      </c>
      <c r="R58">
        <f t="shared" si="30"/>
        <v>-9.2493534935521176</v>
      </c>
      <c r="S58">
        <f t="shared" si="30"/>
        <v>-3.4818484359057158</v>
      </c>
      <c r="T58">
        <f t="shared" si="30"/>
        <v>2.7743532201560512</v>
      </c>
      <c r="U58">
        <f t="shared" si="30"/>
        <v>-7.0384174968786493</v>
      </c>
      <c r="Y58" t="str">
        <f t="shared" si="35"/>
        <v>Francosphere</v>
      </c>
      <c r="AC58">
        <f t="shared" si="31"/>
        <v>2.6379325333431236</v>
      </c>
      <c r="AD58">
        <f t="shared" si="31"/>
        <v>3.7978720898257325</v>
      </c>
      <c r="AE58">
        <f t="shared" si="31"/>
        <v>2.3768345255037997</v>
      </c>
      <c r="AF58">
        <f t="shared" si="31"/>
        <v>-6.2340137675987526</v>
      </c>
    </row>
    <row r="59" spans="1:32" x14ac:dyDescent="0.35">
      <c r="A59" t="str">
        <f t="shared" si="32"/>
        <v>Francosphere</v>
      </c>
      <c r="E59" s="6" t="str">
        <f>IF(_xlfn.T.DIST.2T(ABS(AC176),AC186)&lt;0.001,"&lt;0.001",FIXED(_xlfn.T.DIST.2T(ABS(AC176),AC186),3))</f>
        <v>0.521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0.001</v>
      </c>
      <c r="H59" s="6" t="str">
        <f>IF(_xlfn.T.DIST.2T(ABS(AF176),AF186)&lt;0.001,"&lt;0.001",FIXED(_xlfn.T.DIST.2T(ABS(AF176),AF186),3))</f>
        <v>&lt;0.001</v>
      </c>
      <c r="N59" t="str">
        <f t="shared" si="34"/>
        <v>Northern Africa and Western Asia</v>
      </c>
      <c r="S59">
        <f t="shared" si="30"/>
        <v>5.4271582772374556</v>
      </c>
      <c r="T59">
        <f t="shared" si="30"/>
        <v>11.051755588391647</v>
      </c>
      <c r="U59">
        <f t="shared" si="30"/>
        <v>-2.5686944711148221</v>
      </c>
      <c r="Y59" t="str">
        <f t="shared" si="35"/>
        <v>Germanosphere</v>
      </c>
      <c r="AD59">
        <f t="shared" si="31"/>
        <v>-3.7992579979312917</v>
      </c>
      <c r="AE59">
        <f t="shared" si="31"/>
        <v>-0.15154826341131758</v>
      </c>
      <c r="AF59">
        <f t="shared" si="31"/>
        <v>-17.518801513487972</v>
      </c>
    </row>
    <row r="60" spans="1:32" x14ac:dyDescent="0.35">
      <c r="A60" t="str">
        <f t="shared" si="32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34"/>
        <v>Northern America</v>
      </c>
      <c r="T60">
        <f t="shared" si="30"/>
        <v>4.4197745686824454</v>
      </c>
      <c r="U60">
        <f t="shared" si="30"/>
        <v>-3.5813362936073982</v>
      </c>
      <c r="Y60" t="str">
        <f t="shared" si="35"/>
        <v>Hispanosphere</v>
      </c>
      <c r="AE60">
        <f t="shared" si="31"/>
        <v>1.5448948563248641</v>
      </c>
      <c r="AF60">
        <f t="shared" si="31"/>
        <v>-30.133254562021577</v>
      </c>
    </row>
    <row r="61" spans="1:32" x14ac:dyDescent="0.35">
      <c r="A61" t="str">
        <f t="shared" si="32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34"/>
        <v>Oceania</v>
      </c>
      <c r="U61">
        <f t="shared" si="30"/>
        <v>-4.8677499179275285</v>
      </c>
      <c r="Y61" t="str">
        <f t="shared" si="35"/>
        <v>Lusosphone (Portuguese)</v>
      </c>
      <c r="AF61">
        <f t="shared" si="31"/>
        <v>-8.2706019872525616</v>
      </c>
    </row>
    <row r="62" spans="1:32" x14ac:dyDescent="0.35">
      <c r="A62" t="str">
        <f t="shared" si="32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36">P54</f>
        <v>Europe</v>
      </c>
      <c r="Q64" t="str">
        <f t="shared" si="36"/>
        <v>Latin America and the Caribbean</v>
      </c>
      <c r="R64" t="str">
        <f t="shared" si="36"/>
        <v>Northern Africa and Western Asia</v>
      </c>
      <c r="S64" t="str">
        <f t="shared" si="36"/>
        <v>Northern America</v>
      </c>
      <c r="T64" t="str">
        <f t="shared" si="36"/>
        <v>Oceania</v>
      </c>
      <c r="U64" t="str">
        <f t="shared" si="36"/>
        <v>Sub-Saharan Africa</v>
      </c>
      <c r="Z64" t="str">
        <f>Z54</f>
        <v>Anglosphere (other)</v>
      </c>
      <c r="AA64" t="str">
        <f t="shared" ref="AA64:AF64" si="37">AA54</f>
        <v>Arabsphere</v>
      </c>
      <c r="AB64" t="str">
        <f t="shared" si="37"/>
        <v>Francosphere</v>
      </c>
      <c r="AC64" t="str">
        <f t="shared" si="37"/>
        <v>Germanosphere</v>
      </c>
      <c r="AD64" t="str">
        <f t="shared" si="37"/>
        <v>Hispanosphere</v>
      </c>
      <c r="AE64" t="str">
        <f t="shared" si="37"/>
        <v>Lusosphone (Portuguese)</v>
      </c>
      <c r="AF64" t="str">
        <f t="shared" si="37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38">O240</f>
        <v>Eastern and South-Eastern Asia</v>
      </c>
      <c r="C66" s="6" t="str">
        <f t="shared" si="38"/>
        <v>Europe</v>
      </c>
      <c r="D66" s="6" t="str">
        <f t="shared" si="38"/>
        <v>Latin America and the Caribbean</v>
      </c>
      <c r="E66" s="6" t="str">
        <f t="shared" si="38"/>
        <v>Northern Africa and Western Asia</v>
      </c>
      <c r="F66" s="6" t="str">
        <f t="shared" si="38"/>
        <v>Northern America</v>
      </c>
      <c r="G66" s="6" t="str">
        <f t="shared" si="38"/>
        <v>Oceania</v>
      </c>
      <c r="H66" s="6" t="str">
        <f t="shared" si="38"/>
        <v>Sub-Saharan Africa</v>
      </c>
      <c r="N66" t="str">
        <f t="shared" ref="N66:N71" si="39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40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41">N241</f>
        <v>Central and Southern Asia</v>
      </c>
      <c r="B67" s="6" t="str">
        <f t="shared" ref="B67:H68" si="42">IF(_xlfn.T.DIST.2T(ABS(O231),O241)&lt;0.001,"&lt;0.001",FIXED(_xlfn.T.DIST.2T(ABS(O231),O241),3))</f>
        <v>&lt;0.001</v>
      </c>
      <c r="C67" s="6" t="str">
        <f t="shared" si="42"/>
        <v>&lt;0.001</v>
      </c>
      <c r="D67" s="6" t="str">
        <f t="shared" si="42"/>
        <v>&lt;0.001</v>
      </c>
      <c r="E67" s="6" t="str">
        <f t="shared" si="42"/>
        <v>&lt;0.001</v>
      </c>
      <c r="F67" s="6" t="str">
        <f t="shared" si="42"/>
        <v>&lt;0.001</v>
      </c>
      <c r="G67" s="6" t="str">
        <f t="shared" si="42"/>
        <v>&lt;0.001</v>
      </c>
      <c r="H67" s="6" t="str">
        <f t="shared" si="42"/>
        <v>&lt;0.001</v>
      </c>
      <c r="N67" t="str">
        <f t="shared" si="39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40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41"/>
        <v>Eastern and South-Eastern Asia</v>
      </c>
      <c r="C68" s="6" t="str">
        <f t="shared" si="42"/>
        <v>0.002</v>
      </c>
      <c r="D68" s="6" t="str">
        <f t="shared" si="42"/>
        <v>&lt;0.001</v>
      </c>
      <c r="E68" s="6" t="str">
        <f t="shared" si="42"/>
        <v>&lt;0.001</v>
      </c>
      <c r="F68" s="6" t="str">
        <f t="shared" si="42"/>
        <v>&lt;0.001</v>
      </c>
      <c r="G68" s="6" t="str">
        <f t="shared" si="42"/>
        <v>0.177</v>
      </c>
      <c r="H68" s="6" t="str">
        <f t="shared" si="42"/>
        <v>&lt;0.001</v>
      </c>
      <c r="N68" t="str">
        <f t="shared" si="39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40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41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&lt;0.001</v>
      </c>
      <c r="G69" s="6" t="str">
        <f>IF(_xlfn.T.DIST.2T(ABS(T233),T243)&lt;0.001,"&lt;0.001",FIXED(_xlfn.T.DIST.2T(ABS(T233),T243),3))</f>
        <v>&lt;0.001</v>
      </c>
      <c r="H69" s="6" t="str">
        <f>IF(_xlfn.T.DIST.2T(ABS(U233),U243)&lt;0.001,"&lt;0.001",FIXED(_xlfn.T.DIST.2T(ABS(U233),U243),3))</f>
        <v>&lt;0.001</v>
      </c>
      <c r="N69" t="str">
        <f t="shared" si="39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40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41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&lt;0.001</v>
      </c>
      <c r="H70" s="6" t="str">
        <f>IF(_xlfn.T.DIST.2T(ABS(U234),U244)&lt;0.001,"&lt;0.001",FIXED(_xlfn.T.DIST.2T(ABS(U234),U244),3))</f>
        <v>&lt;0.001</v>
      </c>
      <c r="N70" t="str">
        <f t="shared" si="39"/>
        <v>Northern America</v>
      </c>
      <c r="T70">
        <f>Q$32+Q33-2</f>
        <v>6034</v>
      </c>
      <c r="U70">
        <f>Q$32+Q34-2</f>
        <v>10362</v>
      </c>
      <c r="Y70" t="str">
        <f t="shared" si="40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41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0.531</v>
      </c>
      <c r="H71" s="6" t="str">
        <f>IF(_xlfn.T.DIST.2T(ABS(U235),U245)&lt;0.001,"&lt;0.001",FIXED(_xlfn.T.DIST.2T(ABS(U235),U245),3))</f>
        <v>&lt;0.001</v>
      </c>
      <c r="N71" t="str">
        <f t="shared" si="39"/>
        <v>Oceania</v>
      </c>
      <c r="U71">
        <f>Q33+Q34-2</f>
        <v>7280</v>
      </c>
      <c r="Y71" t="str">
        <f t="shared" si="40"/>
        <v>Lusosphone (Portuguese)</v>
      </c>
      <c r="AF71">
        <f>AB33+AB34-2</f>
        <v>5600</v>
      </c>
    </row>
    <row r="72" spans="1:32" x14ac:dyDescent="0.35">
      <c r="A72" t="str">
        <f t="shared" si="41"/>
        <v>Northern America</v>
      </c>
      <c r="G72" s="6" t="str">
        <f>IF(_xlfn.T.DIST.2T(ABS(T236),T246)&lt;0.001,"&lt;0.001",FIXED(_xlfn.T.DIST.2T(ABS(T236),T246),3))</f>
        <v>&lt;0.001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41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43">Z240</f>
        <v>Anglosphere (other)</v>
      </c>
      <c r="C76" s="6" t="str">
        <f t="shared" si="43"/>
        <v>Arabsphere</v>
      </c>
      <c r="D76" s="6" t="str">
        <f t="shared" si="43"/>
        <v>Francosphere</v>
      </c>
      <c r="E76" s="6" t="str">
        <f t="shared" si="43"/>
        <v>Germanosphere</v>
      </c>
      <c r="F76" s="6" t="str">
        <f t="shared" si="43"/>
        <v>Hispanosphere</v>
      </c>
      <c r="G76" s="6" t="str">
        <f t="shared" si="43"/>
        <v>Lusosphone (Portuguese)</v>
      </c>
      <c r="H76" s="6" t="str">
        <f t="shared" si="43"/>
        <v>Swahili</v>
      </c>
    </row>
    <row r="77" spans="1:32" x14ac:dyDescent="0.35">
      <c r="A77" t="str">
        <f t="shared" ref="A77:A83" si="44">Y241</f>
        <v>Anglosphere (core)</v>
      </c>
      <c r="B77" s="6" t="str">
        <f t="shared" ref="B77:H78" si="45">IF(_xlfn.T.DIST.2T(ABS(Z231),Z241)&lt;0.001,"&lt;0.001",FIXED(_xlfn.T.DIST.2T(ABS(Z231),Z241),3))</f>
        <v>&lt;0.001</v>
      </c>
      <c r="C77" s="6" t="str">
        <f t="shared" si="45"/>
        <v>&lt;0.001</v>
      </c>
      <c r="D77" s="6" t="str">
        <f t="shared" si="45"/>
        <v>&lt;0.001</v>
      </c>
      <c r="E77" s="6" t="str">
        <f t="shared" si="45"/>
        <v>&lt;0.001</v>
      </c>
      <c r="F77" s="6" t="str">
        <f t="shared" si="45"/>
        <v>&lt;0.001</v>
      </c>
      <c r="G77" s="6" t="str">
        <f t="shared" si="45"/>
        <v>&lt;0.001</v>
      </c>
      <c r="H77" s="6" t="str">
        <f t="shared" si="45"/>
        <v>&lt;0.001</v>
      </c>
    </row>
    <row r="78" spans="1:32" x14ac:dyDescent="0.35">
      <c r="A78" t="str">
        <f t="shared" si="44"/>
        <v>Anglosphere (other)</v>
      </c>
      <c r="C78" s="6" t="str">
        <f t="shared" si="45"/>
        <v>&lt;0.001</v>
      </c>
      <c r="D78" s="6" t="str">
        <f t="shared" si="45"/>
        <v>&lt;0.001</v>
      </c>
      <c r="E78" s="6" t="str">
        <f t="shared" si="45"/>
        <v>&lt;0.001</v>
      </c>
      <c r="F78" s="6" t="str">
        <f t="shared" si="45"/>
        <v>&lt;0.001</v>
      </c>
      <c r="G78" s="6" t="str">
        <f t="shared" si="45"/>
        <v>&lt;0.001</v>
      </c>
      <c r="H78" s="6" t="str">
        <f t="shared" si="45"/>
        <v>&lt;0.001</v>
      </c>
    </row>
    <row r="79" spans="1:32" x14ac:dyDescent="0.35">
      <c r="A79" t="str">
        <f t="shared" si="44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&lt;0.001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44"/>
        <v>Francosphere</v>
      </c>
      <c r="E80" s="6" t="str">
        <f>IF(_xlfn.T.DIST.2T(ABS(AC234),AC244)&lt;0.001,"&lt;0.001",FIXED(_xlfn.T.DIST.2T(ABS(AC234),AC244),3))</f>
        <v>0.129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44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44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44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46">N25</f>
        <v>0</v>
      </c>
      <c r="O84" t="s">
        <v>34</v>
      </c>
      <c r="P84" t="s">
        <v>35</v>
      </c>
      <c r="Q84" t="s">
        <v>36</v>
      </c>
      <c r="Y84">
        <f t="shared" ref="Y84:Y93" si="47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46"/>
        <v>Geographic_Grouping_A</v>
      </c>
      <c r="O85" t="str">
        <f t="shared" ref="O85:O93" si="48">P3</f>
        <v>reg.25-34</v>
      </c>
      <c r="P85" t="str">
        <f t="shared" ref="P85:P93" si="49">AH3</f>
        <v>25-34</v>
      </c>
      <c r="Q85" t="str">
        <f t="shared" ref="Q85:Q93" si="50">AS3</f>
        <v>25-34</v>
      </c>
      <c r="Y85" t="str">
        <f t="shared" si="47"/>
        <v>Language_Grouping</v>
      </c>
      <c r="Z85" t="str">
        <f t="shared" ref="Z85:Z93" si="51">P15</f>
        <v>reg.25-34</v>
      </c>
      <c r="AA85" t="str">
        <f t="shared" ref="AA85:AA93" si="52">AH15</f>
        <v>25-34</v>
      </c>
      <c r="AB85" t="str">
        <f t="shared" ref="AB85:AB93" si="53">AS15</f>
        <v>25-34</v>
      </c>
    </row>
    <row r="86" spans="1:32" x14ac:dyDescent="0.35">
      <c r="A86" s="4" t="s">
        <v>40</v>
      </c>
      <c r="N86" t="str">
        <f t="shared" si="46"/>
        <v>Central and Southern Asia</v>
      </c>
      <c r="O86">
        <f t="shared" si="48"/>
        <v>40.799785063772156</v>
      </c>
      <c r="P86">
        <f t="shared" si="49"/>
        <v>2.922780809957449</v>
      </c>
      <c r="Q86">
        <f t="shared" si="50"/>
        <v>7638</v>
      </c>
      <c r="Y86" t="str">
        <f t="shared" si="47"/>
        <v>Anglosphere (core)</v>
      </c>
      <c r="Z86">
        <f t="shared" si="51"/>
        <v>38.854698718995714</v>
      </c>
      <c r="AA86">
        <f t="shared" si="52"/>
        <v>3.234148799622429</v>
      </c>
      <c r="AB86">
        <f t="shared" si="53"/>
        <v>4454</v>
      </c>
    </row>
    <row r="87" spans="1:32" ht="58" x14ac:dyDescent="0.35">
      <c r="B87" s="6" t="str">
        <f t="shared" ref="B87:H87" si="54">O302</f>
        <v>Eastern and South-Eastern Asia</v>
      </c>
      <c r="C87" s="6" t="str">
        <f t="shared" si="54"/>
        <v>Europe</v>
      </c>
      <c r="D87" s="6" t="str">
        <f t="shared" si="54"/>
        <v>Latin America and the Caribbean</v>
      </c>
      <c r="E87" s="6" t="str">
        <f t="shared" si="54"/>
        <v>Northern Africa and Western Asia</v>
      </c>
      <c r="F87" s="6" t="str">
        <f t="shared" si="54"/>
        <v>Northern America</v>
      </c>
      <c r="G87" s="6" t="str">
        <f t="shared" si="54"/>
        <v>Oceania</v>
      </c>
      <c r="H87" s="6" t="str">
        <f t="shared" si="54"/>
        <v>Sub-Saharan Africa</v>
      </c>
      <c r="N87" t="str">
        <f t="shared" si="46"/>
        <v>Eastern and South-Eastern Asia</v>
      </c>
      <c r="O87">
        <f t="shared" si="48"/>
        <v>51.199690683428699</v>
      </c>
      <c r="P87">
        <f t="shared" si="49"/>
        <v>3.7738003393580142</v>
      </c>
      <c r="Q87">
        <f t="shared" si="50"/>
        <v>888</v>
      </c>
      <c r="Y87" t="str">
        <f t="shared" si="47"/>
        <v>Anglosphere (other)</v>
      </c>
      <c r="Z87">
        <f t="shared" si="51"/>
        <v>46.260052132869738</v>
      </c>
      <c r="AA87">
        <f t="shared" si="52"/>
        <v>4.0616716868040106</v>
      </c>
      <c r="AB87">
        <f t="shared" si="53"/>
        <v>12458</v>
      </c>
    </row>
    <row r="88" spans="1:32" x14ac:dyDescent="0.35">
      <c r="A88" t="str">
        <f t="shared" ref="A88:A94" si="55">N303</f>
        <v>Central and Southern Asia</v>
      </c>
      <c r="B88" s="6" t="str">
        <f t="shared" ref="B88:H89" si="56">IF(_xlfn.T.DIST.2T(ABS(O293),O303)&lt;0.001,"&lt;0.001",FIXED(_xlfn.T.DIST.2T(ABS(O293),O303),3))</f>
        <v>&lt;0.001</v>
      </c>
      <c r="C88" s="6" t="str">
        <f t="shared" si="56"/>
        <v>&lt;0.001</v>
      </c>
      <c r="D88" s="6" t="str">
        <f t="shared" si="56"/>
        <v>&lt;0.001</v>
      </c>
      <c r="E88" s="6" t="str">
        <f t="shared" si="56"/>
        <v>&lt;0.001</v>
      </c>
      <c r="F88" s="6" t="str">
        <f t="shared" si="56"/>
        <v>&lt;0.001</v>
      </c>
      <c r="G88" s="6" t="str">
        <f t="shared" si="56"/>
        <v>&lt;0.001</v>
      </c>
      <c r="H88" s="6" t="str">
        <f t="shared" si="56"/>
        <v>&lt;0.001</v>
      </c>
      <c r="N88" t="str">
        <f t="shared" si="46"/>
        <v>Europe</v>
      </c>
      <c r="O88">
        <f t="shared" si="48"/>
        <v>42.52375095273964</v>
      </c>
      <c r="P88">
        <f t="shared" si="49"/>
        <v>4.0680046442258062</v>
      </c>
      <c r="Q88">
        <f t="shared" si="50"/>
        <v>2446</v>
      </c>
      <c r="Y88" t="str">
        <f t="shared" si="47"/>
        <v>Arabsphere</v>
      </c>
      <c r="Z88">
        <f t="shared" si="51"/>
        <v>62.418871791092918</v>
      </c>
      <c r="AA88">
        <f t="shared" si="52"/>
        <v>2.1007117917641218</v>
      </c>
      <c r="AB88">
        <f t="shared" si="53"/>
        <v>19322</v>
      </c>
    </row>
    <row r="89" spans="1:32" x14ac:dyDescent="0.35">
      <c r="A89" t="str">
        <f t="shared" si="55"/>
        <v>Eastern and South-Eastern Asia</v>
      </c>
      <c r="C89" s="6" t="str">
        <f t="shared" si="56"/>
        <v>&lt;0.001</v>
      </c>
      <c r="D89" s="6" t="str">
        <f t="shared" si="56"/>
        <v>&lt;0.001</v>
      </c>
      <c r="E89" s="6" t="str">
        <f t="shared" si="56"/>
        <v>&lt;0.001</v>
      </c>
      <c r="F89" s="6" t="str">
        <f t="shared" si="56"/>
        <v>&lt;0.001</v>
      </c>
      <c r="G89" s="6" t="str">
        <f t="shared" si="56"/>
        <v>&lt;0.001</v>
      </c>
      <c r="H89" s="6" t="str">
        <f t="shared" si="56"/>
        <v>&lt;0.001</v>
      </c>
      <c r="N89" t="str">
        <f t="shared" si="46"/>
        <v>Latin America and the Caribbean</v>
      </c>
      <c r="O89">
        <f t="shared" si="48"/>
        <v>50.286613837203753</v>
      </c>
      <c r="P89">
        <f t="shared" si="49"/>
        <v>1.9962579492521846</v>
      </c>
      <c r="Q89">
        <f t="shared" si="50"/>
        <v>14368</v>
      </c>
      <c r="Y89" t="str">
        <f t="shared" si="47"/>
        <v>Francosphere</v>
      </c>
      <c r="Z89">
        <f t="shared" si="51"/>
        <v>65.548731246369542</v>
      </c>
      <c r="AA89">
        <f t="shared" si="52"/>
        <v>5.3213038918235158</v>
      </c>
      <c r="AB89">
        <f t="shared" si="53"/>
        <v>2034</v>
      </c>
    </row>
    <row r="90" spans="1:32" x14ac:dyDescent="0.35">
      <c r="A90" t="str">
        <f t="shared" si="55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&lt;0.001</v>
      </c>
      <c r="H90" s="6" t="str">
        <f>IF(_xlfn.T.DIST.2T(ABS(U295),U305)&lt;0.001,"&lt;0.001",FIXED(_xlfn.T.DIST.2T(ABS(U295),U305),3))</f>
        <v>&lt;0.001</v>
      </c>
      <c r="N90" t="str">
        <f t="shared" si="46"/>
        <v>Northern Africa and Western Asia</v>
      </c>
      <c r="O90">
        <f t="shared" si="48"/>
        <v>62.608208074412232</v>
      </c>
      <c r="P90">
        <f t="shared" si="49"/>
        <v>2.0735422666878582</v>
      </c>
      <c r="Q90">
        <f t="shared" si="50"/>
        <v>19657</v>
      </c>
      <c r="Y90" t="str">
        <f t="shared" si="47"/>
        <v>Germanosphere</v>
      </c>
      <c r="Z90">
        <f t="shared" si="51"/>
        <v>46.769611620491624</v>
      </c>
      <c r="AA90">
        <f t="shared" si="52"/>
        <v>3.2985186832195206</v>
      </c>
      <c r="AB90">
        <f t="shared" si="53"/>
        <v>291</v>
      </c>
    </row>
    <row r="91" spans="1:32" x14ac:dyDescent="0.35">
      <c r="A91" t="str">
        <f t="shared" si="55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&lt;0.001</v>
      </c>
      <c r="H91" s="6" t="str">
        <f>IF(_xlfn.T.DIST.2T(ABS(U296),U306)&lt;0.001,"&lt;0.001",FIXED(_xlfn.T.DIST.2T(ABS(U296),U306),3))</f>
        <v>&lt;0.001</v>
      </c>
      <c r="N91" t="str">
        <f t="shared" si="46"/>
        <v>Northern America</v>
      </c>
      <c r="O91">
        <f t="shared" si="48"/>
        <v>45.972915566090698</v>
      </c>
      <c r="P91">
        <f t="shared" si="49"/>
        <v>2.1610136880612605</v>
      </c>
      <c r="Q91">
        <f t="shared" si="50"/>
        <v>2495</v>
      </c>
      <c r="Y91" t="str">
        <f t="shared" si="47"/>
        <v>Hispanosphere</v>
      </c>
      <c r="Z91">
        <f t="shared" si="51"/>
        <v>52.491574251740012</v>
      </c>
      <c r="AA91">
        <f t="shared" si="52"/>
        <v>2.3648369588699265</v>
      </c>
      <c r="AB91">
        <f t="shared" si="53"/>
        <v>12851</v>
      </c>
    </row>
    <row r="92" spans="1:32" x14ac:dyDescent="0.35">
      <c r="A92" t="str">
        <f t="shared" si="55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&lt;0.001</v>
      </c>
      <c r="H92" s="6" t="str">
        <f>IF(_xlfn.T.DIST.2T(ABS(U297),U307)&lt;0.001,"&lt;0.001",FIXED(_xlfn.T.DIST.2T(ABS(U297),U307),3))</f>
        <v>&lt;0.001</v>
      </c>
      <c r="N92" t="str">
        <f t="shared" si="46"/>
        <v>Oceania</v>
      </c>
      <c r="O92">
        <f t="shared" si="48"/>
        <v>28.098046339444803</v>
      </c>
      <c r="P92">
        <f t="shared" si="49"/>
        <v>0.10610889424376879</v>
      </c>
      <c r="Q92">
        <f t="shared" si="50"/>
        <v>629</v>
      </c>
      <c r="Y92" t="str">
        <f t="shared" si="47"/>
        <v>Lusosphone (Portuguese)</v>
      </c>
      <c r="Z92">
        <f t="shared" si="51"/>
        <v>50.444894265399917</v>
      </c>
      <c r="AA92">
        <f t="shared" si="52"/>
        <v>5.0839822691249186</v>
      </c>
      <c r="AB92">
        <f t="shared" si="53"/>
        <v>4206</v>
      </c>
    </row>
    <row r="93" spans="1:32" x14ac:dyDescent="0.35">
      <c r="A93" t="str">
        <f t="shared" si="55"/>
        <v>Northern America</v>
      </c>
      <c r="G93" s="6" t="str">
        <f>IF(_xlfn.T.DIST.2T(ABS(T298),T308)&lt;0.001,"&lt;0.001",FIXED(_xlfn.T.DIST.2T(ABS(T298),T308),3))</f>
        <v>&lt;0.001</v>
      </c>
      <c r="H93" s="6" t="str">
        <f>IF(_xlfn.T.DIST.2T(ABS(U298),U308)&lt;0.001,"&lt;0.001",FIXED(_xlfn.T.DIST.2T(ABS(U298),U308),3))</f>
        <v>&lt;0.001</v>
      </c>
      <c r="N93" t="str">
        <f t="shared" si="46"/>
        <v>Sub-Saharan Africa</v>
      </c>
      <c r="O93">
        <f t="shared" si="48"/>
        <v>76.865812900530003</v>
      </c>
      <c r="P93">
        <f t="shared" si="49"/>
        <v>6.913409033100316</v>
      </c>
      <c r="Q93">
        <f t="shared" si="50"/>
        <v>8502</v>
      </c>
      <c r="Y93" t="str">
        <f t="shared" si="47"/>
        <v>Swahili</v>
      </c>
      <c r="Z93">
        <f t="shared" si="51"/>
        <v>98.421949260115625</v>
      </c>
      <c r="AA93">
        <f t="shared" si="52"/>
        <v>6.7901900497304322</v>
      </c>
      <c r="AB93">
        <f t="shared" si="53"/>
        <v>947</v>
      </c>
    </row>
    <row r="94" spans="1:32" x14ac:dyDescent="0.35">
      <c r="A94" t="str">
        <f t="shared" si="55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-24.350282106509344</v>
      </c>
      <c r="P96">
        <f>O$27-O88</f>
        <v>-15.674342375820284</v>
      </c>
      <c r="Q96">
        <f>O$27-O89</f>
        <v>-23.437205260284397</v>
      </c>
      <c r="R96">
        <f>O$27-O90</f>
        <v>-35.758799497492873</v>
      </c>
      <c r="S96">
        <f>O$27-O91</f>
        <v>-19.123506989171343</v>
      </c>
      <c r="T96">
        <f>O$27-O92</f>
        <v>-1.2486377625254477</v>
      </c>
      <c r="U96">
        <f>O$27-O93</f>
        <v>-50.016404323610644</v>
      </c>
      <c r="Y96" t="str">
        <f>Y86</f>
        <v>Anglosphere (core)</v>
      </c>
      <c r="Z96">
        <f>Z$27-Z87</f>
        <v>-14.157957437629953</v>
      </c>
      <c r="AA96">
        <f>Z$27-Z88</f>
        <v>-30.316777095853134</v>
      </c>
      <c r="AB96">
        <f>Z$27-Z89</f>
        <v>-33.446636551129757</v>
      </c>
      <c r="AC96">
        <f>Z$27-Z90</f>
        <v>-14.667516925251839</v>
      </c>
      <c r="AD96">
        <f>Z$27-Z91</f>
        <v>-20.389479556500227</v>
      </c>
      <c r="AE96">
        <f>Z$27-Z92</f>
        <v>-18.342799570160132</v>
      </c>
      <c r="AF96">
        <f>Z$27-Z93</f>
        <v>-66.31985456487584</v>
      </c>
    </row>
    <row r="97" spans="1:32" ht="29" x14ac:dyDescent="0.35">
      <c r="B97" s="6" t="str">
        <f t="shared" ref="B97:H97" si="57">Z302</f>
        <v>Anglosphere (other)</v>
      </c>
      <c r="C97" s="6" t="str">
        <f t="shared" si="57"/>
        <v>Arabsphere</v>
      </c>
      <c r="D97" s="6" t="str">
        <f t="shared" si="57"/>
        <v>Francosphere</v>
      </c>
      <c r="E97" s="6" t="str">
        <f t="shared" si="57"/>
        <v>Germanosphere</v>
      </c>
      <c r="F97" s="6" t="str">
        <f t="shared" si="57"/>
        <v>Hispanosphere</v>
      </c>
      <c r="G97" s="6" t="str">
        <f t="shared" si="57"/>
        <v>Lusosphone (Portuguese)</v>
      </c>
      <c r="H97" s="6" t="str">
        <f t="shared" si="57"/>
        <v>Swahili</v>
      </c>
      <c r="N97" t="str">
        <f t="shared" ref="N97:N102" si="58">N87</f>
        <v>Eastern and South-Eastern Asia</v>
      </c>
      <c r="P97">
        <f>O$28-O88</f>
        <v>-1.2721897468796612</v>
      </c>
      <c r="Q97">
        <f>O$28-O89</f>
        <v>-9.035052631343774</v>
      </c>
      <c r="R97">
        <f>O$28-O90</f>
        <v>-21.356646868552254</v>
      </c>
      <c r="S97">
        <f>O$28-O91</f>
        <v>-4.7213543602307197</v>
      </c>
      <c r="T97">
        <f>O$28-O92</f>
        <v>13.153514866415176</v>
      </c>
      <c r="U97">
        <f>O$28-O93</f>
        <v>-35.614251694670024</v>
      </c>
      <c r="Y97" t="str">
        <f t="shared" ref="Y97:Y102" si="59">Y87</f>
        <v>Anglosphere (other)</v>
      </c>
      <c r="AA97">
        <f>Z$28-Z88</f>
        <v>-31.619329192778846</v>
      </c>
      <c r="AB97">
        <f>Z$28-Z89</f>
        <v>-34.749188648055465</v>
      </c>
      <c r="AC97">
        <f>Z$28-Z90</f>
        <v>-15.970069022177551</v>
      </c>
      <c r="AD97">
        <f>Z$28-Z91</f>
        <v>-21.692031653425939</v>
      </c>
      <c r="AE97">
        <f>Z$28-Z92</f>
        <v>-19.645351667085844</v>
      </c>
      <c r="AF97">
        <f>Z$28-Z93</f>
        <v>-67.622406661801548</v>
      </c>
    </row>
    <row r="98" spans="1:32" x14ac:dyDescent="0.35">
      <c r="A98" t="str">
        <f t="shared" ref="A98:A104" si="60">Y303</f>
        <v>Anglosphere (core)</v>
      </c>
      <c r="B98" s="6" t="str">
        <f t="shared" ref="B98:H99" si="61">IF(_xlfn.T.DIST.2T(ABS(Z293),Z303)&lt;0.001,"&lt;0.001",FIXED(_xlfn.T.DIST.2T(ABS(Z293),Z303),3))</f>
        <v>&lt;0.001</v>
      </c>
      <c r="C98" s="6" t="str">
        <f t="shared" si="61"/>
        <v>&lt;0.001</v>
      </c>
      <c r="D98" s="6" t="str">
        <f t="shared" si="61"/>
        <v>&lt;0.001</v>
      </c>
      <c r="E98" s="6" t="str">
        <f t="shared" si="61"/>
        <v>&lt;0.001</v>
      </c>
      <c r="F98" s="6" t="str">
        <f t="shared" si="61"/>
        <v>&lt;0.001</v>
      </c>
      <c r="G98" s="6" t="str">
        <f t="shared" si="61"/>
        <v>&lt;0.001</v>
      </c>
      <c r="H98" s="6" t="str">
        <f t="shared" si="61"/>
        <v>&lt;0.001</v>
      </c>
      <c r="N98" t="str">
        <f t="shared" si="58"/>
        <v>Europe</v>
      </c>
      <c r="Q98">
        <f>O$29-O89</f>
        <v>-23.202272751335009</v>
      </c>
      <c r="R98">
        <f>O$29-O90</f>
        <v>-35.523866988543489</v>
      </c>
      <c r="S98">
        <f>O$29-O91</f>
        <v>-18.888574480221955</v>
      </c>
      <c r="T98">
        <f>O$29-O92</f>
        <v>-1.0137052535760596</v>
      </c>
      <c r="U98">
        <f>O$29-O93</f>
        <v>-49.781471814661259</v>
      </c>
      <c r="Y98" t="str">
        <f t="shared" si="59"/>
        <v>Arabsphere</v>
      </c>
      <c r="AB98">
        <f>Z$29-Z89</f>
        <v>-21.422009183272728</v>
      </c>
      <c r="AC98">
        <f>Z$29-Z90</f>
        <v>-2.6428895573948097</v>
      </c>
      <c r="AD98">
        <f>Z$29-Z91</f>
        <v>-8.3648521886431979</v>
      </c>
      <c r="AE98">
        <f>Z$29-Z92</f>
        <v>-6.3181722023031028</v>
      </c>
      <c r="AF98">
        <f>Z$29-Z93</f>
        <v>-54.295227197018811</v>
      </c>
    </row>
    <row r="99" spans="1:32" x14ac:dyDescent="0.35">
      <c r="A99" t="str">
        <f t="shared" si="60"/>
        <v>Anglosphere (other)</v>
      </c>
      <c r="C99" s="6" t="str">
        <f t="shared" si="61"/>
        <v>&lt;0.001</v>
      </c>
      <c r="D99" s="6" t="str">
        <f t="shared" si="61"/>
        <v>&lt;0.001</v>
      </c>
      <c r="E99" s="6" t="str">
        <f t="shared" si="61"/>
        <v>&lt;0.001</v>
      </c>
      <c r="F99" s="6" t="str">
        <f t="shared" si="61"/>
        <v>&lt;0.001</v>
      </c>
      <c r="G99" s="6" t="str">
        <f t="shared" si="61"/>
        <v>&lt;0.001</v>
      </c>
      <c r="H99" s="6" t="str">
        <f t="shared" si="61"/>
        <v>&lt;0.001</v>
      </c>
      <c r="N99" t="str">
        <f t="shared" si="58"/>
        <v>Latin America and the Caribbean</v>
      </c>
      <c r="R99">
        <f>O$30-O90</f>
        <v>-32.317244715299267</v>
      </c>
      <c r="S99">
        <f>O$30-O91</f>
        <v>-15.681952206977737</v>
      </c>
      <c r="T99">
        <f>O$30-O92</f>
        <v>2.1929170196681582</v>
      </c>
      <c r="U99">
        <f>O$30-O93</f>
        <v>-46.574849541417038</v>
      </c>
      <c r="Y99" t="str">
        <f t="shared" si="59"/>
        <v>Francosphere</v>
      </c>
      <c r="AC99">
        <f>Z$30-Z90</f>
        <v>0.37775721866858447</v>
      </c>
      <c r="AD99">
        <f>Z$30-Z91</f>
        <v>-5.3442054125798037</v>
      </c>
      <c r="AE99">
        <f>Z$30-Z92</f>
        <v>-3.2975254262397087</v>
      </c>
      <c r="AF99">
        <f>Z$30-Z93</f>
        <v>-51.274580420955417</v>
      </c>
    </row>
    <row r="100" spans="1:32" x14ac:dyDescent="0.35">
      <c r="A100" t="str">
        <f t="shared" si="60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58"/>
        <v>Northern Africa and Western Asia</v>
      </c>
      <c r="S100">
        <f>O$31-O91</f>
        <v>-1.4707964018423212</v>
      </c>
      <c r="T100">
        <f>O$31-O92</f>
        <v>16.404072824803574</v>
      </c>
      <c r="U100">
        <f>O$31-O93</f>
        <v>-32.363693736281625</v>
      </c>
      <c r="Y100" t="str">
        <f t="shared" si="59"/>
        <v>Germanosphere</v>
      </c>
      <c r="AD100">
        <f>Z$31-Z91</f>
        <v>-24.183281960623358</v>
      </c>
      <c r="AE100">
        <f>Z$31-Z92</f>
        <v>-22.136601974283263</v>
      </c>
      <c r="AF100">
        <f>Z$31-Z93</f>
        <v>-70.113656968998967</v>
      </c>
    </row>
    <row r="101" spans="1:32" x14ac:dyDescent="0.35">
      <c r="A101" t="str">
        <f t="shared" si="60"/>
        <v>Francosphere</v>
      </c>
      <c r="E101" s="6" t="str">
        <f>IF(_xlfn.T.DIST.2T(ABS(AC296),AC306)&lt;0.001,"&lt;0.001",FIXED(_xlfn.T.DIST.2T(ABS(AC296),AC306),3))</f>
        <v>&lt;0.001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58"/>
        <v>Northern America</v>
      </c>
      <c r="T101">
        <f>O$32-O92</f>
        <v>8.0064737378324402</v>
      </c>
      <c r="U101">
        <f>O$32-O93</f>
        <v>-40.761292823252759</v>
      </c>
      <c r="Y101" t="str">
        <f t="shared" si="59"/>
        <v>Hispanosphere</v>
      </c>
      <c r="AE101">
        <f>Z$32-Z92</f>
        <v>-14.952174180891987</v>
      </c>
      <c r="AF101">
        <f>Z$32-Z93</f>
        <v>-62.929229175607695</v>
      </c>
    </row>
    <row r="102" spans="1:32" x14ac:dyDescent="0.35">
      <c r="A102" t="str">
        <f t="shared" si="60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58"/>
        <v>Oceania</v>
      </c>
      <c r="U102">
        <f>O92-O93</f>
        <v>-48.767766561085196</v>
      </c>
      <c r="Y102" t="str">
        <f t="shared" si="59"/>
        <v>Lusosphone (Portuguese)</v>
      </c>
      <c r="AF102">
        <f>Z92-Z93</f>
        <v>-47.977054994715708</v>
      </c>
    </row>
    <row r="103" spans="1:32" x14ac:dyDescent="0.35">
      <c r="A103" t="str">
        <f t="shared" si="60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60"/>
        <v>Lusosphone (Portuguese)</v>
      </c>
      <c r="H104" s="6" t="str">
        <f>IF(_xlfn.T.DIST.2T(ABS(AF299),AF309)&lt;0.001,"&lt;0.001",FIXED(_xlfn.T.DIST.2T(ABS(AF299),AF309),3))</f>
        <v>&lt;0.001</v>
      </c>
      <c r="O104" t="str">
        <f>O95</f>
        <v>Eastern and South-Eastern Asia</v>
      </c>
      <c r="P104" t="str">
        <f t="shared" ref="P104:U104" si="62">P95</f>
        <v>Europe</v>
      </c>
      <c r="Q104" t="str">
        <f t="shared" si="62"/>
        <v>Latin America and the Caribbean</v>
      </c>
      <c r="R104" t="str">
        <f t="shared" si="62"/>
        <v>Northern Africa and Western Asia</v>
      </c>
      <c r="S104" t="str">
        <f t="shared" si="62"/>
        <v>Northern America</v>
      </c>
      <c r="T104" t="str">
        <f t="shared" si="62"/>
        <v>Oceania</v>
      </c>
      <c r="U104" t="str">
        <f t="shared" si="62"/>
        <v>Sub-Saharan Africa</v>
      </c>
      <c r="Z104" t="str">
        <f>Z95</f>
        <v>Anglosphere (other)</v>
      </c>
      <c r="AA104" t="str">
        <f t="shared" ref="AA104:AF104" si="63">AA95</f>
        <v>Arabsphere</v>
      </c>
      <c r="AB104" t="str">
        <f t="shared" si="63"/>
        <v>Francosphere</v>
      </c>
      <c r="AC104" t="str">
        <f t="shared" si="63"/>
        <v>Germanosphere</v>
      </c>
      <c r="AD104" t="str">
        <f t="shared" si="63"/>
        <v>Hispanosphere</v>
      </c>
      <c r="AE104" t="str">
        <f t="shared" si="63"/>
        <v>Lusosphone (Portuguese)</v>
      </c>
      <c r="AF104" t="str">
        <f t="shared" si="63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3.638550005390599</v>
      </c>
      <c r="P105">
        <f>SQRT((Q$27*P$27^2+Q88*P88^2)/(Q$27+Q88-2))</f>
        <v>3.7158617855667933</v>
      </c>
      <c r="Q105">
        <f>SQRT((Q$27*P$27^2+Q89*P89^2)/(Q$27+Q89-2))</f>
        <v>2.7922378118698705</v>
      </c>
      <c r="R105">
        <f>SQRT((Q$27*P$27^2+Q90*P90^2)/(Q$27+Q90-2))</f>
        <v>2.707191167473689</v>
      </c>
      <c r="S105">
        <f>SQRT((Q$27*P$27^2+Q91*P91^2)/(Q$27+Q91-2))</f>
        <v>3.3894531855727643</v>
      </c>
      <c r="T105">
        <f>SQRT((Q$27*P$27^2+Q92*P92^2)/(Q$27+Q92-2))</f>
        <v>3.5200200932996042</v>
      </c>
      <c r="U105">
        <f>SQRT((Q$27*P$27^2+Q93*P93^2)/(Q$27+Q93-2))</f>
        <v>5.3739251127921417</v>
      </c>
      <c r="Y105" t="str">
        <f>Y96</f>
        <v>Anglosphere (core)</v>
      </c>
      <c r="Z105">
        <f>SQRT((AB$27*AA$27^2+AB87*AA87^2)/(AB$27+AB87-2))</f>
        <v>3.6866962267686385</v>
      </c>
      <c r="AA105">
        <f>SQRT((AB$27*AA$27^2+AB88*AA88^2)/(AB$27+AB88-2))</f>
        <v>2.4205903405100102</v>
      </c>
      <c r="AB105">
        <f>SQRT((AB$27*AA$27^2+AB89*AA89^2)/(AB$27+AB89-2))</f>
        <v>3.6037467623009958</v>
      </c>
      <c r="AC105">
        <f>SQRT((AB$27*AA$27^2+AB90*AA90^2)/(AB$27+AB90-2))</f>
        <v>3.0469856810973521</v>
      </c>
      <c r="AD105">
        <f>SQRT((AB$27*AA$27^2+AB91*AA91^2)/(AB$27+AB91-2))</f>
        <v>2.649269692746298</v>
      </c>
      <c r="AE105">
        <f>SQRT((AB$27*AA$27^2+AB92*AA92^2)/(AB$27+AB92-2))</f>
        <v>3.8496177819202066</v>
      </c>
      <c r="AF105">
        <f>SQRT((AB$27*AA$27^2+AB93*AA93^2)/(AB$27+AB93-2))</f>
        <v>3.6065167169005212</v>
      </c>
    </row>
    <row r="106" spans="1:32" ht="18.5" x14ac:dyDescent="0.45">
      <c r="A106" s="8" t="s">
        <v>13</v>
      </c>
      <c r="N106" t="str">
        <f t="shared" ref="N106:N111" si="64">N97</f>
        <v>Eastern and South-Eastern Asia</v>
      </c>
      <c r="P106">
        <f>SQRT((Q$28*P$28^2+Q88*P88^2)/(Q$28+Q88-2))</f>
        <v>4.1193350728984583</v>
      </c>
      <c r="Q106">
        <f>SQRT((Q$28*P$28^2+Q89*P89^2)/(Q$28+Q89-2))</f>
        <v>2.1764223461487702</v>
      </c>
      <c r="R106">
        <f>SQRT((Q$28*P$28^2+Q90*P90^2)/(Q$28+Q90-2))</f>
        <v>2.2010649875453216</v>
      </c>
      <c r="S106">
        <f>SQRT((Q$28*P$28^2+Q91*P91^2)/(Q$28+Q91-2))</f>
        <v>2.822287686978298</v>
      </c>
      <c r="T106">
        <f>SQRT((Q$28*P$28^2+Q92*P92^2)/(Q$28+Q92-2))</f>
        <v>3.1967689096175431</v>
      </c>
      <c r="U106">
        <f>SQRT((Q$28*P$28^2+Q93*P93^2)/(Q$28+Q93-2))</f>
        <v>6.7273783745290512</v>
      </c>
      <c r="Y106" t="str">
        <f t="shared" ref="Y106:Y111" si="65">Y97</f>
        <v>Anglosphere (other)</v>
      </c>
      <c r="AA106">
        <f>SQRT((AB$28*AA$28^2+AB88*AA88^2)/(AB$28+AB88-2))</f>
        <v>2.5730442102980851</v>
      </c>
      <c r="AB106">
        <f>SQRT((AB$28*AA$28^2+AB89*AA89^2)/(AB$28+AB89-2))</f>
        <v>3.5060408549733397</v>
      </c>
      <c r="AC106">
        <f>SQRT((AB$28*AA$28^2+AB90*AA90^2)/(AB$28+AB90-2))</f>
        <v>3.1397558338402352</v>
      </c>
      <c r="AD106">
        <f>SQRT((AB$28*AA$28^2+AB91*AA91^2)/(AB$28+AB91-2))</f>
        <v>2.783494632300854</v>
      </c>
      <c r="AE106">
        <f>SQRT((AB$28*AA$28^2+AB92*AA92^2)/(AB$28+AB92-2))</f>
        <v>3.6999699294880273</v>
      </c>
      <c r="AF106">
        <f>SQRT((AB$28*AA$28^2+AB93*AA93^2)/(AB$28+AB93-2))</f>
        <v>3.5003120473148499</v>
      </c>
    </row>
    <row r="107" spans="1:32" x14ac:dyDescent="0.35">
      <c r="A107" s="4" t="s">
        <v>40</v>
      </c>
      <c r="N107" t="str">
        <f t="shared" si="64"/>
        <v>Europe</v>
      </c>
      <c r="Q107">
        <f>SQRT((Q$29*P$29^2+Q89*P89^2)/(Q$29+Q89-2))</f>
        <v>2.2998447567414448</v>
      </c>
      <c r="R107">
        <f>SQRT((Q$29*P$29^2+Q90*P90^2)/(Q$29+Q90-2))</f>
        <v>2.2935058101932655</v>
      </c>
      <c r="S107">
        <f>SQRT((Q$29*P$29^2+Q91*P91^2)/(Q$29+Q91-2))</f>
        <v>2.7587360091715065</v>
      </c>
      <c r="T107">
        <f>SQRT((Q$29*P$29^2+Q92*P92^2)/(Q$29+Q92-2))</f>
        <v>2.8411400090463479</v>
      </c>
      <c r="U107">
        <f>SQRT((Q$29*P$29^2+Q93*P93^2)/(Q$29+Q93-2))</f>
        <v>5.7988966508030408</v>
      </c>
      <c r="Y107" t="str">
        <f t="shared" si="65"/>
        <v>Arabsphere</v>
      </c>
      <c r="AB107">
        <f>SQRT((AB$29*AA$29^2+AB89*AA89^2)/(AB$29+AB89-2))</f>
        <v>2.2261347096736688</v>
      </c>
      <c r="AC107">
        <f>SQRT((AB$29*AA$29^2+AB90*AA90^2)/(AB$29+AB90-2))</f>
        <v>1.4535214262128222</v>
      </c>
      <c r="AD107">
        <f>SQRT((AB$29*AA$29^2+AB91*AA91^2)/(AB$29+AB91-2))</f>
        <v>1.8930497567029048</v>
      </c>
      <c r="AE107">
        <f>SQRT((AB$29*AA$29^2+AB92*AA92^2)/(AB$29+AB92-2))</f>
        <v>2.6402850548889547</v>
      </c>
      <c r="AF107">
        <f>SQRT((AB$29*AA$29^2+AB93*AA93^2)/(AB$29+AB93-2))</f>
        <v>2.1085290717489023</v>
      </c>
    </row>
    <row r="108" spans="1:32" ht="58" x14ac:dyDescent="0.35">
      <c r="B108" s="6" t="str">
        <f t="shared" ref="B108:H108" si="66">O361</f>
        <v>Eastern and South-Eastern Asia</v>
      </c>
      <c r="C108" s="6" t="str">
        <f t="shared" si="66"/>
        <v>Europe</v>
      </c>
      <c r="D108" s="6" t="str">
        <f t="shared" si="66"/>
        <v>Latin America and the Caribbean</v>
      </c>
      <c r="E108" s="6" t="str">
        <f t="shared" si="66"/>
        <v>Northern Africa and Western Asia</v>
      </c>
      <c r="F108" s="6" t="str">
        <f t="shared" si="66"/>
        <v>Northern America</v>
      </c>
      <c r="G108" s="6" t="str">
        <f t="shared" si="66"/>
        <v>Oceania</v>
      </c>
      <c r="H108" s="6" t="str">
        <f t="shared" si="66"/>
        <v>Sub-Saharan Africa</v>
      </c>
      <c r="N108" t="str">
        <f t="shared" si="64"/>
        <v>Latin America and the Caribbean</v>
      </c>
      <c r="R108">
        <f>SQRT((Q$30*P$30^2+Q90*P90^2)/(Q$30+Q90-2))</f>
        <v>1.8570265973164286</v>
      </c>
      <c r="S108">
        <f>SQRT((Q$30*P$30^2+Q91*P91^2)/(Q$30+Q91-2))</f>
        <v>1.6841652977425792</v>
      </c>
      <c r="T108">
        <f>SQRT((Q$30*P$30^2+Q92*P92^2)/(Q$30+Q92-2))</f>
        <v>1.5894427262283926</v>
      </c>
      <c r="U108">
        <f>SQRT((Q$30*P$30^2+Q93*P93^2)/(Q$30+Q93-2))</f>
        <v>4.0192839408603316</v>
      </c>
      <c r="Y108" t="str">
        <f t="shared" si="65"/>
        <v>Francosphere</v>
      </c>
      <c r="AC108">
        <f>SQRT((AB$30*AA$30^2+AB90*AA90^2)/(AB$30+AB90-2))</f>
        <v>6.9817513289314359</v>
      </c>
      <c r="AD108">
        <f>SQRT((AB$30*AA$30^2+AB91*AA91^2)/(AB$30+AB91-2))</f>
        <v>3.6571460278278045</v>
      </c>
      <c r="AE108">
        <f>SQRT((AB$30*AA$30^2+AB92*AA92^2)/(AB$30+AB92-2))</f>
        <v>6.0047166341755807</v>
      </c>
      <c r="AF108">
        <f>SQRT((AB$30*AA$30^2+AB93*AA93^2)/(AB$30+AB93-2))</f>
        <v>7.1557823345191194</v>
      </c>
    </row>
    <row r="109" spans="1:32" x14ac:dyDescent="0.35">
      <c r="A109" t="str">
        <f t="shared" ref="A109:A115" si="67">N362</f>
        <v>Central and Southern Asia</v>
      </c>
      <c r="B109" s="6" t="str">
        <f t="shared" ref="B109:H110" si="68">IF(_xlfn.T.DIST.2T(ABS(O352),O362)&lt;0.001,"&lt;0.001",FIXED(_xlfn.T.DIST.2T(ABS(O352),O362),3))</f>
        <v>&lt;0.001</v>
      </c>
      <c r="C109" s="6" t="str">
        <f t="shared" si="68"/>
        <v>&lt;0.001</v>
      </c>
      <c r="D109" s="6" t="str">
        <f t="shared" si="68"/>
        <v>&lt;0.001</v>
      </c>
      <c r="E109" s="6" t="str">
        <f t="shared" si="68"/>
        <v>&lt;0.001</v>
      </c>
      <c r="F109" s="6" t="str">
        <f t="shared" si="68"/>
        <v>&lt;0.001</v>
      </c>
      <c r="G109" s="6" t="str">
        <f t="shared" si="68"/>
        <v>&lt;0.001</v>
      </c>
      <c r="H109" s="6" t="str">
        <f t="shared" si="68"/>
        <v>&lt;0.001</v>
      </c>
      <c r="N109" t="str">
        <f t="shared" si="64"/>
        <v>Northern Africa and Western Asia</v>
      </c>
      <c r="S109">
        <f>SQRT((Q$31*P$31^2+Q91*P91^2)/(Q$31+Q91-2))</f>
        <v>1.552096539969938</v>
      </c>
      <c r="T109">
        <f>SQRT((Q$31*P$31^2+Q92*P92^2)/(Q$31+Q92-2))</f>
        <v>1.4070887366875817</v>
      </c>
      <c r="U109">
        <f>SQRT((Q$31*P$31^2+Q93*P93^2)/(Q$31+Q93-2))</f>
        <v>4.2316888333223037</v>
      </c>
      <c r="Y109" t="str">
        <f t="shared" si="65"/>
        <v>Germanosphere</v>
      </c>
      <c r="AD109">
        <f>SQRT((AB$31*AA$31^2+AB91*AA91^2)/(AB$31+AB91-2))</f>
        <v>2.4482718966436661</v>
      </c>
      <c r="AE109">
        <f>SQRT((AB$31*AA$31^2+AB92*AA92^2)/(AB$31+AB92-2))</f>
        <v>5.0967052081863855</v>
      </c>
      <c r="AF109">
        <f>SQRT((AB$31*AA$31^2+AB93*AA93^2)/(AB$31+AB93-2))</f>
        <v>6.5285303097791134</v>
      </c>
    </row>
    <row r="110" spans="1:32" x14ac:dyDescent="0.35">
      <c r="A110" t="str">
        <f t="shared" si="67"/>
        <v>Eastern and South-Eastern Asia</v>
      </c>
      <c r="C110" s="6" t="str">
        <f t="shared" si="68"/>
        <v>&lt;0.001</v>
      </c>
      <c r="D110" s="6" t="str">
        <f t="shared" si="68"/>
        <v>&lt;0.001</v>
      </c>
      <c r="E110" s="6" t="str">
        <f t="shared" si="68"/>
        <v>&lt;0.001</v>
      </c>
      <c r="F110" s="6" t="str">
        <f t="shared" si="68"/>
        <v>&lt;0.001</v>
      </c>
      <c r="G110" s="6" t="str">
        <f t="shared" si="68"/>
        <v>&lt;0.001</v>
      </c>
      <c r="H110" s="6" t="str">
        <f t="shared" si="68"/>
        <v>&lt;0.001</v>
      </c>
      <c r="N110" t="str">
        <f t="shared" si="64"/>
        <v>Northern America</v>
      </c>
      <c r="T110">
        <f>SQRT((Q$32*P$32^2+Q92*P92^2)/(Q$32+Q92-2))</f>
        <v>1.7743184866410133</v>
      </c>
      <c r="U110">
        <f>SQRT((Q$32*P$32^2+Q93*P93^2)/(Q$32+Q93-2))</f>
        <v>5.6891589746877518</v>
      </c>
      <c r="Y110" t="str">
        <f t="shared" si="65"/>
        <v>Hispanosphere</v>
      </c>
      <c r="AE110">
        <f>SQRT((AB$32*AA$32^2+AB92*AA92^2)/(AB$32+AB92-2))</f>
        <v>2.7504226214533452</v>
      </c>
      <c r="AF110">
        <f>SQRT((AB$32*AA$32^2+AB93*AA93^2)/(AB$32+AB93-2))</f>
        <v>2.3270648186559284</v>
      </c>
    </row>
    <row r="111" spans="1:32" x14ac:dyDescent="0.35">
      <c r="A111" t="str">
        <f t="shared" si="67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64"/>
        <v>Oceania</v>
      </c>
      <c r="U111">
        <f>SQRT((Q92*P92^2+Q93*P93^2)/(Q92+Q93-2))</f>
        <v>6.6718301861555149</v>
      </c>
      <c r="Y111" t="str">
        <f t="shared" si="65"/>
        <v>Lusosphone (Portuguese)</v>
      </c>
      <c r="AF111">
        <f>SQRT((AB92*AA92^2+AB93*AA93^2)/(AB92+AB93-2))</f>
        <v>5.4388998823230619</v>
      </c>
    </row>
    <row r="112" spans="1:32" x14ac:dyDescent="0.35">
      <c r="A112" t="str">
        <f t="shared" si="67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67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69">P104</f>
        <v>Europe</v>
      </c>
      <c r="Q113" t="str">
        <f t="shared" si="69"/>
        <v>Latin America and the Caribbean</v>
      </c>
      <c r="R113" t="str">
        <f t="shared" si="69"/>
        <v>Northern Africa and Western Asia</v>
      </c>
      <c r="S113" t="str">
        <f t="shared" si="69"/>
        <v>Northern America</v>
      </c>
      <c r="T113" t="str">
        <f t="shared" si="69"/>
        <v>Oceania</v>
      </c>
      <c r="U113" t="str">
        <f t="shared" si="69"/>
        <v>Sub-Saharan Africa</v>
      </c>
      <c r="Y113" s="4" t="s">
        <v>39</v>
      </c>
      <c r="Z113" t="str">
        <f>Z104</f>
        <v>Anglosphere (other)</v>
      </c>
      <c r="AA113" t="str">
        <f t="shared" ref="AA113:AF113" si="70">AA104</f>
        <v>Arabsphere</v>
      </c>
      <c r="AB113" t="str">
        <f t="shared" si="70"/>
        <v>Francosphere</v>
      </c>
      <c r="AC113" t="str">
        <f t="shared" si="70"/>
        <v>Germanosphere</v>
      </c>
      <c r="AD113" t="str">
        <f t="shared" si="70"/>
        <v>Hispanosphere</v>
      </c>
      <c r="AE113" t="str">
        <f t="shared" si="70"/>
        <v>Lusosphone (Portuguese)</v>
      </c>
      <c r="AF113" t="str">
        <f t="shared" si="70"/>
        <v>Swahili</v>
      </c>
    </row>
    <row r="114" spans="1:32" x14ac:dyDescent="0.35">
      <c r="A114" t="str">
        <f t="shared" si="67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-6.6923038216965045</v>
      </c>
      <c r="P114">
        <f t="shared" ref="P114:U120" si="71">P96/P105</f>
        <v>-4.2182253486130197</v>
      </c>
      <c r="Q114">
        <f t="shared" si="71"/>
        <v>-8.3936995483165049</v>
      </c>
      <c r="R114">
        <f t="shared" si="71"/>
        <v>-13.208819505296502</v>
      </c>
      <c r="S114">
        <f t="shared" si="71"/>
        <v>-5.6420625812360266</v>
      </c>
      <c r="T114">
        <f t="shared" si="71"/>
        <v>-0.35472461219816415</v>
      </c>
      <c r="U114">
        <f t="shared" si="71"/>
        <v>-9.3072388010303921</v>
      </c>
      <c r="Y114" t="str">
        <f>Y105</f>
        <v>Anglosphere (core)</v>
      </c>
      <c r="Z114">
        <f>Z96/Z105</f>
        <v>-3.8402831605248084</v>
      </c>
      <c r="AA114">
        <f t="shared" ref="AA114:AF120" si="72">AA96/AA105</f>
        <v>-12.524538575769698</v>
      </c>
      <c r="AB114">
        <f t="shared" si="72"/>
        <v>-9.2810729380368695</v>
      </c>
      <c r="AC114">
        <f t="shared" si="72"/>
        <v>-4.8137794070530147</v>
      </c>
      <c r="AD114">
        <f t="shared" si="72"/>
        <v>-7.6962642241847385</v>
      </c>
      <c r="AE114">
        <f t="shared" si="72"/>
        <v>-4.7648365654136864</v>
      </c>
      <c r="AF114">
        <f t="shared" si="72"/>
        <v>-18.388894263013935</v>
      </c>
    </row>
    <row r="115" spans="1:32" x14ac:dyDescent="0.35">
      <c r="A115" t="str">
        <f t="shared" si="67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73">N106</f>
        <v>Eastern and South-Eastern Asia</v>
      </c>
      <c r="P115">
        <f t="shared" si="71"/>
        <v>-0.3088337618489771</v>
      </c>
      <c r="Q115">
        <f t="shared" si="71"/>
        <v>-4.1513324136427423</v>
      </c>
      <c r="R115">
        <f t="shared" si="71"/>
        <v>-9.7028697423285433</v>
      </c>
      <c r="S115">
        <f t="shared" si="71"/>
        <v>-1.672882031840514</v>
      </c>
      <c r="T115">
        <f t="shared" si="71"/>
        <v>4.1146280004296099</v>
      </c>
      <c r="U115">
        <f t="shared" si="71"/>
        <v>-5.293927249507977</v>
      </c>
      <c r="Y115" t="str">
        <f t="shared" ref="Y115:Y120" si="74">Y106</f>
        <v>Anglosphere (other)</v>
      </c>
      <c r="AA115">
        <f t="shared" si="72"/>
        <v>-12.288684767338596</v>
      </c>
      <c r="AB115">
        <f t="shared" si="72"/>
        <v>-9.9112332358487887</v>
      </c>
      <c r="AC115">
        <f t="shared" si="72"/>
        <v>-5.0864047611767829</v>
      </c>
      <c r="AD115">
        <f t="shared" si="72"/>
        <v>-7.7930926834571155</v>
      </c>
      <c r="AE115">
        <f t="shared" si="72"/>
        <v>-5.3095976565961482</v>
      </c>
      <c r="AF115">
        <f t="shared" si="72"/>
        <v>-19.318965208737854</v>
      </c>
    </row>
    <row r="116" spans="1:32" x14ac:dyDescent="0.35">
      <c r="N116" t="str">
        <f t="shared" si="73"/>
        <v>Europe</v>
      </c>
      <c r="Q116">
        <f t="shared" si="71"/>
        <v>-10.088625627152918</v>
      </c>
      <c r="R116">
        <f t="shared" si="71"/>
        <v>-15.48889339222996</v>
      </c>
      <c r="S116">
        <f t="shared" si="71"/>
        <v>-6.8468220291562085</v>
      </c>
      <c r="T116">
        <f t="shared" si="71"/>
        <v>-0.35679524780488314</v>
      </c>
      <c r="U116">
        <f t="shared" si="71"/>
        <v>-8.5846454614374679</v>
      </c>
      <c r="Y116" t="str">
        <f t="shared" si="74"/>
        <v>Arabsphere</v>
      </c>
      <c r="AB116">
        <f t="shared" si="72"/>
        <v>-9.6229617597638555</v>
      </c>
      <c r="AC116">
        <f t="shared" si="72"/>
        <v>-1.8182666658591395</v>
      </c>
      <c r="AD116">
        <f t="shared" si="72"/>
        <v>-4.4187175529987819</v>
      </c>
      <c r="AE116">
        <f t="shared" si="72"/>
        <v>-2.3929886625703123</v>
      </c>
      <c r="AF116">
        <f t="shared" si="72"/>
        <v>-25.750286265668642</v>
      </c>
    </row>
    <row r="117" spans="1:32" x14ac:dyDescent="0.35">
      <c r="A117" t="s">
        <v>40</v>
      </c>
      <c r="N117" t="str">
        <f t="shared" si="73"/>
        <v>Latin America and the Caribbean</v>
      </c>
      <c r="R117">
        <f t="shared" si="71"/>
        <v>-17.402682741324551</v>
      </c>
      <c r="S117">
        <f t="shared" si="71"/>
        <v>-9.3114091758080431</v>
      </c>
      <c r="T117">
        <f t="shared" si="71"/>
        <v>1.3796766523772499</v>
      </c>
      <c r="U117">
        <f t="shared" si="71"/>
        <v>-11.587847543671584</v>
      </c>
      <c r="Y117" t="str">
        <f t="shared" si="74"/>
        <v>Francosphere</v>
      </c>
      <c r="AC117">
        <f t="shared" si="72"/>
        <v>5.4106369716035219E-2</v>
      </c>
      <c r="AD117">
        <f t="shared" si="72"/>
        <v>-1.4613049005740806</v>
      </c>
      <c r="AE117">
        <f t="shared" si="72"/>
        <v>-0.54915587647749897</v>
      </c>
      <c r="AF117">
        <f t="shared" si="72"/>
        <v>-7.1654751394001357</v>
      </c>
    </row>
    <row r="118" spans="1:32" ht="29" x14ac:dyDescent="0.35">
      <c r="B118" s="6" t="str">
        <f t="shared" ref="B118:H118" si="75">Z361</f>
        <v>Anglosphere (other)</v>
      </c>
      <c r="C118" s="6" t="str">
        <f t="shared" si="75"/>
        <v>Arabsphere</v>
      </c>
      <c r="D118" s="6" t="str">
        <f t="shared" si="75"/>
        <v>Francosphere</v>
      </c>
      <c r="E118" s="6" t="str">
        <f t="shared" si="75"/>
        <v>Germanosphere</v>
      </c>
      <c r="F118" s="6" t="str">
        <f t="shared" si="75"/>
        <v>Hispanosphere</v>
      </c>
      <c r="G118" s="6" t="str">
        <f t="shared" si="75"/>
        <v>Lusosphone (Portuguese)</v>
      </c>
      <c r="H118" s="6" t="str">
        <f t="shared" si="75"/>
        <v>Swahili</v>
      </c>
      <c r="N118" t="str">
        <f t="shared" si="73"/>
        <v>Northern Africa and Western Asia</v>
      </c>
      <c r="S118">
        <f t="shared" si="71"/>
        <v>-0.94761914865863206</v>
      </c>
      <c r="T118">
        <f t="shared" si="71"/>
        <v>11.658165115741239</v>
      </c>
      <c r="U118">
        <f t="shared" si="71"/>
        <v>-7.6479379772526546</v>
      </c>
      <c r="Y118" t="str">
        <f t="shared" si="74"/>
        <v>Germanosphere</v>
      </c>
      <c r="AD118">
        <f t="shared" si="72"/>
        <v>-9.8776945460086356</v>
      </c>
      <c r="AE118">
        <f t="shared" si="72"/>
        <v>-4.3433161366145336</v>
      </c>
      <c r="AF118">
        <f t="shared" si="72"/>
        <v>-10.739577461098008</v>
      </c>
    </row>
    <row r="119" spans="1:32" x14ac:dyDescent="0.35">
      <c r="A119" t="str">
        <f t="shared" ref="A119:A125" si="76">Y362</f>
        <v>Anglosphere (core)</v>
      </c>
      <c r="B119" s="6" t="str">
        <f t="shared" ref="B119:H120" si="77">IF(_xlfn.T.DIST.2T(ABS(Z352),Z362)&lt;0.001,"&lt;0.001",FIXED(_xlfn.T.DIST.2T(ABS(Z352),Z362),3))</f>
        <v>&lt;0.001</v>
      </c>
      <c r="C119" s="6" t="str">
        <f t="shared" si="77"/>
        <v>&lt;0.001</v>
      </c>
      <c r="D119" s="6" t="str">
        <f t="shared" si="77"/>
        <v>&lt;0.001</v>
      </c>
      <c r="E119" s="6" t="str">
        <f t="shared" si="77"/>
        <v>&lt;0.001</v>
      </c>
      <c r="F119" s="6" t="str">
        <f t="shared" si="77"/>
        <v>&lt;0.001</v>
      </c>
      <c r="G119" s="6" t="str">
        <f t="shared" si="77"/>
        <v>&lt;0.001</v>
      </c>
      <c r="H119" s="6" t="str">
        <f t="shared" si="77"/>
        <v>&lt;0.001</v>
      </c>
      <c r="N119" t="str">
        <f t="shared" si="73"/>
        <v>Northern America</v>
      </c>
      <c r="T119">
        <f t="shared" si="71"/>
        <v>4.5124219795452873</v>
      </c>
      <c r="U119">
        <f t="shared" si="71"/>
        <v>-7.164730851187004</v>
      </c>
      <c r="Y119" t="str">
        <f t="shared" si="74"/>
        <v>Hispanosphere</v>
      </c>
      <c r="AE119">
        <f t="shared" si="72"/>
        <v>-5.4363187912522113</v>
      </c>
      <c r="AF119">
        <f t="shared" si="72"/>
        <v>-27.042319006805538</v>
      </c>
    </row>
    <row r="120" spans="1:32" x14ac:dyDescent="0.35">
      <c r="A120" t="str">
        <f t="shared" si="76"/>
        <v>Anglosphere (other)</v>
      </c>
      <c r="C120" s="6" t="str">
        <f t="shared" si="77"/>
        <v>&lt;0.001</v>
      </c>
      <c r="D120" s="6" t="str">
        <f t="shared" si="77"/>
        <v>&lt;0.001</v>
      </c>
      <c r="E120" s="6" t="str">
        <f t="shared" si="77"/>
        <v>&lt;0.001</v>
      </c>
      <c r="F120" s="6" t="str">
        <f t="shared" si="77"/>
        <v>&lt;0.001</v>
      </c>
      <c r="G120" s="6" t="str">
        <f t="shared" si="77"/>
        <v>&lt;0.001</v>
      </c>
      <c r="H120" s="6" t="str">
        <f t="shared" si="77"/>
        <v>&lt;0.001</v>
      </c>
      <c r="N120" t="str">
        <f t="shared" si="73"/>
        <v>Oceania</v>
      </c>
      <c r="U120">
        <f t="shared" si="71"/>
        <v>-7.3095035695425086</v>
      </c>
      <c r="Y120" t="str">
        <f t="shared" si="74"/>
        <v>Lusosphone (Portuguese)</v>
      </c>
      <c r="AF120">
        <f t="shared" si="72"/>
        <v>-8.8210954481154662</v>
      </c>
    </row>
    <row r="121" spans="1:32" x14ac:dyDescent="0.35">
      <c r="A121" t="str">
        <f t="shared" si="76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76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76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78">P113</f>
        <v>Europe</v>
      </c>
      <c r="Q123" t="str">
        <f t="shared" si="78"/>
        <v>Latin America and the Caribbean</v>
      </c>
      <c r="R123" t="str">
        <f t="shared" si="78"/>
        <v>Northern Africa and Western Asia</v>
      </c>
      <c r="S123" t="str">
        <f t="shared" si="78"/>
        <v>Northern America</v>
      </c>
      <c r="T123" t="str">
        <f t="shared" si="78"/>
        <v>Oceania</v>
      </c>
      <c r="U123" t="str">
        <f t="shared" si="78"/>
        <v>Sub-Saharan Africa</v>
      </c>
      <c r="Z123" t="str">
        <f>Z113</f>
        <v>Anglosphere (other)</v>
      </c>
      <c r="AA123" t="str">
        <f t="shared" ref="AA123:AF123" si="79">AA113</f>
        <v>Arabsphere</v>
      </c>
      <c r="AB123" t="str">
        <f t="shared" si="79"/>
        <v>Francosphere</v>
      </c>
      <c r="AC123" t="str">
        <f t="shared" si="79"/>
        <v>Germanosphere</v>
      </c>
      <c r="AD123" t="str">
        <f t="shared" si="79"/>
        <v>Hispanosphere</v>
      </c>
      <c r="AE123" t="str">
        <f t="shared" si="79"/>
        <v>Lusosphone (Portuguese)</v>
      </c>
      <c r="AF123" t="str">
        <f t="shared" si="79"/>
        <v>Swahili</v>
      </c>
    </row>
    <row r="124" spans="1:32" x14ac:dyDescent="0.35">
      <c r="A124" t="str">
        <f t="shared" si="76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76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8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8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8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8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8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8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8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8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82">O424</f>
        <v>Eastern and South-Eastern Asia</v>
      </c>
      <c r="C129" s="6" t="str">
        <f t="shared" si="82"/>
        <v>Europe</v>
      </c>
      <c r="D129" s="6" t="str">
        <f t="shared" si="82"/>
        <v>Latin America and the Caribbean</v>
      </c>
      <c r="E129" s="6" t="str">
        <f t="shared" si="82"/>
        <v>Northern Africa and Western Asia</v>
      </c>
      <c r="F129" s="6" t="str">
        <f t="shared" si="82"/>
        <v>Northern America</v>
      </c>
      <c r="G129" s="6" t="str">
        <f t="shared" si="82"/>
        <v>Oceania</v>
      </c>
      <c r="H129" s="6" t="str">
        <f t="shared" si="82"/>
        <v>Sub-Saharan Africa</v>
      </c>
      <c r="N129" t="str">
        <f t="shared" si="80"/>
        <v>Northern America</v>
      </c>
      <c r="T129">
        <f>Q$32+Q92-2</f>
        <v>5186</v>
      </c>
      <c r="U129">
        <f>Q$32+Q93-2</f>
        <v>13059</v>
      </c>
      <c r="Y129" t="str">
        <f t="shared" si="8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83">N425</f>
        <v>Central and Southern Asia</v>
      </c>
      <c r="B130" s="6" t="str">
        <f t="shared" ref="B130:H131" si="84">IF(_xlfn.T.DIST.2T(ABS(O415),O425)&lt;0.001,"&lt;0.001",FIXED(_xlfn.T.DIST.2T(ABS(O415),O425),3))</f>
        <v>&lt;0.001</v>
      </c>
      <c r="C130" s="6" t="str">
        <f t="shared" si="84"/>
        <v>&lt;0.001</v>
      </c>
      <c r="D130" s="6" t="str">
        <f t="shared" si="84"/>
        <v>&lt;0.001</v>
      </c>
      <c r="E130" s="6" t="str">
        <f t="shared" si="84"/>
        <v>&lt;0.001</v>
      </c>
      <c r="F130" s="6" t="str">
        <f t="shared" si="84"/>
        <v>&lt;0.001</v>
      </c>
      <c r="G130" s="6" t="str">
        <f t="shared" si="84"/>
        <v>&lt;0.001</v>
      </c>
      <c r="H130" s="6" t="str">
        <f t="shared" si="84"/>
        <v>&lt;0.001</v>
      </c>
      <c r="N130" t="str">
        <f t="shared" si="80"/>
        <v>Oceania</v>
      </c>
      <c r="U130">
        <f>Q92+Q93-2</f>
        <v>9129</v>
      </c>
      <c r="Y130" t="str">
        <f t="shared" si="81"/>
        <v>Lusosphone (Portuguese)</v>
      </c>
      <c r="AF130">
        <f>AB92+AB93-2</f>
        <v>5151</v>
      </c>
    </row>
    <row r="131" spans="1:32" x14ac:dyDescent="0.35">
      <c r="A131" t="str">
        <f t="shared" si="83"/>
        <v>Eastern and South-Eastern Asia</v>
      </c>
      <c r="C131" s="6" t="str">
        <f t="shared" si="84"/>
        <v>&lt;0.001</v>
      </c>
      <c r="D131" s="6" t="str">
        <f t="shared" si="84"/>
        <v>&lt;0.001</v>
      </c>
      <c r="E131" s="6" t="str">
        <f t="shared" si="84"/>
        <v>&lt;0.001</v>
      </c>
      <c r="F131" s="6" t="str">
        <f t="shared" si="84"/>
        <v>&lt;0.001</v>
      </c>
      <c r="G131" s="6" t="str">
        <f t="shared" si="84"/>
        <v>&lt;0.001</v>
      </c>
      <c r="H131" s="6" t="str">
        <f t="shared" si="84"/>
        <v>&lt;0.001</v>
      </c>
    </row>
    <row r="132" spans="1:32" x14ac:dyDescent="0.35">
      <c r="A132" t="str">
        <f t="shared" si="8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8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8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8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83"/>
        <v>Oceania</v>
      </c>
      <c r="H136" s="6" t="str">
        <f>IF(_xlfn.T.DIST.2T(ABS(U421),U431)&lt;0.001,"&lt;0.001",FIXED(_xlfn.T.DIST.2T(ABS(U421),U431),3))</f>
        <v>0.545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85">Z424</f>
        <v>Anglosphere (other)</v>
      </c>
      <c r="C139" s="6" t="str">
        <f t="shared" si="85"/>
        <v>Arabsphere</v>
      </c>
      <c r="D139" s="6" t="str">
        <f t="shared" si="85"/>
        <v>Francosphere</v>
      </c>
      <c r="E139" s="6" t="str">
        <f t="shared" si="85"/>
        <v>Germanosphere</v>
      </c>
      <c r="F139" s="6" t="str">
        <f t="shared" si="85"/>
        <v>Hispanosphere</v>
      </c>
      <c r="G139" s="6" t="str">
        <f t="shared" si="85"/>
        <v>Lusosphone (Portuguese)</v>
      </c>
      <c r="H139" s="6" t="str">
        <f t="shared" si="85"/>
        <v>Swahili</v>
      </c>
    </row>
    <row r="140" spans="1:32" x14ac:dyDescent="0.35">
      <c r="A140" t="str">
        <f t="shared" ref="A140:A146" si="86">Y425</f>
        <v>Anglosphere (core)</v>
      </c>
      <c r="B140" s="6" t="str">
        <f t="shared" ref="B140:H141" si="87">IF(_xlfn.T.DIST.2T(ABS(Z415),Z425)&lt;0.001,"&lt;0.001",FIXED(_xlfn.T.DIST.2T(ABS(Z415),Z425),3))</f>
        <v>&lt;0.001</v>
      </c>
      <c r="C140" s="6" t="str">
        <f t="shared" si="87"/>
        <v>&lt;0.001</v>
      </c>
      <c r="D140" s="6" t="str">
        <f t="shared" si="87"/>
        <v>&lt;0.001</v>
      </c>
      <c r="E140" s="6" t="str">
        <f t="shared" si="87"/>
        <v>&lt;0.001</v>
      </c>
      <c r="F140" s="6" t="str">
        <f t="shared" si="87"/>
        <v>&lt;0.001</v>
      </c>
      <c r="G140" s="6" t="str">
        <f t="shared" si="87"/>
        <v>&lt;0.001</v>
      </c>
      <c r="H140" s="6" t="str">
        <f t="shared" si="87"/>
        <v>&lt;0.001</v>
      </c>
    </row>
    <row r="141" spans="1:32" s="3" customFormat="1" x14ac:dyDescent="0.35">
      <c r="A141" t="str">
        <f t="shared" si="86"/>
        <v>Anglosphere (other)</v>
      </c>
      <c r="B141" s="6"/>
      <c r="C141" s="6" t="str">
        <f t="shared" si="87"/>
        <v>&lt;0.001</v>
      </c>
      <c r="D141" s="6" t="str">
        <f t="shared" si="87"/>
        <v>&lt;0.001</v>
      </c>
      <c r="E141" s="6" t="str">
        <f t="shared" si="87"/>
        <v>&lt;0.001</v>
      </c>
      <c r="F141" s="6" t="str">
        <f t="shared" si="87"/>
        <v>&lt;0.001</v>
      </c>
      <c r="G141" s="6" t="str">
        <f t="shared" si="87"/>
        <v>&lt;0.001</v>
      </c>
      <c r="H141" s="6" t="str">
        <f t="shared" si="87"/>
        <v>&lt;0.001</v>
      </c>
    </row>
    <row r="142" spans="1:32" x14ac:dyDescent="0.35">
      <c r="A142" t="str">
        <f t="shared" si="86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86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&lt;0.001</v>
      </c>
      <c r="N143">
        <f t="shared" ref="N143:N152" si="88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86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&lt;0.001</v>
      </c>
      <c r="N144" t="str">
        <f t="shared" si="88"/>
        <v>Geographic_Grouping_A</v>
      </c>
      <c r="O144" t="str">
        <f t="shared" ref="O144:O152" si="89">Q3</f>
        <v>reg.35-44</v>
      </c>
      <c r="P144" t="str">
        <f t="shared" ref="P144:P152" si="90">AI3</f>
        <v>35-44</v>
      </c>
      <c r="Q144" t="str">
        <f t="shared" ref="Q144:Q152" si="91">AT3</f>
        <v>35-44</v>
      </c>
      <c r="Y144" t="str">
        <f t="shared" ref="Y144:Y152" si="92">Y85</f>
        <v>Language_Grouping</v>
      </c>
      <c r="Z144" t="str">
        <f t="shared" ref="Z144:Z152" si="93">Q15</f>
        <v>reg.35-44</v>
      </c>
      <c r="AA144" t="str">
        <f t="shared" ref="AA144:AA152" si="94">AI15</f>
        <v>35-44</v>
      </c>
      <c r="AB144" t="str">
        <f t="shared" ref="AB144:AB152" si="95">AT15</f>
        <v>35-44</v>
      </c>
    </row>
    <row r="145" spans="1:32" x14ac:dyDescent="0.35">
      <c r="A145" t="str">
        <f t="shared" si="86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88"/>
        <v>Central and Southern Asia</v>
      </c>
      <c r="O145">
        <f t="shared" si="89"/>
        <v>63.137300928274094</v>
      </c>
      <c r="P145">
        <f t="shared" si="90"/>
        <v>1.6598695369284817</v>
      </c>
      <c r="Q145">
        <f t="shared" si="91"/>
        <v>7779</v>
      </c>
      <c r="Y145" t="str">
        <f t="shared" si="92"/>
        <v>Anglosphere (core)</v>
      </c>
      <c r="Z145">
        <f t="shared" si="93"/>
        <v>41.982218803224811</v>
      </c>
      <c r="AA145">
        <f t="shared" si="94"/>
        <v>4.2198263038703088</v>
      </c>
      <c r="AB145">
        <f t="shared" si="95"/>
        <v>3984</v>
      </c>
    </row>
    <row r="146" spans="1:32" x14ac:dyDescent="0.35">
      <c r="A146" t="str">
        <f t="shared" si="86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88"/>
        <v>Eastern and South-Eastern Asia</v>
      </c>
      <c r="O146">
        <f t="shared" si="89"/>
        <v>81.600872018462184</v>
      </c>
      <c r="P146">
        <f t="shared" si="90"/>
        <v>6.2796483155096636</v>
      </c>
      <c r="Q146">
        <f t="shared" si="91"/>
        <v>1478</v>
      </c>
      <c r="Y146" t="str">
        <f t="shared" si="92"/>
        <v>Anglosphere (other)</v>
      </c>
      <c r="Z146">
        <f t="shared" si="93"/>
        <v>67.43421035008231</v>
      </c>
      <c r="AA146">
        <f t="shared" si="94"/>
        <v>3.0867564713257245</v>
      </c>
      <c r="AB146">
        <f t="shared" si="95"/>
        <v>14174</v>
      </c>
    </row>
    <row r="147" spans="1:32" x14ac:dyDescent="0.35">
      <c r="N147" t="str">
        <f t="shared" si="88"/>
        <v>Europe</v>
      </c>
      <c r="O147">
        <f t="shared" si="89"/>
        <v>48.028423029092103</v>
      </c>
      <c r="P147">
        <f t="shared" si="90"/>
        <v>5.6150774483828236</v>
      </c>
      <c r="Q147">
        <f t="shared" si="91"/>
        <v>3491</v>
      </c>
      <c r="Y147" t="str">
        <f t="shared" si="92"/>
        <v>Arabsphere</v>
      </c>
      <c r="Z147">
        <f t="shared" si="93"/>
        <v>78.098276471753124</v>
      </c>
      <c r="AA147">
        <f t="shared" si="94"/>
        <v>1.4438106395082382</v>
      </c>
      <c r="AB147">
        <f t="shared" si="95"/>
        <v>26081</v>
      </c>
    </row>
    <row r="148" spans="1:32" x14ac:dyDescent="0.35">
      <c r="N148" t="str">
        <f t="shared" si="88"/>
        <v>Latin America and the Caribbean</v>
      </c>
      <c r="O148">
        <f t="shared" si="89"/>
        <v>71.757991419950159</v>
      </c>
      <c r="P148">
        <f t="shared" si="90"/>
        <v>2.216688258491355</v>
      </c>
      <c r="Q148">
        <f t="shared" si="91"/>
        <v>19775</v>
      </c>
      <c r="Y148" t="str">
        <f t="shared" si="92"/>
        <v>Francosphere</v>
      </c>
      <c r="Z148">
        <f t="shared" si="93"/>
        <v>70.03063701605825</v>
      </c>
      <c r="AA148">
        <f t="shared" si="94"/>
        <v>4.619711957104732</v>
      </c>
      <c r="AB148">
        <f t="shared" si="95"/>
        <v>2443</v>
      </c>
    </row>
    <row r="149" spans="1:32" x14ac:dyDescent="0.35">
      <c r="N149" t="str">
        <f t="shared" si="88"/>
        <v>Northern Africa and Western Asia</v>
      </c>
      <c r="O149">
        <f t="shared" si="89"/>
        <v>78.123818010930165</v>
      </c>
      <c r="P149">
        <f t="shared" si="90"/>
        <v>1.4985594122860666</v>
      </c>
      <c r="Q149">
        <f t="shared" si="91"/>
        <v>26986</v>
      </c>
      <c r="Y149" t="str">
        <f t="shared" si="92"/>
        <v>Germanosphere</v>
      </c>
      <c r="Z149">
        <f t="shared" si="93"/>
        <v>51.618347693018123</v>
      </c>
      <c r="AA149">
        <f t="shared" si="94"/>
        <v>5.7881013779191335</v>
      </c>
      <c r="AB149">
        <f t="shared" si="95"/>
        <v>757</v>
      </c>
    </row>
    <row r="150" spans="1:32" x14ac:dyDescent="0.35">
      <c r="N150" t="str">
        <f t="shared" si="88"/>
        <v>Northern America</v>
      </c>
      <c r="O150">
        <f t="shared" si="89"/>
        <v>51.589434105556535</v>
      </c>
      <c r="P150">
        <f t="shared" si="90"/>
        <v>3.0931724099028326</v>
      </c>
      <c r="Q150">
        <f t="shared" si="91"/>
        <v>1993</v>
      </c>
      <c r="Y150" t="str">
        <f t="shared" si="92"/>
        <v>Hispanosphere</v>
      </c>
      <c r="Z150">
        <f t="shared" si="93"/>
        <v>76.24242709687239</v>
      </c>
      <c r="AA150">
        <f t="shared" si="94"/>
        <v>2.5423348514291773</v>
      </c>
      <c r="AB150">
        <f t="shared" si="95"/>
        <v>16224</v>
      </c>
    </row>
    <row r="151" spans="1:32" x14ac:dyDescent="0.35">
      <c r="N151" t="str">
        <f t="shared" si="88"/>
        <v>Oceania</v>
      </c>
      <c r="O151">
        <f t="shared" si="89"/>
        <v>42.969118256602798</v>
      </c>
      <c r="P151">
        <f t="shared" si="90"/>
        <v>2.3453327623632378</v>
      </c>
      <c r="Q151">
        <f t="shared" si="91"/>
        <v>496</v>
      </c>
      <c r="Y151" t="str">
        <f t="shared" si="92"/>
        <v>Lusosphone (Portuguese)</v>
      </c>
      <c r="Z151">
        <f t="shared" si="93"/>
        <v>63.54478889249657</v>
      </c>
      <c r="AA151">
        <f t="shared" si="94"/>
        <v>3.3825300239502258</v>
      </c>
      <c r="AB151">
        <f t="shared" si="95"/>
        <v>5292</v>
      </c>
    </row>
    <row r="152" spans="1:32" x14ac:dyDescent="0.35">
      <c r="N152" t="str">
        <f t="shared" si="88"/>
        <v>Sub-Saharan Africa</v>
      </c>
      <c r="O152">
        <f t="shared" si="89"/>
        <v>86.287968877106351</v>
      </c>
      <c r="P152">
        <f t="shared" si="90"/>
        <v>6.1561314495195631</v>
      </c>
      <c r="Q152">
        <f t="shared" si="91"/>
        <v>7487</v>
      </c>
      <c r="Y152" t="str">
        <f t="shared" si="92"/>
        <v>Swahili</v>
      </c>
      <c r="Z152">
        <f t="shared" si="93"/>
        <v>111.20675751191689</v>
      </c>
      <c r="AA152">
        <f t="shared" si="94"/>
        <v>11.895894247049146</v>
      </c>
      <c r="AB152">
        <f t="shared" si="95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-54.751463441542825</v>
      </c>
      <c r="P155">
        <f>O$27-O147</f>
        <v>-21.179014452172748</v>
      </c>
      <c r="Q155">
        <f>O$27-O148</f>
        <v>-44.9085828430308</v>
      </c>
      <c r="R155">
        <f>O$27-O149</f>
        <v>-51.274409434010806</v>
      </c>
      <c r="S155">
        <f>O$27-O150</f>
        <v>-24.74002552863718</v>
      </c>
      <c r="T155">
        <f>O$27-O151</f>
        <v>-16.119709679683442</v>
      </c>
      <c r="U155">
        <f>O$27-O152</f>
        <v>-59.438560300186992</v>
      </c>
      <c r="Y155" t="str">
        <f>Y145</f>
        <v>Anglosphere (core)</v>
      </c>
      <c r="Z155">
        <f>Z$27-Z146</f>
        <v>-35.332115654842525</v>
      </c>
      <c r="AA155">
        <f>Z$27-Z147</f>
        <v>-45.996181776513339</v>
      </c>
      <c r="AB155">
        <f>Z$27-Z148</f>
        <v>-37.928542320818465</v>
      </c>
      <c r="AC155">
        <f>Z$27-Z149</f>
        <v>-19.516252997778338</v>
      </c>
      <c r="AD155">
        <f>Z$27-Z150</f>
        <v>-44.140332401632605</v>
      </c>
      <c r="AE155">
        <f>Z$27-Z151</f>
        <v>-31.442694197256785</v>
      </c>
      <c r="AF155">
        <f>Z$27-Z152</f>
        <v>-79.104662816677106</v>
      </c>
    </row>
    <row r="156" spans="1:32" x14ac:dyDescent="0.35">
      <c r="N156" t="str">
        <f t="shared" ref="N156:N161" si="96">N146</f>
        <v>Eastern and South-Eastern Asia</v>
      </c>
      <c r="P156">
        <f>O$28-O147</f>
        <v>-6.7768618232321245</v>
      </c>
      <c r="Q156">
        <f>O$28-O148</f>
        <v>-30.50643021409018</v>
      </c>
      <c r="R156">
        <f>O$28-O149</f>
        <v>-36.872256805070187</v>
      </c>
      <c r="S156">
        <f>O$28-O150</f>
        <v>-10.337872899696556</v>
      </c>
      <c r="T156">
        <f>O$28-O151</f>
        <v>-1.7175570507428191</v>
      </c>
      <c r="U156">
        <f>O$28-O152</f>
        <v>-45.036407671246373</v>
      </c>
      <c r="Y156" t="str">
        <f t="shared" ref="Y156:Y161" si="97">Y146</f>
        <v>Anglosphere (other)</v>
      </c>
      <c r="AA156">
        <f>Z$28-Z147</f>
        <v>-47.298733873439048</v>
      </c>
      <c r="AB156">
        <f>Z$28-Z148</f>
        <v>-39.231094417744174</v>
      </c>
      <c r="AC156">
        <f>Z$28-Z149</f>
        <v>-20.81880509470405</v>
      </c>
      <c r="AD156">
        <f>Z$28-Z150</f>
        <v>-45.442884498558314</v>
      </c>
      <c r="AE156">
        <f>Z$28-Z151</f>
        <v>-32.745246294182493</v>
      </c>
      <c r="AF156">
        <f>Z$28-Z152</f>
        <v>-80.407214913602814</v>
      </c>
    </row>
    <row r="157" spans="1:32" x14ac:dyDescent="0.35">
      <c r="N157" t="str">
        <f t="shared" si="96"/>
        <v>Europe</v>
      </c>
      <c r="Q157">
        <f>O$29-O148</f>
        <v>-44.673650334081415</v>
      </c>
      <c r="R157">
        <f>O$29-O149</f>
        <v>-51.039476925061422</v>
      </c>
      <c r="S157">
        <f>O$29-O150</f>
        <v>-24.505093019687791</v>
      </c>
      <c r="T157">
        <f>O$29-O151</f>
        <v>-15.884777170734054</v>
      </c>
      <c r="U157">
        <f>O$29-O152</f>
        <v>-59.203627791237608</v>
      </c>
      <c r="Y157" t="str">
        <f t="shared" si="97"/>
        <v>Arabsphere</v>
      </c>
      <c r="AB157">
        <f>Z$29-Z148</f>
        <v>-25.903914952961436</v>
      </c>
      <c r="AC157">
        <f>Z$29-Z149</f>
        <v>-7.4916256299213089</v>
      </c>
      <c r="AD157">
        <f>Z$29-Z150</f>
        <v>-32.115705033775576</v>
      </c>
      <c r="AE157">
        <f>Z$29-Z151</f>
        <v>-19.418066829399756</v>
      </c>
      <c r="AF157">
        <f>Z$29-Z152</f>
        <v>-67.08003544882007</v>
      </c>
    </row>
    <row r="158" spans="1:32" x14ac:dyDescent="0.35">
      <c r="N158" t="str">
        <f t="shared" si="96"/>
        <v>Latin America and the Caribbean</v>
      </c>
      <c r="R158">
        <f>O$30-O149</f>
        <v>-47.8328546518172</v>
      </c>
      <c r="S158">
        <f>O$30-O150</f>
        <v>-21.298470746443574</v>
      </c>
      <c r="T158">
        <f>O$30-O151</f>
        <v>-12.678154897489836</v>
      </c>
      <c r="U158">
        <f>O$30-O152</f>
        <v>-55.997005517993387</v>
      </c>
      <c r="Y158" t="str">
        <f t="shared" si="97"/>
        <v>Francosphere</v>
      </c>
      <c r="AC158">
        <f>Z$30-Z149</f>
        <v>-4.4709788538579147</v>
      </c>
      <c r="AD158">
        <f>Z$30-Z150</f>
        <v>-29.095058257712182</v>
      </c>
      <c r="AE158">
        <f>Z$30-Z151</f>
        <v>-16.397420053336361</v>
      </c>
      <c r="AF158">
        <f>Z$30-Z152</f>
        <v>-64.059388672756683</v>
      </c>
    </row>
    <row r="159" spans="1:32" x14ac:dyDescent="0.35">
      <c r="N159" t="str">
        <f t="shared" si="96"/>
        <v>Northern Africa and Western Asia</v>
      </c>
      <c r="S159">
        <f>O$31-O150</f>
        <v>-7.0873149413081578</v>
      </c>
      <c r="T159">
        <f>O$31-O151</f>
        <v>1.5330009076455795</v>
      </c>
      <c r="U159">
        <f>O$31-O152</f>
        <v>-41.785849712857974</v>
      </c>
      <c r="Y159" t="str">
        <f t="shared" si="97"/>
        <v>Germanosphere</v>
      </c>
      <c r="AD159">
        <f>Z$31-Z150</f>
        <v>-47.934134805755733</v>
      </c>
      <c r="AE159">
        <f>Z$31-Z151</f>
        <v>-35.236496601379912</v>
      </c>
      <c r="AF159">
        <f>Z$31-Z152</f>
        <v>-82.898465220800233</v>
      </c>
    </row>
    <row r="160" spans="1:32" x14ac:dyDescent="0.35">
      <c r="N160" t="str">
        <f t="shared" si="96"/>
        <v>Northern America</v>
      </c>
      <c r="T160">
        <f>O$32-O151</f>
        <v>-6.8645981793255544</v>
      </c>
      <c r="U160">
        <f>O$32-O152</f>
        <v>-50.183448799829108</v>
      </c>
      <c r="Y160" t="str">
        <f t="shared" si="97"/>
        <v>Hispanosphere</v>
      </c>
      <c r="AE160">
        <f>Z$32-Z151</f>
        <v>-28.05206880798864</v>
      </c>
      <c r="AF160">
        <f>Z$32-Z152</f>
        <v>-75.714037427408954</v>
      </c>
    </row>
    <row r="161" spans="14:32" x14ac:dyDescent="0.35">
      <c r="N161" t="str">
        <f t="shared" si="96"/>
        <v>Oceania</v>
      </c>
      <c r="U161">
        <f>O151-O152</f>
        <v>-43.318850620503554</v>
      </c>
      <c r="Y161" t="str">
        <f t="shared" si="97"/>
        <v>Lusosphone (Portuguese)</v>
      </c>
      <c r="AF161">
        <f>Z151-Z152</f>
        <v>-47.661968619420321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98">P154</f>
        <v>Europe</v>
      </c>
      <c r="Q163" t="str">
        <f t="shared" si="98"/>
        <v>Latin America and the Caribbean</v>
      </c>
      <c r="R163" t="str">
        <f t="shared" si="98"/>
        <v>Northern Africa and Western Asia</v>
      </c>
      <c r="S163" t="str">
        <f t="shared" si="98"/>
        <v>Northern America</v>
      </c>
      <c r="T163" t="str">
        <f t="shared" si="98"/>
        <v>Oceania</v>
      </c>
      <c r="U163" t="str">
        <f t="shared" si="98"/>
        <v>Sub-Saharan Africa</v>
      </c>
      <c r="Z163" t="str">
        <f>Z154</f>
        <v>Anglosphere (other)</v>
      </c>
      <c r="AA163" t="str">
        <f t="shared" ref="AA163:AF163" si="99">AA154</f>
        <v>Arabsphere</v>
      </c>
      <c r="AB163" t="str">
        <f t="shared" si="99"/>
        <v>Francosphere</v>
      </c>
      <c r="AC163" t="str">
        <f t="shared" si="99"/>
        <v>Germanosphere</v>
      </c>
      <c r="AD163" t="str">
        <f t="shared" si="99"/>
        <v>Hispanosphere</v>
      </c>
      <c r="AE163" t="str">
        <f t="shared" si="99"/>
        <v>Lusosphone (Portuguese)</v>
      </c>
      <c r="AF163" t="str">
        <f t="shared" si="99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4.0584383831188831</v>
      </c>
      <c r="P164">
        <f>SQRT((Q$27*P$27^2+Q147*P147^2)/(Q$27+Q147-2))</f>
        <v>4.2224393822961082</v>
      </c>
      <c r="Q164">
        <f>SQRT((Q$27*P$27^2+Q148*P148^2)/(Q$27+Q148-2))</f>
        <v>2.7788071568299428</v>
      </c>
      <c r="R164">
        <f>SQRT((Q$27*P$27^2+Q149*P149^2)/(Q$27+Q149-2))</f>
        <v>2.2897108632067811</v>
      </c>
      <c r="S164">
        <f>SQRT((Q$27*P$27^2+Q150*P150^2)/(Q$27+Q150-2))</f>
        <v>3.5450487592710851</v>
      </c>
      <c r="T164">
        <f>SQRT((Q$27*P$27^2+Q151*P151^2)/(Q$27+Q151-2))</f>
        <v>3.5774341991393204</v>
      </c>
      <c r="U164">
        <f>SQRT((Q$27*P$27^2+Q152*P152^2)/(Q$27+Q152-2))</f>
        <v>4.8591882682097491</v>
      </c>
      <c r="Y164" t="str">
        <f>Y155</f>
        <v>Anglosphere (core)</v>
      </c>
      <c r="Z164">
        <f>SQRT((AB$27*AA$27^2+AB146*AA146^2)/(AB$27+AB146-2))</f>
        <v>3.0687678428426071</v>
      </c>
      <c r="AA164">
        <f>SQRT((AB$27*AA$27^2+AB147*AA147^2)/(AB$27+AB147-2))</f>
        <v>1.9514968446830177</v>
      </c>
      <c r="AB164">
        <f>SQRT((AB$27*AA$27^2+AB148*AA148^2)/(AB$27+AB148-2))</f>
        <v>3.4618048805022488</v>
      </c>
      <c r="AC164">
        <f>SQRT((AB$27*AA$27^2+AB149*AA149^2)/(AB$27+AB149-2))</f>
        <v>3.3553109614644083</v>
      </c>
      <c r="AD164">
        <f>SQRT((AB$27*AA$27^2+AB150*AA150^2)/(AB$27+AB150-2))</f>
        <v>2.7200692318105131</v>
      </c>
      <c r="AE164">
        <f>SQRT((AB$27*AA$27^2+AB151*AA151^2)/(AB$27+AB151-2))</f>
        <v>3.1765103404770123</v>
      </c>
      <c r="AF164">
        <f>SQRT((AB$27*AA$27^2+AB152*AA152^2)/(AB$27+AB152-2))</f>
        <v>4.0097673888437919</v>
      </c>
    </row>
    <row r="165" spans="14:32" x14ac:dyDescent="0.35">
      <c r="N165" t="str">
        <f t="shared" ref="N165:N170" si="100">N156</f>
        <v>Eastern and South-Eastern Asia</v>
      </c>
      <c r="P165">
        <f>SQRT((Q$28*P$28^2+Q147*P147^2)/(Q$28+Q147-2))</f>
        <v>5.3904472426607404</v>
      </c>
      <c r="Q165">
        <f>SQRT((Q$28*P$28^2+Q148*P148^2)/(Q$28+Q148-2))</f>
        <v>2.3306308144712484</v>
      </c>
      <c r="R165">
        <f>SQRT((Q$28*P$28^2+Q149*P149^2)/(Q$28+Q149-2))</f>
        <v>1.6450125543790921</v>
      </c>
      <c r="S165">
        <f>SQRT((Q$28*P$28^2+Q150*P150^2)/(Q$28+Q150-2))</f>
        <v>3.4718774214719206</v>
      </c>
      <c r="T165">
        <f>SQRT((Q$28*P$28^2+Q151*P151^2)/(Q$28+Q151-2))</f>
        <v>3.6565289250526805</v>
      </c>
      <c r="U165">
        <f>SQRT((Q$28*P$28^2+Q152*P152^2)/(Q$28+Q152-2))</f>
        <v>6.0003229067249864</v>
      </c>
      <c r="Y165" t="str">
        <f t="shared" ref="Y165:Y170" si="101">Y156</f>
        <v>Anglosphere (other)</v>
      </c>
      <c r="AA165">
        <f>SQRT((AB$28*AA$28^2+AB147*AA147^2)/(AB$28+AB147-2))</f>
        <v>2.1674916474214498</v>
      </c>
      <c r="AB165">
        <f>SQRT((AB$28*AA$28^2+AB148*AA148^2)/(AB$28+AB148-2))</f>
        <v>3.4095327287729225</v>
      </c>
      <c r="AC165">
        <f>SQRT((AB$28*AA$28^2+AB149*AA149^2)/(AB$28+AB149-2))</f>
        <v>3.3336371210036608</v>
      </c>
      <c r="AD165">
        <f>SQRT((AB$28*AA$28^2+AB150*AA150^2)/(AB$28+AB150-2))</f>
        <v>2.8249771413578628</v>
      </c>
      <c r="AE165">
        <f>SQRT((AB$28*AA$28^2+AB151*AA151^2)/(AB$28+AB151-2))</f>
        <v>3.2083562412295685</v>
      </c>
      <c r="AF165">
        <f>SQRT((AB$28*AA$28^2+AB152*AA152^2)/(AB$28+AB152-2))</f>
        <v>3.7660695006439746</v>
      </c>
    </row>
    <row r="166" spans="14:32" x14ac:dyDescent="0.35">
      <c r="N166" t="str">
        <f t="shared" si="100"/>
        <v>Europe</v>
      </c>
      <c r="Q166">
        <f>SQRT((Q$29*P$29^2+Q148*P148^2)/(Q$29+Q148-2))</f>
        <v>2.3973970747567139</v>
      </c>
      <c r="R166">
        <f>SQRT((Q$29*P$29^2+Q149*P149^2)/(Q$29+Q149-2))</f>
        <v>1.8170977133771198</v>
      </c>
      <c r="S166">
        <f>SQRT((Q$29*P$29^2+Q150*P150^2)/(Q$29+Q150-2))</f>
        <v>3.0394164447788801</v>
      </c>
      <c r="T166">
        <f>SQRT((Q$29*P$29^2+Q151*P151^2)/(Q$29+Q151-2))</f>
        <v>2.9620561715595213</v>
      </c>
      <c r="U166">
        <f>SQRT((Q$29*P$29^2+Q152*P152^2)/(Q$29+Q152-2))</f>
        <v>5.1469437376465068</v>
      </c>
      <c r="Y166" t="str">
        <f t="shared" si="101"/>
        <v>Arabsphere</v>
      </c>
      <c r="AB166">
        <f>SQRT((AB$29*AA$29^2+AB148*AA148^2)/(AB$29+AB148-2))</f>
        <v>2.1320832155741263</v>
      </c>
      <c r="AC166">
        <f>SQRT((AB$29*AA$29^2+AB149*AA149^2)/(AB$29+AB149-2))</f>
        <v>1.8418856585784016</v>
      </c>
      <c r="AD166">
        <f>SQRT((AB$29*AA$29^2+AB150*AA150^2)/(AB$29+AB150-2))</f>
        <v>2.0581950698165734</v>
      </c>
      <c r="AE166">
        <f>SQRT((AB$29*AA$29^2+AB151*AA151^2)/(AB$29+AB151-2))</f>
        <v>2.0810283937202962</v>
      </c>
      <c r="AF166">
        <f>SQRT((AB$29*AA$29^2+AB152*AA152^2)/(AB$29+AB152-2))</f>
        <v>2.4160701703053169</v>
      </c>
    </row>
    <row r="167" spans="14:32" x14ac:dyDescent="0.35">
      <c r="N167" t="str">
        <f t="shared" si="100"/>
        <v>Latin America and the Caribbean</v>
      </c>
      <c r="R167">
        <f>SQRT((Q$30*P$30^2+Q149*P149^2)/(Q$30+Q149-2))</f>
        <v>1.5486816723193335</v>
      </c>
      <c r="S167">
        <f>SQRT((Q$30*P$30^2+Q150*P150^2)/(Q$30+Q150-2))</f>
        <v>1.8002944545850601</v>
      </c>
      <c r="T167">
        <f>SQRT((Q$30*P$30^2+Q151*P151^2)/(Q$30+Q151-2))</f>
        <v>1.6360171937275498</v>
      </c>
      <c r="U167">
        <f>SQRT((Q$30*P$30^2+Q152*P152^2)/(Q$30+Q152-2))</f>
        <v>3.5028448538232584</v>
      </c>
      <c r="Y167" t="str">
        <f t="shared" si="101"/>
        <v>Francosphere</v>
      </c>
      <c r="AC167">
        <f>SQRT((AB$30*AA$30^2+AB149*AA149^2)/(AB$30+AB149-2))</f>
        <v>6.9703609757050415</v>
      </c>
      <c r="AD167">
        <f>SQRT((AB$30*AA$30^2+AB150*AA150^2)/(AB$30+AB150-2))</f>
        <v>3.5676413419474988</v>
      </c>
      <c r="AE167">
        <f>SQRT((AB$30*AA$30^2+AB151*AA151^2)/(AB$30+AB151-2))</f>
        <v>4.987293285571206</v>
      </c>
      <c r="AF167">
        <f>SQRT((AB$30*AA$30^2+AB152*AA152^2)/(AB$30+AB152-2))</f>
        <v>8.1615080586058166</v>
      </c>
    </row>
    <row r="168" spans="14:32" x14ac:dyDescent="0.35">
      <c r="N168" t="str">
        <f t="shared" si="100"/>
        <v>Northern Africa and Western Asia</v>
      </c>
      <c r="S168">
        <f>SQRT((Q$31*P$31^2+Q150*P150^2)/(Q$31+Q150-2))</f>
        <v>1.6992854431918427</v>
      </c>
      <c r="T168">
        <f>SQRT((Q$31*P$31^2+Q151*P151^2)/(Q$31+Q151-2))</f>
        <v>1.4698548222279708</v>
      </c>
      <c r="U168">
        <f>SQRT((Q$31*P$31^2+Q152*P152^2)/(Q$31+Q152-2))</f>
        <v>3.6696926013200342</v>
      </c>
      <c r="Y168" t="str">
        <f t="shared" si="101"/>
        <v>Germanosphere</v>
      </c>
      <c r="AD168">
        <f>SQRT((AB$31*AA$31^2+AB150*AA150^2)/(AB$31+AB150-2))</f>
        <v>2.6020190095874032</v>
      </c>
      <c r="AE168">
        <f>SQRT((AB$31*AA$31^2+AB151*AA151^2)/(AB$31+AB151-2))</f>
        <v>3.4854087292321223</v>
      </c>
      <c r="AF168">
        <f>SQRT((AB$31*AA$31^2+AB152*AA152^2)/(AB$31+AB152-2))</f>
        <v>10.163172902635237</v>
      </c>
    </row>
    <row r="169" spans="14:32" x14ac:dyDescent="0.35">
      <c r="N169" t="str">
        <f t="shared" si="100"/>
        <v>Northern America</v>
      </c>
      <c r="T169">
        <f>SQRT((Q$32*P$32^2+Q151*P151^2)/(Q$32+Q151-2))</f>
        <v>1.9415466199577678</v>
      </c>
      <c r="U169">
        <f>SQRT((Q$32*P$32^2+Q152*P152^2)/(Q$32+Q152-2))</f>
        <v>4.9913699982695716</v>
      </c>
      <c r="Y169" t="str">
        <f t="shared" si="101"/>
        <v>Hispanosphere</v>
      </c>
      <c r="AE169">
        <f>SQRT((AB$32*AA$32^2+AB151*AA151^2)/(AB$32+AB151-2))</f>
        <v>2.2645270944514659</v>
      </c>
      <c r="AF169">
        <f>SQRT((AB$32*AA$32^2+AB152*AA152^2)/(AB$32+AB152-2))</f>
        <v>2.5842991355981262</v>
      </c>
    </row>
    <row r="170" spans="14:32" x14ac:dyDescent="0.35">
      <c r="N170" t="str">
        <f t="shared" si="100"/>
        <v>Oceania</v>
      </c>
      <c r="U170">
        <f>SQRT((Q151*P151^2+Q152*P152^2)/(Q151+Q152-2))</f>
        <v>5.9911628872537417</v>
      </c>
      <c r="Y170" t="str">
        <f t="shared" si="101"/>
        <v>Lusosphone (Portuguese)</v>
      </c>
      <c r="AF170">
        <f>SQRT((AB151*AA151^2+AB152*AA152^2)/(AB151+AB152-2))</f>
        <v>4.6588947471131412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02">P163</f>
        <v>Europe</v>
      </c>
      <c r="Q172" t="str">
        <f t="shared" si="102"/>
        <v>Latin America and the Caribbean</v>
      </c>
      <c r="R172" t="str">
        <f t="shared" si="102"/>
        <v>Northern Africa and Western Asia</v>
      </c>
      <c r="S172" t="str">
        <f t="shared" si="102"/>
        <v>Northern America</v>
      </c>
      <c r="T172" t="str">
        <f t="shared" si="102"/>
        <v>Oceania</v>
      </c>
      <c r="U172" t="str">
        <f t="shared" si="102"/>
        <v>Sub-Saharan Africa</v>
      </c>
      <c r="Y172" s="4" t="s">
        <v>39</v>
      </c>
      <c r="Z172" t="str">
        <f>Z163</f>
        <v>Anglosphere (other)</v>
      </c>
      <c r="AA172" t="str">
        <f t="shared" ref="AA172:AF172" si="103">AA163</f>
        <v>Arabsphere</v>
      </c>
      <c r="AB172" t="str">
        <f t="shared" si="103"/>
        <v>Francosphere</v>
      </c>
      <c r="AC172" t="str">
        <f t="shared" si="103"/>
        <v>Germanosphere</v>
      </c>
      <c r="AD172" t="str">
        <f t="shared" si="103"/>
        <v>Hispanosphere</v>
      </c>
      <c r="AE172" t="str">
        <f t="shared" si="103"/>
        <v>Lusosphone (Portuguese)</v>
      </c>
      <c r="AF172" t="str">
        <f t="shared" si="103"/>
        <v>Swahili</v>
      </c>
    </row>
    <row r="173" spans="14:32" x14ac:dyDescent="0.35">
      <c r="N173" t="str">
        <f>N164</f>
        <v>Central and Southern Asia</v>
      </c>
      <c r="O173">
        <f>O155/O164</f>
        <v>-13.49077114716885</v>
      </c>
      <c r="P173">
        <f t="shared" ref="P173:U179" si="104">P155/P164</f>
        <v>-5.015824393115591</v>
      </c>
      <c r="Q173">
        <f t="shared" si="104"/>
        <v>-16.161100899949609</v>
      </c>
      <c r="R173">
        <f t="shared" si="104"/>
        <v>-22.393399209453055</v>
      </c>
      <c r="S173">
        <f t="shared" si="104"/>
        <v>-6.9787546543433434</v>
      </c>
      <c r="T173">
        <f t="shared" si="104"/>
        <v>-4.5059416280980411</v>
      </c>
      <c r="U173">
        <f t="shared" si="104"/>
        <v>-12.232199499050424</v>
      </c>
      <c r="Y173" t="str">
        <f>Y164</f>
        <v>Anglosphere (core)</v>
      </c>
      <c r="Z173">
        <f>Z155/Z164</f>
        <v>-11.513453432865193</v>
      </c>
      <c r="AA173">
        <f t="shared" ref="AA173:AF179" si="105">AA155/AA164</f>
        <v>-23.56969313162508</v>
      </c>
      <c r="AB173">
        <f t="shared" si="105"/>
        <v>-10.956291192043059</v>
      </c>
      <c r="AC173">
        <f t="shared" si="105"/>
        <v>-5.8165258665803572</v>
      </c>
      <c r="AD173">
        <f t="shared" si="105"/>
        <v>-16.227650342654048</v>
      </c>
      <c r="AE173">
        <f t="shared" si="105"/>
        <v>-9.8985020752474799</v>
      </c>
      <c r="AF173">
        <f t="shared" si="105"/>
        <v>-19.727992959583318</v>
      </c>
    </row>
    <row r="174" spans="14:32" x14ac:dyDescent="0.35">
      <c r="N174" t="str">
        <f t="shared" ref="N174:N179" si="106">N165</f>
        <v>Eastern and South-Eastern Asia</v>
      </c>
      <c r="P174">
        <f t="shared" si="104"/>
        <v>-1.2571984323673755</v>
      </c>
      <c r="Q174">
        <f t="shared" si="104"/>
        <v>-13.089344749357565</v>
      </c>
      <c r="R174">
        <f t="shared" si="104"/>
        <v>-22.414574713679052</v>
      </c>
      <c r="S174">
        <f t="shared" si="104"/>
        <v>-2.9776030788880101</v>
      </c>
      <c r="T174">
        <f t="shared" si="104"/>
        <v>-0.46972335948855481</v>
      </c>
      <c r="U174">
        <f t="shared" si="104"/>
        <v>-7.5056640069771721</v>
      </c>
      <c r="Y174" t="str">
        <f t="shared" ref="Y174:Y179" si="107">Y165</f>
        <v>Anglosphere (other)</v>
      </c>
      <c r="AA174">
        <f t="shared" si="105"/>
        <v>-21.821875959571909</v>
      </c>
      <c r="AB174">
        <f t="shared" si="105"/>
        <v>-11.506296474785064</v>
      </c>
      <c r="AC174">
        <f t="shared" si="105"/>
        <v>-6.2450723756148108</v>
      </c>
      <c r="AD174">
        <f t="shared" si="105"/>
        <v>-16.086106975264087</v>
      </c>
      <c r="AE174">
        <f t="shared" si="105"/>
        <v>-10.206237659454308</v>
      </c>
      <c r="AF174">
        <f t="shared" si="105"/>
        <v>-21.350433097385398</v>
      </c>
    </row>
    <row r="175" spans="14:32" x14ac:dyDescent="0.35">
      <c r="N175" t="str">
        <f t="shared" si="106"/>
        <v>Europe</v>
      </c>
      <c r="Q175">
        <f t="shared" si="104"/>
        <v>-18.634230768223851</v>
      </c>
      <c r="R175">
        <f t="shared" si="104"/>
        <v>-28.08846026788693</v>
      </c>
      <c r="S175">
        <f t="shared" si="104"/>
        <v>-8.0624335180467703</v>
      </c>
      <c r="T175">
        <f t="shared" si="104"/>
        <v>-5.3627535234656696</v>
      </c>
      <c r="U175">
        <f t="shared" si="104"/>
        <v>-11.502676308311285</v>
      </c>
      <c r="Y175" t="str">
        <f t="shared" si="107"/>
        <v>Arabsphere</v>
      </c>
      <c r="AB175">
        <f t="shared" si="105"/>
        <v>-12.149579699207962</v>
      </c>
      <c r="AC175">
        <f t="shared" si="105"/>
        <v>-4.0673673716008363</v>
      </c>
      <c r="AD175">
        <f t="shared" si="105"/>
        <v>-15.603819824832119</v>
      </c>
      <c r="AE175">
        <f t="shared" si="105"/>
        <v>-9.3309956212013461</v>
      </c>
      <c r="AF175">
        <f t="shared" si="105"/>
        <v>-27.764108953980926</v>
      </c>
    </row>
    <row r="176" spans="14:32" x14ac:dyDescent="0.35">
      <c r="N176" t="str">
        <f t="shared" si="106"/>
        <v>Latin America and the Caribbean</v>
      </c>
      <c r="R176">
        <f t="shared" si="104"/>
        <v>-30.886175969385533</v>
      </c>
      <c r="S176">
        <f t="shared" si="104"/>
        <v>-11.830548437340235</v>
      </c>
      <c r="T176">
        <f t="shared" si="104"/>
        <v>-7.7494019904543636</v>
      </c>
      <c r="U176">
        <f t="shared" si="104"/>
        <v>-15.986150644632234</v>
      </c>
      <c r="Y176" t="str">
        <f t="shared" si="107"/>
        <v>Francosphere</v>
      </c>
      <c r="AC176">
        <f t="shared" si="105"/>
        <v>-0.64142716129643229</v>
      </c>
      <c r="AD176">
        <f t="shared" si="105"/>
        <v>-8.1552643522820638</v>
      </c>
      <c r="AE176">
        <f t="shared" si="105"/>
        <v>-3.2878395382874155</v>
      </c>
      <c r="AF176">
        <f t="shared" si="105"/>
        <v>-7.8489647026948566</v>
      </c>
    </row>
    <row r="177" spans="14:32" x14ac:dyDescent="0.35">
      <c r="N177" t="str">
        <f t="shared" si="106"/>
        <v>Northern Africa and Western Asia</v>
      </c>
      <c r="S177">
        <f t="shared" si="104"/>
        <v>-4.1707618750595206</v>
      </c>
      <c r="T177">
        <f t="shared" si="104"/>
        <v>1.042960763513973</v>
      </c>
      <c r="U177">
        <f t="shared" si="104"/>
        <v>-11.386743864547968</v>
      </c>
      <c r="Y177" t="str">
        <f t="shared" si="107"/>
        <v>Germanosphere</v>
      </c>
      <c r="AD177">
        <f t="shared" si="105"/>
        <v>-18.421900312464107</v>
      </c>
      <c r="AE177">
        <f t="shared" si="105"/>
        <v>-10.109717206435912</v>
      </c>
      <c r="AF177">
        <f t="shared" si="105"/>
        <v>-8.1567504572617544</v>
      </c>
    </row>
    <row r="178" spans="14:32" x14ac:dyDescent="0.35">
      <c r="N178" t="str">
        <f t="shared" si="106"/>
        <v>Northern America</v>
      </c>
      <c r="T178">
        <f t="shared" si="104"/>
        <v>-3.5356339676638164</v>
      </c>
      <c r="U178">
        <f t="shared" si="104"/>
        <v>-10.054043041735417</v>
      </c>
      <c r="Y178" t="str">
        <f t="shared" si="107"/>
        <v>Hispanosphere</v>
      </c>
      <c r="AE178">
        <f t="shared" si="105"/>
        <v>-12.387605728684674</v>
      </c>
      <c r="AF178">
        <f t="shared" si="105"/>
        <v>-29.297706439810121</v>
      </c>
    </row>
    <row r="179" spans="14:32" x14ac:dyDescent="0.35">
      <c r="N179" t="str">
        <f t="shared" si="106"/>
        <v>Oceania</v>
      </c>
      <c r="U179">
        <f t="shared" si="104"/>
        <v>-7.230457831928562</v>
      </c>
      <c r="Y179" t="str">
        <f t="shared" si="107"/>
        <v>Lusosphone (Portuguese)</v>
      </c>
      <c r="AF179">
        <f t="shared" si="105"/>
        <v>-10.23031667520581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08">P172</f>
        <v>Europe</v>
      </c>
      <c r="Q182" t="str">
        <f t="shared" si="108"/>
        <v>Latin America and the Caribbean</v>
      </c>
      <c r="R182" t="str">
        <f t="shared" si="108"/>
        <v>Northern Africa and Western Asia</v>
      </c>
      <c r="S182" t="str">
        <f t="shared" si="108"/>
        <v>Northern America</v>
      </c>
      <c r="T182" t="str">
        <f t="shared" si="108"/>
        <v>Oceania</v>
      </c>
      <c r="U182" t="str">
        <f t="shared" si="108"/>
        <v>Sub-Saharan Africa</v>
      </c>
      <c r="Z182" t="str">
        <f>Z172</f>
        <v>Anglosphere (other)</v>
      </c>
      <c r="AA182" t="str">
        <f t="shared" ref="AA182:AF182" si="109">AA172</f>
        <v>Arabsphere</v>
      </c>
      <c r="AB182" t="str">
        <f t="shared" si="109"/>
        <v>Francosphere</v>
      </c>
      <c r="AC182" t="str">
        <f t="shared" si="109"/>
        <v>Germanosphere</v>
      </c>
      <c r="AD182" t="str">
        <f t="shared" si="109"/>
        <v>Hispanosphere</v>
      </c>
      <c r="AE182" t="str">
        <f t="shared" si="109"/>
        <v>Lusosphone (Portuguese)</v>
      </c>
      <c r="AF182" t="str">
        <f t="shared" si="109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10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11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10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11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10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11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10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11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10"/>
        <v>Northern America</v>
      </c>
      <c r="T188">
        <f>Q$32+Q151-2</f>
        <v>5053</v>
      </c>
      <c r="U188">
        <f>Q$32+Q152-2</f>
        <v>12044</v>
      </c>
      <c r="Y188" t="str">
        <f t="shared" si="111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10"/>
        <v>Oceania</v>
      </c>
      <c r="U189">
        <f>Q151+Q152-2</f>
        <v>7981</v>
      </c>
      <c r="Y189" t="str">
        <f t="shared" si="111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12">R3</f>
        <v>reg.45-54</v>
      </c>
      <c r="P202" t="str">
        <f t="shared" ref="P202:P210" si="113">AJ3</f>
        <v>45-54</v>
      </c>
      <c r="Q202" t="str">
        <f t="shared" ref="Q202:Q210" si="114">AU3</f>
        <v>45-54</v>
      </c>
      <c r="Y202" t="str">
        <f t="shared" ref="Y202:Y210" si="115">Y144</f>
        <v>Language_Grouping</v>
      </c>
      <c r="Z202" t="str">
        <f t="shared" ref="Z202:Z210" si="116">R15</f>
        <v>reg.45-54</v>
      </c>
      <c r="AA202" t="str">
        <f t="shared" ref="AA202:AA210" si="117">AJ15</f>
        <v>45-54</v>
      </c>
      <c r="AB202" t="str">
        <f t="shared" ref="AB202:AB210" si="118">AU15</f>
        <v>45-54</v>
      </c>
    </row>
    <row r="203" spans="14:28" x14ac:dyDescent="0.35">
      <c r="N203" t="str">
        <f t="shared" ref="N203:N210" si="119">N145</f>
        <v>Central and Southern Asia</v>
      </c>
      <c r="O203">
        <f t="shared" si="112"/>
        <v>85.783750003669041</v>
      </c>
      <c r="P203">
        <f t="shared" si="113"/>
        <v>1.1031031814065499</v>
      </c>
      <c r="Q203">
        <f t="shared" si="114"/>
        <v>9446</v>
      </c>
      <c r="Y203" t="str">
        <f t="shared" si="115"/>
        <v>Anglosphere (core)</v>
      </c>
      <c r="Z203">
        <f t="shared" si="116"/>
        <v>51.589945864792682</v>
      </c>
      <c r="AA203">
        <f t="shared" si="117"/>
        <v>4.06427765622999</v>
      </c>
      <c r="AB203">
        <f t="shared" si="118"/>
        <v>5790</v>
      </c>
    </row>
    <row r="204" spans="14:28" x14ac:dyDescent="0.35">
      <c r="N204" t="str">
        <f t="shared" si="119"/>
        <v>Eastern and South-Eastern Asia</v>
      </c>
      <c r="O204">
        <f t="shared" si="112"/>
        <v>99.434850022075977</v>
      </c>
      <c r="P204">
        <f t="shared" si="113"/>
        <v>4.3256129452389889</v>
      </c>
      <c r="Q204">
        <f t="shared" si="114"/>
        <v>3116</v>
      </c>
      <c r="Y204" t="str">
        <f t="shared" si="115"/>
        <v>Anglosphere (other)</v>
      </c>
      <c r="Z204">
        <f t="shared" si="116"/>
        <v>87.61096268613791</v>
      </c>
      <c r="AA204">
        <f t="shared" si="117"/>
        <v>2.4085021959651862</v>
      </c>
      <c r="AB204">
        <f t="shared" si="118"/>
        <v>16435</v>
      </c>
    </row>
    <row r="205" spans="14:28" x14ac:dyDescent="0.35">
      <c r="N205" t="str">
        <f t="shared" si="119"/>
        <v>Europe</v>
      </c>
      <c r="O205">
        <f t="shared" si="112"/>
        <v>56.838574661174896</v>
      </c>
      <c r="P205">
        <f t="shared" si="113"/>
        <v>5.0014989796939009</v>
      </c>
      <c r="Q205">
        <f t="shared" si="114"/>
        <v>7031</v>
      </c>
      <c r="Y205" t="str">
        <f t="shared" si="115"/>
        <v>Arabsphere</v>
      </c>
      <c r="Z205">
        <f t="shared" si="116"/>
        <v>91.798562225285494</v>
      </c>
      <c r="AA205">
        <f t="shared" si="117"/>
        <v>2.0693115033191822</v>
      </c>
      <c r="AB205">
        <f t="shared" si="118"/>
        <v>19283</v>
      </c>
    </row>
    <row r="206" spans="14:28" x14ac:dyDescent="0.35">
      <c r="N206" t="str">
        <f t="shared" si="119"/>
        <v>Latin America and the Caribbean</v>
      </c>
      <c r="O206">
        <f t="shared" si="112"/>
        <v>90.190532677527685</v>
      </c>
      <c r="P206">
        <f t="shared" si="113"/>
        <v>2.6567344217048827</v>
      </c>
      <c r="Q206">
        <f t="shared" si="114"/>
        <v>24376</v>
      </c>
      <c r="Y206" t="str">
        <f t="shared" si="115"/>
        <v>Francosphere</v>
      </c>
      <c r="Z206">
        <f t="shared" si="116"/>
        <v>71.892025732265822</v>
      </c>
      <c r="AA206">
        <f t="shared" si="117"/>
        <v>4.1621810239481558</v>
      </c>
      <c r="AB206">
        <f t="shared" si="118"/>
        <v>3850</v>
      </c>
    </row>
    <row r="207" spans="14:28" x14ac:dyDescent="0.35">
      <c r="N207" t="str">
        <f t="shared" si="119"/>
        <v>Northern Africa and Western Asia</v>
      </c>
      <c r="O207">
        <f t="shared" si="112"/>
        <v>91.210354662435876</v>
      </c>
      <c r="P207">
        <f t="shared" si="113"/>
        <v>2.10866876861756</v>
      </c>
      <c r="Q207">
        <f t="shared" si="114"/>
        <v>21034</v>
      </c>
      <c r="Y207" t="str">
        <f t="shared" si="115"/>
        <v>Germanosphere</v>
      </c>
      <c r="Z207">
        <f t="shared" si="116"/>
        <v>55.992237515133745</v>
      </c>
      <c r="AA207">
        <f t="shared" si="117"/>
        <v>1.9131497848422008</v>
      </c>
      <c r="AB207">
        <f t="shared" si="118"/>
        <v>1606</v>
      </c>
    </row>
    <row r="208" spans="14:28" x14ac:dyDescent="0.35">
      <c r="N208" t="str">
        <f t="shared" si="119"/>
        <v>Northern America</v>
      </c>
      <c r="O208">
        <f t="shared" si="112"/>
        <v>62.948907008747106</v>
      </c>
      <c r="P208">
        <f t="shared" si="113"/>
        <v>1.3116076099675382</v>
      </c>
      <c r="Q208">
        <f t="shared" si="114"/>
        <v>2580</v>
      </c>
      <c r="Y208" t="str">
        <f t="shared" si="115"/>
        <v>Hispanosphere</v>
      </c>
      <c r="Z208">
        <f t="shared" si="116"/>
        <v>96.217878644720074</v>
      </c>
      <c r="AA208">
        <f t="shared" si="117"/>
        <v>2.9230862051567583</v>
      </c>
      <c r="AB208">
        <f t="shared" si="118"/>
        <v>20238</v>
      </c>
    </row>
    <row r="209" spans="14:32" x14ac:dyDescent="0.35">
      <c r="N209" t="str">
        <f t="shared" si="119"/>
        <v>Oceania</v>
      </c>
      <c r="O209">
        <f t="shared" si="112"/>
        <v>45.384315758593331</v>
      </c>
      <c r="P209">
        <f t="shared" si="113"/>
        <v>0.76095908528707734</v>
      </c>
      <c r="Q209">
        <f t="shared" si="114"/>
        <v>811</v>
      </c>
      <c r="Y209" t="str">
        <f t="shared" si="115"/>
        <v>Lusosphone (Portuguese)</v>
      </c>
      <c r="Z209">
        <f t="shared" si="116"/>
        <v>78.526006042937013</v>
      </c>
      <c r="AA209">
        <f t="shared" si="117"/>
        <v>2.6946932247621307</v>
      </c>
      <c r="AB209">
        <f t="shared" si="118"/>
        <v>6004</v>
      </c>
    </row>
    <row r="210" spans="14:32" x14ac:dyDescent="0.35">
      <c r="N210" t="str">
        <f t="shared" si="119"/>
        <v>Sub-Saharan Africa</v>
      </c>
      <c r="O210">
        <f t="shared" si="112"/>
        <v>93.843761491255449</v>
      </c>
      <c r="P210">
        <f t="shared" si="113"/>
        <v>6.4532457360476387</v>
      </c>
      <c r="Q210">
        <f t="shared" si="114"/>
        <v>5066</v>
      </c>
      <c r="Y210" t="str">
        <f t="shared" si="115"/>
        <v>Swahili</v>
      </c>
      <c r="Z210">
        <f t="shared" si="116"/>
        <v>122.28780580260353</v>
      </c>
      <c r="AA210">
        <f t="shared" si="117"/>
        <v>5.3107903811205537</v>
      </c>
      <c r="AB210">
        <f t="shared" si="118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-72.585441445156619</v>
      </c>
      <c r="P213">
        <f>O$27-O205</f>
        <v>-29.98916608425554</v>
      </c>
      <c r="Q213">
        <f>O$27-O206</f>
        <v>-63.341124100608326</v>
      </c>
      <c r="R213">
        <f>O$27-O207</f>
        <v>-64.360946085516517</v>
      </c>
      <c r="S213">
        <f>O$27-O208</f>
        <v>-36.099498431827755</v>
      </c>
      <c r="T213">
        <f>O$27-O209</f>
        <v>-18.534907181673976</v>
      </c>
      <c r="U213">
        <f>O$27-O210</f>
        <v>-66.994352914336091</v>
      </c>
      <c r="Y213" t="str">
        <f>Y203</f>
        <v>Anglosphere (core)</v>
      </c>
      <c r="Z213">
        <f>Z$27-Z204</f>
        <v>-55.508867990898125</v>
      </c>
      <c r="AA213">
        <f>Z$27-Z205</f>
        <v>-59.696467530045709</v>
      </c>
      <c r="AB213">
        <f>Z$27-Z206</f>
        <v>-39.789931037026037</v>
      </c>
      <c r="AC213">
        <f>Z$27-Z207</f>
        <v>-23.89014281989396</v>
      </c>
      <c r="AD213">
        <f>Z$27-Z208</f>
        <v>-64.115783949480289</v>
      </c>
      <c r="AE213">
        <f>Z$27-Z209</f>
        <v>-46.423911347697228</v>
      </c>
      <c r="AF213">
        <f>Z$27-Z210</f>
        <v>-90.185711107363744</v>
      </c>
    </row>
    <row r="214" spans="14:32" x14ac:dyDescent="0.35">
      <c r="N214" t="str">
        <f t="shared" ref="N214:N219" si="120">N204</f>
        <v>Eastern and South-Eastern Asia</v>
      </c>
      <c r="P214">
        <f>O$28-O205</f>
        <v>-15.587013455314917</v>
      </c>
      <c r="Q214">
        <f>O$28-O206</f>
        <v>-48.938971471667706</v>
      </c>
      <c r="R214">
        <f>O$28-O207</f>
        <v>-49.958793456575897</v>
      </c>
      <c r="S214">
        <f>O$28-O208</f>
        <v>-21.697345802887128</v>
      </c>
      <c r="T214">
        <f>O$28-O209</f>
        <v>-4.1327545527333527</v>
      </c>
      <c r="U214">
        <f>O$28-O210</f>
        <v>-52.592200285395471</v>
      </c>
      <c r="Y214" t="str">
        <f t="shared" ref="Y214:Y219" si="121">Y204</f>
        <v>Anglosphere (other)</v>
      </c>
      <c r="AA214">
        <f>Z$28-Z205</f>
        <v>-60.999019626971418</v>
      </c>
      <c r="AB214">
        <f>Z$28-Z206</f>
        <v>-41.092483133951745</v>
      </c>
      <c r="AC214">
        <f>Z$28-Z207</f>
        <v>-25.192694916819672</v>
      </c>
      <c r="AD214">
        <f>Z$28-Z208</f>
        <v>-65.418336046405997</v>
      </c>
      <c r="AE214">
        <f>Z$28-Z209</f>
        <v>-47.726463444622937</v>
      </c>
      <c r="AF214">
        <f>Z$28-Z210</f>
        <v>-91.488263204289453</v>
      </c>
    </row>
    <row r="215" spans="14:32" x14ac:dyDescent="0.35">
      <c r="N215" t="str">
        <f t="shared" si="120"/>
        <v>Europe</v>
      </c>
      <c r="Q215">
        <f>O$29-O206</f>
        <v>-63.106191591658941</v>
      </c>
      <c r="R215">
        <f>O$29-O207</f>
        <v>-64.126013576567132</v>
      </c>
      <c r="S215">
        <f>O$29-O208</f>
        <v>-35.864565922878363</v>
      </c>
      <c r="T215">
        <f>O$29-O209</f>
        <v>-18.299974672724588</v>
      </c>
      <c r="U215">
        <f>O$29-O210</f>
        <v>-66.759420405386706</v>
      </c>
      <c r="Y215" t="str">
        <f t="shared" si="121"/>
        <v>Arabsphere</v>
      </c>
      <c r="AB215">
        <f>Z$29-Z206</f>
        <v>-27.765303669169008</v>
      </c>
      <c r="AC215">
        <f>Z$29-Z207</f>
        <v>-11.865515452036931</v>
      </c>
      <c r="AD215">
        <f>Z$29-Z208</f>
        <v>-52.09115658162326</v>
      </c>
      <c r="AE215">
        <f>Z$29-Z209</f>
        <v>-34.399283979840199</v>
      </c>
      <c r="AF215">
        <f>Z$29-Z210</f>
        <v>-78.161083739506722</v>
      </c>
    </row>
    <row r="216" spans="14:32" x14ac:dyDescent="0.35">
      <c r="N216" t="str">
        <f t="shared" si="120"/>
        <v>Latin America and the Caribbean</v>
      </c>
      <c r="R216">
        <f>O$30-O207</f>
        <v>-60.919391303322911</v>
      </c>
      <c r="S216">
        <f>O$30-O208</f>
        <v>-32.657943649634149</v>
      </c>
      <c r="T216">
        <f>O$30-O209</f>
        <v>-15.09335239948037</v>
      </c>
      <c r="U216">
        <f>O$30-O210</f>
        <v>-63.552798132142485</v>
      </c>
      <c r="Y216" t="str">
        <f t="shared" si="121"/>
        <v>Francosphere</v>
      </c>
      <c r="AC216">
        <f>Z$30-Z207</f>
        <v>-8.8448686759735367</v>
      </c>
      <c r="AD216">
        <f>Z$30-Z208</f>
        <v>-49.070509805559865</v>
      </c>
      <c r="AE216">
        <f>Z$30-Z209</f>
        <v>-31.378637203776805</v>
      </c>
      <c r="AF216">
        <f>Z$30-Z210</f>
        <v>-75.140436963443321</v>
      </c>
    </row>
    <row r="217" spans="14:32" x14ac:dyDescent="0.35">
      <c r="N217" t="str">
        <f t="shared" si="120"/>
        <v>Northern Africa and Western Asia</v>
      </c>
      <c r="S217">
        <f>O$31-O208</f>
        <v>-18.446787844498729</v>
      </c>
      <c r="T217">
        <f>O$31-O209</f>
        <v>-0.88219659434495412</v>
      </c>
      <c r="U217">
        <f>O$31-O210</f>
        <v>-49.341642327007072</v>
      </c>
      <c r="Y217" t="str">
        <f t="shared" si="121"/>
        <v>Germanosphere</v>
      </c>
      <c r="AD217">
        <f>Z$31-Z208</f>
        <v>-67.909586353603416</v>
      </c>
      <c r="AE217">
        <f>Z$31-Z209</f>
        <v>-50.217713751820355</v>
      </c>
      <c r="AF217">
        <f>Z$31-Z210</f>
        <v>-93.979513511486871</v>
      </c>
    </row>
    <row r="218" spans="14:32" x14ac:dyDescent="0.35">
      <c r="N218" t="str">
        <f t="shared" si="120"/>
        <v>Northern America</v>
      </c>
      <c r="T218">
        <f>O$32-O209</f>
        <v>-9.279795681316088</v>
      </c>
      <c r="U218">
        <f>O$32-O210</f>
        <v>-57.739241413978206</v>
      </c>
      <c r="Y218" t="str">
        <f t="shared" si="121"/>
        <v>Hispanosphere</v>
      </c>
      <c r="AE218">
        <f>Z$32-Z209</f>
        <v>-43.033285958429083</v>
      </c>
      <c r="AF218">
        <f>Z$32-Z210</f>
        <v>-86.795085718095606</v>
      </c>
    </row>
    <row r="219" spans="14:32" x14ac:dyDescent="0.35">
      <c r="N219" t="str">
        <f t="shared" si="120"/>
        <v>Oceania</v>
      </c>
      <c r="U219">
        <f>O209-O210</f>
        <v>-48.459445732662118</v>
      </c>
      <c r="Y219" t="str">
        <f t="shared" si="121"/>
        <v>Lusosphone (Portuguese)</v>
      </c>
      <c r="AF219">
        <f>Z209-Z210</f>
        <v>-43.761799759666516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22">P212</f>
        <v>Europe</v>
      </c>
      <c r="Q221" t="str">
        <f t="shared" si="122"/>
        <v>Latin America and the Caribbean</v>
      </c>
      <c r="R221" t="str">
        <f t="shared" si="122"/>
        <v>Northern Africa and Western Asia</v>
      </c>
      <c r="S221" t="str">
        <f t="shared" si="122"/>
        <v>Northern America</v>
      </c>
      <c r="T221" t="str">
        <f t="shared" si="122"/>
        <v>Oceania</v>
      </c>
      <c r="U221" t="str">
        <f t="shared" si="122"/>
        <v>Sub-Saharan Africa</v>
      </c>
      <c r="Z221" t="str">
        <f>Z212</f>
        <v>Anglosphere (other)</v>
      </c>
      <c r="AA221" t="str">
        <f t="shared" ref="AA221:AF221" si="123">AA212</f>
        <v>Arabsphere</v>
      </c>
      <c r="AB221" t="str">
        <f t="shared" si="123"/>
        <v>Francosphere</v>
      </c>
      <c r="AC221" t="str">
        <f t="shared" si="123"/>
        <v>Germanosphere</v>
      </c>
      <c r="AD221" t="str">
        <f t="shared" si="123"/>
        <v>Hispanosphere</v>
      </c>
      <c r="AE221" t="str">
        <f t="shared" si="123"/>
        <v>Lusosphone (Portuguese)</v>
      </c>
      <c r="AF221" t="str">
        <f t="shared" si="123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3.8013510049670631</v>
      </c>
      <c r="P222">
        <f>SQRT((Q$27*P$27^2+Q205*P205^2)/(Q$27+Q205-2))</f>
        <v>4.2409101933334625</v>
      </c>
      <c r="Q222">
        <f>SQRT((Q$27*P$27^2+Q206*P206^2)/(Q$27+Q206-2))</f>
        <v>2.9764302025855756</v>
      </c>
      <c r="R222">
        <f>SQRT((Q$27*P$27^2+Q207*P207^2)/(Q$27+Q207-2))</f>
        <v>2.7007948256162222</v>
      </c>
      <c r="S222">
        <f>SQRT((Q$27*P$27^2+Q208*P208^2)/(Q$27+Q208-2))</f>
        <v>3.29376261597521</v>
      </c>
      <c r="T222">
        <f>SQRT((Q$27*P$27^2+Q209*P209^2)/(Q$27+Q209-2))</f>
        <v>3.4968742067287124</v>
      </c>
      <c r="U222">
        <f>SQRT((Q$27*P$27^2+Q210*P210^2)/(Q$27+Q210-2))</f>
        <v>4.7530066568730085</v>
      </c>
      <c r="Y222" t="str">
        <f>Y213</f>
        <v>Anglosphere (core)</v>
      </c>
      <c r="Z222">
        <f>SQRT((AB$27*AA$27^2+AB204*AA204^2)/(AB$27+AB204-2))</f>
        <v>2.6363721789961621</v>
      </c>
      <c r="AA222">
        <f>SQRT((AB$27*AA$27^2+AB205*AA205^2)/(AB$27+AB205-2))</f>
        <v>2.4020298641534374</v>
      </c>
      <c r="AB222">
        <f>SQRT((AB$27*AA$27^2+AB206*AA206^2)/(AB$27+AB206-2))</f>
        <v>3.4343069078444501</v>
      </c>
      <c r="AC222">
        <f>SQRT((AB$27*AA$27^2+AB207*AA207^2)/(AB$27+AB207-2))</f>
        <v>2.8853021284667051</v>
      </c>
      <c r="AD222">
        <f>SQRT((AB$27*AA$27^2+AB208*AA208^2)/(AB$27+AB208-2))</f>
        <v>2.9568892647847447</v>
      </c>
      <c r="AE222">
        <f>SQRT((AB$27*AA$27^2+AB209*AA209^2)/(AB$27+AB209-2))</f>
        <v>2.8986734474114435</v>
      </c>
      <c r="AF222">
        <f>SQRT((AB$27*AA$27^2+AB210*AA210^2)/(AB$27+AB210-2))</f>
        <v>3.1002292234401772</v>
      </c>
    </row>
    <row r="223" spans="14:32" x14ac:dyDescent="0.35">
      <c r="N223" t="str">
        <f t="shared" ref="N223:N228" si="124">N214</f>
        <v>Eastern and South-Eastern Asia</v>
      </c>
      <c r="P223">
        <f>SQRT((Q$28*P$28^2+Q205*P205^2)/(Q$28+Q205-2))</f>
        <v>4.9320611958124916</v>
      </c>
      <c r="Q223">
        <f>SQRT((Q$28*P$28^2+Q206*P206^2)/(Q$28+Q206-2))</f>
        <v>2.7227952199562804</v>
      </c>
      <c r="R223">
        <f>SQRT((Q$28*P$28^2+Q207*P207^2)/(Q$28+Q207-2))</f>
        <v>2.2252724466150218</v>
      </c>
      <c r="S223">
        <f>SQRT((Q$28*P$28^2+Q208*P208^2)/(Q$28+Q208-2))</f>
        <v>2.3728097997762303</v>
      </c>
      <c r="T223">
        <f>SQRT((Q$28*P$28^2+Q209*P209^2)/(Q$28+Q209-2))</f>
        <v>3.0580044628189276</v>
      </c>
      <c r="U223">
        <f>SQRT((Q$28*P$28^2+Q210*P210^2)/(Q$28+Q210-2))</f>
        <v>6.2014567372434044</v>
      </c>
      <c r="Y223" t="str">
        <f t="shared" ref="Y223:Y228" si="125">Y214</f>
        <v>Anglosphere (other)</v>
      </c>
      <c r="AA223">
        <f>SQRT((AB$28*AA$28^2+AB205*AA205^2)/(AB$28+AB205-2))</f>
        <v>2.5584431150530871</v>
      </c>
      <c r="AB223">
        <f>SQRT((AB$28*AA$28^2+AB206*AA206^2)/(AB$28+AB206-2))</f>
        <v>3.3940964001009242</v>
      </c>
      <c r="AC223">
        <f>SQRT((AB$28*AA$28^2+AB207*AA207^2)/(AB$28+AB207-2))</f>
        <v>3.0280042902181434</v>
      </c>
      <c r="AD223">
        <f>SQRT((AB$28*AA$28^2+AB208*AA208^2)/(AB$28+AB208-2))</f>
        <v>3.0092716348202715</v>
      </c>
      <c r="AE223">
        <f>SQRT((AB$28*AA$28^2+AB209*AA209^2)/(AB$28+AB209-2))</f>
        <v>3.0055973036142403</v>
      </c>
      <c r="AF223">
        <f>SQRT((AB$28*AA$28^2+AB210*AA210^2)/(AB$28+AB210-2))</f>
        <v>3.1732305481758605</v>
      </c>
    </row>
    <row r="224" spans="14:32" x14ac:dyDescent="0.35">
      <c r="N224" t="str">
        <f t="shared" si="124"/>
        <v>Europe</v>
      </c>
      <c r="Q224">
        <f>SQRT((Q$29*P$29^2+Q206*P206^2)/(Q$29+Q206-2))</f>
        <v>2.7205495026862163</v>
      </c>
      <c r="R224">
        <f>SQRT((Q$29*P$29^2+Q207*P207^2)/(Q$29+Q207-2))</f>
        <v>2.3083074505264753</v>
      </c>
      <c r="S224">
        <f>SQRT((Q$29*P$29^2+Q208*P208^2)/(Q$29+Q208-2))</f>
        <v>2.5615411405129902</v>
      </c>
      <c r="T224">
        <f>SQRT((Q$29*P$29^2+Q209*P209^2)/(Q$29+Q209-2))</f>
        <v>2.8100164947482371</v>
      </c>
      <c r="U224">
        <f>SQRT((Q$29*P$29^2+Q210*P210^2)/(Q$29+Q210-2))</f>
        <v>5.0621584905028669</v>
      </c>
      <c r="Y224" t="str">
        <f t="shared" si="125"/>
        <v>Arabsphere</v>
      </c>
      <c r="AB224">
        <f>SQRT((AB$29*AA$29^2+AB206*AA206^2)/(AB$29+AB206-2))</f>
        <v>2.2272951208558305</v>
      </c>
      <c r="AC224">
        <f>SQRT((AB$29*AA$29^2+AB207*AA207^2)/(AB$29+AB207-2))</f>
        <v>1.4522139329324188</v>
      </c>
      <c r="AD224">
        <f>SQRT((AB$29*AA$29^2+AB208*AA208^2)/(AB$29+AB208-2))</f>
        <v>2.3774433163292668</v>
      </c>
      <c r="AE224">
        <f>SQRT((AB$29*AA$29^2+AB209*AA209^2)/(AB$29+AB209-2))</f>
        <v>1.8472957348359798</v>
      </c>
      <c r="AF224">
        <f>SQRT((AB$29*AA$29^2+AB210*AA210^2)/(AB$29+AB210-2))</f>
        <v>1.4940610739352291</v>
      </c>
    </row>
    <row r="225" spans="14:32" x14ac:dyDescent="0.35">
      <c r="N225" t="str">
        <f t="shared" si="124"/>
        <v>Latin America and the Caribbean</v>
      </c>
      <c r="R225">
        <f>SQRT((Q$30*P$30^2+Q207*P207^2)/(Q$30+Q207-2))</f>
        <v>1.8848816152764927</v>
      </c>
      <c r="S225">
        <f>SQRT((Q$30*P$30^2+Q208*P208^2)/(Q$30+Q208-2))</f>
        <v>1.5824510632845377</v>
      </c>
      <c r="T225">
        <f>SQRT((Q$30*P$30^2+Q209*P209^2)/(Q$30+Q209-2))</f>
        <v>1.5894844782481878</v>
      </c>
      <c r="U225">
        <f>SQRT((Q$30*P$30^2+Q210*P210^2)/(Q$30+Q210-2))</f>
        <v>3.2468166556385887</v>
      </c>
      <c r="Y225" t="str">
        <f t="shared" si="125"/>
        <v>Francosphere</v>
      </c>
      <c r="AC225">
        <f>SQRT((AB$30*AA$30^2+AB207*AA207^2)/(AB$30+AB207-2))</f>
        <v>5.818265861346064</v>
      </c>
      <c r="AD225">
        <f>SQRT((AB$30*AA$30^2+AB208*AA208^2)/(AB$30+AB208-2))</f>
        <v>3.6706677654995863</v>
      </c>
      <c r="AE225">
        <f>SQRT((AB$30*AA$30^2+AB209*AA209^2)/(AB$30+AB209-2))</f>
        <v>4.561241180292682</v>
      </c>
      <c r="AF225">
        <f>SQRT((AB$30*AA$30^2+AB210*AA210^2)/(AB$30+AB210-2))</f>
        <v>7.1790234645058444</v>
      </c>
    </row>
    <row r="226" spans="14:32" x14ac:dyDescent="0.35">
      <c r="N226" t="str">
        <f t="shared" si="124"/>
        <v>Northern Africa and Western Asia</v>
      </c>
      <c r="S226">
        <f>SQRT((Q$31*P$31^2+Q208*P208^2)/(Q$31+Q208-2))</f>
        <v>1.4179019901640053</v>
      </c>
      <c r="T226">
        <f>SQRT((Q$31*P$31^2+Q209*P209^2)/(Q$31+Q209-2))</f>
        <v>1.4092430966284111</v>
      </c>
      <c r="U226">
        <f>SQRT((Q$31*P$31^2+Q210*P210^2)/(Q$31+Q210-2))</f>
        <v>3.4004012009197218</v>
      </c>
      <c r="Y226" t="str">
        <f t="shared" si="125"/>
        <v>Germanosphere</v>
      </c>
      <c r="AD226">
        <f>SQRT((AB$31*AA$31^2+AB208*AA208^2)/(AB$31+AB208-2))</f>
        <v>2.9610428331323719</v>
      </c>
      <c r="AE226">
        <f>SQRT((AB$31*AA$31^2+AB209*AA209^2)/(AB$31+AB209-2))</f>
        <v>2.8358632393549548</v>
      </c>
      <c r="AF226">
        <f>SQRT((AB$31*AA$31^2+AB210*AA210^2)/(AB$31+AB210-2))</f>
        <v>5.3178367282615113</v>
      </c>
    </row>
    <row r="227" spans="14:32" x14ac:dyDescent="0.35">
      <c r="N227" t="str">
        <f t="shared" si="124"/>
        <v>Northern America</v>
      </c>
      <c r="T227">
        <f>SQRT((Q$32*P$32^2+Q209*P209^2)/(Q$32+Q209-2))</f>
        <v>1.7685113897033253</v>
      </c>
      <c r="U227">
        <f>SQRT((Q$32*P$32^2+Q210*P210^2)/(Q$32+Q210-2))</f>
        <v>4.8599843458755752</v>
      </c>
      <c r="Y227" t="str">
        <f t="shared" si="125"/>
        <v>Hispanosphere</v>
      </c>
      <c r="AE227">
        <f>SQRT((AB$32*AA$32^2+AB209*AA209^2)/(AB$32+AB209-2))</f>
        <v>2.0649975719549278</v>
      </c>
      <c r="AF227">
        <f>SQRT((AB$32*AA$32^2+AB210*AA210^2)/(AB$32+AB210-2))</f>
        <v>1.8688539958779107</v>
      </c>
    </row>
    <row r="228" spans="14:32" x14ac:dyDescent="0.35">
      <c r="N228" t="str">
        <f t="shared" si="124"/>
        <v>Oceania</v>
      </c>
      <c r="U228">
        <f>SQRT((Q209*P209^2+Q210*P210^2)/(Q209+Q210-2))</f>
        <v>5.9991495623347841</v>
      </c>
      <c r="Y228" t="str">
        <f t="shared" si="125"/>
        <v>Lusosphone (Portuguese)</v>
      </c>
      <c r="AF228">
        <f>SQRT((AB209*AA209^2+AB210*AA210^2)/(AB209+AB210-2))</f>
        <v>2.8006919690229259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26">P221</f>
        <v>Europe</v>
      </c>
      <c r="Q230" t="str">
        <f t="shared" si="126"/>
        <v>Latin America and the Caribbean</v>
      </c>
      <c r="R230" t="str">
        <f t="shared" si="126"/>
        <v>Northern Africa and Western Asia</v>
      </c>
      <c r="S230" t="str">
        <f t="shared" si="126"/>
        <v>Northern America</v>
      </c>
      <c r="T230" t="str">
        <f t="shared" si="126"/>
        <v>Oceania</v>
      </c>
      <c r="U230" t="str">
        <f t="shared" si="126"/>
        <v>Sub-Saharan Africa</v>
      </c>
      <c r="Y230" s="4" t="s">
        <v>39</v>
      </c>
      <c r="Z230" t="str">
        <f>Z221</f>
        <v>Anglosphere (other)</v>
      </c>
      <c r="AA230" t="str">
        <f t="shared" ref="AA230:AF230" si="127">AA221</f>
        <v>Arabsphere</v>
      </c>
      <c r="AB230" t="str">
        <f t="shared" si="127"/>
        <v>Francosphere</v>
      </c>
      <c r="AC230" t="str">
        <f t="shared" si="127"/>
        <v>Germanosphere</v>
      </c>
      <c r="AD230" t="str">
        <f t="shared" si="127"/>
        <v>Hispanosphere</v>
      </c>
      <c r="AE230" t="str">
        <f t="shared" si="127"/>
        <v>Lusosphone (Portuguese)</v>
      </c>
      <c r="AF230" t="str">
        <f t="shared" si="127"/>
        <v>Swahili</v>
      </c>
    </row>
    <row r="231" spans="14:32" x14ac:dyDescent="0.35">
      <c r="N231" t="str">
        <f>N222</f>
        <v>Central and Southern Asia</v>
      </c>
      <c r="O231">
        <f>O213/O222</f>
        <v>-19.09464328611389</v>
      </c>
      <c r="P231">
        <f t="shared" ref="P231:U237" si="128">P213/P222</f>
        <v>-7.0713985246368303</v>
      </c>
      <c r="Q231">
        <f t="shared" si="128"/>
        <v>-21.280903562121143</v>
      </c>
      <c r="R231">
        <f t="shared" si="128"/>
        <v>-23.830372257482281</v>
      </c>
      <c r="S231">
        <f t="shared" si="128"/>
        <v>-10.959957544220137</v>
      </c>
      <c r="T231">
        <f t="shared" si="128"/>
        <v>-5.3004214867120369</v>
      </c>
      <c r="U231">
        <f t="shared" si="128"/>
        <v>-14.095152342667138</v>
      </c>
      <c r="Y231" t="str">
        <f>Y222</f>
        <v>Anglosphere (core)</v>
      </c>
      <c r="Z231">
        <f>Z213/Z222</f>
        <v>-21.055019633849252</v>
      </c>
      <c r="AA231">
        <f t="shared" ref="AA231:AF237" si="129">AA213/AA222</f>
        <v>-24.852508464163044</v>
      </c>
      <c r="AB231">
        <f t="shared" si="129"/>
        <v>-11.586014909191755</v>
      </c>
      <c r="AC231">
        <f t="shared" si="129"/>
        <v>-8.2799449611155822</v>
      </c>
      <c r="AD231">
        <f t="shared" si="129"/>
        <v>-21.683525559469263</v>
      </c>
      <c r="AE231">
        <f t="shared" si="129"/>
        <v>-16.015571325964448</v>
      </c>
      <c r="AF231">
        <f t="shared" si="129"/>
        <v>-29.090013869132214</v>
      </c>
    </row>
    <row r="232" spans="14:32" x14ac:dyDescent="0.35">
      <c r="N232" t="str">
        <f t="shared" ref="N232:N237" si="130">N223</f>
        <v>Eastern and South-Eastern Asia</v>
      </c>
      <c r="P232">
        <f t="shared" si="128"/>
        <v>-3.160344698997021</v>
      </c>
      <c r="Q232">
        <f t="shared" si="128"/>
        <v>-17.973798070812506</v>
      </c>
      <c r="R232">
        <f t="shared" si="128"/>
        <v>-22.450641283304805</v>
      </c>
      <c r="S232">
        <f t="shared" si="128"/>
        <v>-9.1441571949565077</v>
      </c>
      <c r="T232">
        <f t="shared" si="128"/>
        <v>-1.3514547159698058</v>
      </c>
      <c r="U232">
        <f t="shared" si="128"/>
        <v>-8.4806203628815631</v>
      </c>
      <c r="Y232" t="str">
        <f t="shared" ref="Y232:Y237" si="131">Y223</f>
        <v>Anglosphere (other)</v>
      </c>
      <c r="AA232">
        <f t="shared" si="129"/>
        <v>-23.842241896281404</v>
      </c>
      <c r="AB232">
        <f t="shared" si="129"/>
        <v>-12.107046556700585</v>
      </c>
      <c r="AC232">
        <f t="shared" si="129"/>
        <v>-8.3199006679758511</v>
      </c>
      <c r="AD232">
        <f t="shared" si="129"/>
        <v>-21.738926884981289</v>
      </c>
      <c r="AE232">
        <f t="shared" si="129"/>
        <v>-15.879194257737627</v>
      </c>
      <c r="AF232">
        <f t="shared" si="129"/>
        <v>-28.831268896261481</v>
      </c>
    </row>
    <row r="233" spans="14:32" x14ac:dyDescent="0.35">
      <c r="N233" t="str">
        <f t="shared" si="130"/>
        <v>Europe</v>
      </c>
      <c r="Q233">
        <f t="shared" si="128"/>
        <v>-23.196119581484972</v>
      </c>
      <c r="R233">
        <f t="shared" si="128"/>
        <v>-27.780533984734731</v>
      </c>
      <c r="S233">
        <f t="shared" si="128"/>
        <v>-14.001167248750845</v>
      </c>
      <c r="T233">
        <f t="shared" si="128"/>
        <v>-6.5124082748005971</v>
      </c>
      <c r="U233">
        <f t="shared" si="128"/>
        <v>-13.187935646549645</v>
      </c>
      <c r="Y233" t="str">
        <f t="shared" si="131"/>
        <v>Arabsphere</v>
      </c>
      <c r="AB233">
        <f t="shared" si="129"/>
        <v>-12.465929372888979</v>
      </c>
      <c r="AC233">
        <f t="shared" si="129"/>
        <v>-8.1706387626216994</v>
      </c>
      <c r="AD233">
        <f t="shared" si="129"/>
        <v>-21.910577730219515</v>
      </c>
      <c r="AE233">
        <f t="shared" si="129"/>
        <v>-18.621427707077171</v>
      </c>
      <c r="AF233">
        <f t="shared" si="129"/>
        <v>-52.314517192819373</v>
      </c>
    </row>
    <row r="234" spans="14:32" x14ac:dyDescent="0.35">
      <c r="N234" t="str">
        <f t="shared" si="130"/>
        <v>Latin America and the Caribbean</v>
      </c>
      <c r="R234">
        <f t="shared" si="128"/>
        <v>-32.32000928312236</v>
      </c>
      <c r="S234">
        <f t="shared" si="128"/>
        <v>-20.637569405684669</v>
      </c>
      <c r="T234">
        <f t="shared" si="128"/>
        <v>-9.4957532495788488</v>
      </c>
      <c r="U234">
        <f t="shared" si="128"/>
        <v>-19.573879548071627</v>
      </c>
      <c r="Y234" t="str">
        <f t="shared" si="131"/>
        <v>Francosphere</v>
      </c>
      <c r="AC234">
        <f t="shared" si="129"/>
        <v>-1.5201898446640016</v>
      </c>
      <c r="AD234">
        <f t="shared" si="129"/>
        <v>-13.36827872758494</v>
      </c>
      <c r="AE234">
        <f t="shared" si="129"/>
        <v>-6.8794075918088868</v>
      </c>
      <c r="AF234">
        <f t="shared" si="129"/>
        <v>-10.466665464314021</v>
      </c>
    </row>
    <row r="235" spans="14:32" x14ac:dyDescent="0.35">
      <c r="N235" t="str">
        <f t="shared" si="130"/>
        <v>Northern Africa and Western Asia</v>
      </c>
      <c r="S235">
        <f t="shared" si="128"/>
        <v>-13.009917450193461</v>
      </c>
      <c r="T235">
        <f t="shared" si="128"/>
        <v>-0.62600739109923176</v>
      </c>
      <c r="U235">
        <f t="shared" si="128"/>
        <v>-14.510535496123639</v>
      </c>
      <c r="Y235" t="str">
        <f t="shared" si="131"/>
        <v>Germanosphere</v>
      </c>
      <c r="AD235">
        <f t="shared" si="129"/>
        <v>-22.934347856685513</v>
      </c>
      <c r="AE235">
        <f t="shared" si="129"/>
        <v>-17.708087278300088</v>
      </c>
      <c r="AF235">
        <f t="shared" si="129"/>
        <v>-17.672508261119617</v>
      </c>
    </row>
    <row r="236" spans="14:32" x14ac:dyDescent="0.35">
      <c r="N236" t="str">
        <f t="shared" si="130"/>
        <v>Northern America</v>
      </c>
      <c r="T236">
        <f t="shared" si="128"/>
        <v>-5.2472354633083871</v>
      </c>
      <c r="U236">
        <f t="shared" si="128"/>
        <v>-11.880540615934001</v>
      </c>
      <c r="Y236" t="str">
        <f t="shared" si="131"/>
        <v>Hispanosphere</v>
      </c>
      <c r="AE236">
        <f t="shared" si="129"/>
        <v>-20.839388163391195</v>
      </c>
      <c r="AF236">
        <f t="shared" si="129"/>
        <v>-46.442946270568797</v>
      </c>
    </row>
    <row r="237" spans="14:32" x14ac:dyDescent="0.35">
      <c r="N237" t="str">
        <f t="shared" si="130"/>
        <v>Oceania</v>
      </c>
      <c r="U237">
        <f t="shared" si="128"/>
        <v>-8.0777192215561939</v>
      </c>
      <c r="Y237" t="str">
        <f t="shared" si="131"/>
        <v>Lusosphone (Portuguese)</v>
      </c>
      <c r="AF237">
        <f t="shared" si="129"/>
        <v>-15.625352678443122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32">P230</f>
        <v>Europe</v>
      </c>
      <c r="Q240" t="str">
        <f t="shared" si="132"/>
        <v>Latin America and the Caribbean</v>
      </c>
      <c r="R240" t="str">
        <f t="shared" si="132"/>
        <v>Northern Africa and Western Asia</v>
      </c>
      <c r="S240" t="str">
        <f t="shared" si="132"/>
        <v>Northern America</v>
      </c>
      <c r="T240" t="str">
        <f t="shared" si="132"/>
        <v>Oceania</v>
      </c>
      <c r="U240" t="str">
        <f t="shared" si="132"/>
        <v>Sub-Saharan Africa</v>
      </c>
      <c r="Z240" t="str">
        <f>Z230</f>
        <v>Anglosphere (other)</v>
      </c>
      <c r="AA240" t="str">
        <f t="shared" ref="AA240:AF240" si="133">AA230</f>
        <v>Arabsphere</v>
      </c>
      <c r="AB240" t="str">
        <f t="shared" si="133"/>
        <v>Francosphere</v>
      </c>
      <c r="AC240" t="str">
        <f t="shared" si="133"/>
        <v>Germanosphere</v>
      </c>
      <c r="AD240" t="str">
        <f t="shared" si="133"/>
        <v>Hispanosphere</v>
      </c>
      <c r="AE240" t="str">
        <f t="shared" si="133"/>
        <v>Lusosphone (Portuguese)</v>
      </c>
      <c r="AF240" t="str">
        <f t="shared" si="133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34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35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34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35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34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35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34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35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34"/>
        <v>Northern America</v>
      </c>
      <c r="T246">
        <f>Q$32+Q209-2</f>
        <v>5368</v>
      </c>
      <c r="U246">
        <f>Q$32+Q210-2</f>
        <v>9623</v>
      </c>
      <c r="Y246" t="str">
        <f t="shared" si="135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34"/>
        <v>Oceania</v>
      </c>
      <c r="U247">
        <f>Q209+Q210-2</f>
        <v>5875</v>
      </c>
      <c r="Y247" t="str">
        <f t="shared" si="135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36">S3</f>
        <v>reg.55-64</v>
      </c>
      <c r="P264" t="str">
        <f t="shared" ref="P264:P272" si="137">AK3</f>
        <v>55-64</v>
      </c>
      <c r="Q264" t="str">
        <f t="shared" ref="Q264:Q272" si="138">AV3</f>
        <v>55-64</v>
      </c>
      <c r="Y264" t="str">
        <f t="shared" ref="Y264:Y272" si="139">Y202</f>
        <v>Language_Grouping</v>
      </c>
      <c r="Z264" t="str">
        <f t="shared" ref="Z264:Z272" si="140">S15</f>
        <v>reg.55-64</v>
      </c>
      <c r="AA264" t="str">
        <f t="shared" ref="AA264:AA272" si="141">AK15</f>
        <v>55-64</v>
      </c>
      <c r="AB264" t="str">
        <f t="shared" ref="AB264:AB272" si="142">AV15</f>
        <v>55-64</v>
      </c>
    </row>
    <row r="265" spans="14:28" x14ac:dyDescent="0.35">
      <c r="N265" t="str">
        <f t="shared" ref="N265:N272" si="143">N203</f>
        <v>Central and Southern Asia</v>
      </c>
      <c r="O265">
        <f t="shared" si="136"/>
        <v>96.561663324783467</v>
      </c>
      <c r="P265">
        <f t="shared" si="137"/>
        <v>1.3250572834202714</v>
      </c>
      <c r="Q265">
        <f t="shared" si="138"/>
        <v>9264</v>
      </c>
      <c r="Y265" t="str">
        <f t="shared" si="139"/>
        <v>Anglosphere (core)</v>
      </c>
      <c r="Z265">
        <f t="shared" si="140"/>
        <v>67.904580558664733</v>
      </c>
      <c r="AA265">
        <f t="shared" si="141"/>
        <v>3.9671979293502977</v>
      </c>
      <c r="AB265">
        <f t="shared" si="142"/>
        <v>10237</v>
      </c>
    </row>
    <row r="266" spans="14:28" x14ac:dyDescent="0.35">
      <c r="N266" t="str">
        <f t="shared" si="143"/>
        <v>Eastern and South-Eastern Asia</v>
      </c>
      <c r="O266">
        <f t="shared" si="136"/>
        <v>111.28913389218567</v>
      </c>
      <c r="P266">
        <f t="shared" si="137"/>
        <v>5.2116309468464239</v>
      </c>
      <c r="Q266">
        <f t="shared" si="138"/>
        <v>3042</v>
      </c>
      <c r="Y266" t="str">
        <f t="shared" si="139"/>
        <v>Anglosphere (other)</v>
      </c>
      <c r="Z266">
        <f t="shared" si="140"/>
        <v>98.472642536977048</v>
      </c>
      <c r="AA266">
        <f t="shared" si="141"/>
        <v>2.2219040185781953</v>
      </c>
      <c r="AB266">
        <f t="shared" si="142"/>
        <v>15261</v>
      </c>
    </row>
    <row r="267" spans="14:28" x14ac:dyDescent="0.35">
      <c r="N267" t="str">
        <f t="shared" si="143"/>
        <v>Europe</v>
      </c>
      <c r="O267">
        <f t="shared" si="136"/>
        <v>73.293383102704468</v>
      </c>
      <c r="P267">
        <f t="shared" si="137"/>
        <v>5.0632919897284028</v>
      </c>
      <c r="Q267">
        <f t="shared" si="138"/>
        <v>12780</v>
      </c>
      <c r="Y267" t="str">
        <f t="shared" si="139"/>
        <v>Arabsphere</v>
      </c>
      <c r="Z267">
        <f t="shared" si="140"/>
        <v>98.439323566401143</v>
      </c>
      <c r="AA267">
        <f t="shared" si="141"/>
        <v>2.2020841269288667</v>
      </c>
      <c r="AB267">
        <f t="shared" si="142"/>
        <v>10240</v>
      </c>
    </row>
    <row r="268" spans="14:28" x14ac:dyDescent="0.35">
      <c r="N268" t="str">
        <f t="shared" si="143"/>
        <v>Latin America and the Caribbean</v>
      </c>
      <c r="O268">
        <f t="shared" si="136"/>
        <v>105.97071617022071</v>
      </c>
      <c r="P268">
        <f t="shared" si="137"/>
        <v>2.3861786819184547</v>
      </c>
      <c r="Q268">
        <f t="shared" si="138"/>
        <v>29787</v>
      </c>
      <c r="Y268" t="str">
        <f t="shared" si="139"/>
        <v>Francosphere</v>
      </c>
      <c r="Z268">
        <f t="shared" si="140"/>
        <v>88.301868446943161</v>
      </c>
      <c r="AA268">
        <f t="shared" si="141"/>
        <v>3.3130944749389815</v>
      </c>
      <c r="AB268">
        <f t="shared" si="142"/>
        <v>7367</v>
      </c>
    </row>
    <row r="269" spans="14:28" x14ac:dyDescent="0.35">
      <c r="N269" t="str">
        <f t="shared" si="143"/>
        <v>Northern Africa and Western Asia</v>
      </c>
      <c r="O269">
        <f t="shared" si="136"/>
        <v>99.264993508564345</v>
      </c>
      <c r="P269">
        <f t="shared" si="137"/>
        <v>1.8245085261303002</v>
      </c>
      <c r="Q269">
        <f t="shared" si="138"/>
        <v>13342</v>
      </c>
      <c r="Y269" t="str">
        <f t="shared" si="139"/>
        <v>Germanosphere</v>
      </c>
      <c r="Z269">
        <f t="shared" si="140"/>
        <v>71.492645270306582</v>
      </c>
      <c r="AA269">
        <f t="shared" si="141"/>
        <v>2.9579184516854817</v>
      </c>
      <c r="AB269">
        <f t="shared" si="142"/>
        <v>2952</v>
      </c>
    </row>
    <row r="270" spans="14:28" x14ac:dyDescent="0.35">
      <c r="N270" t="str">
        <f t="shared" si="143"/>
        <v>Northern America</v>
      </c>
      <c r="O270">
        <f t="shared" si="136"/>
        <v>77.302832833590116</v>
      </c>
      <c r="P270">
        <f t="shared" si="137"/>
        <v>0.23755517447846827</v>
      </c>
      <c r="Q270">
        <f t="shared" si="138"/>
        <v>5426</v>
      </c>
      <c r="Y270" t="str">
        <f t="shared" si="139"/>
        <v>Hispanosphere</v>
      </c>
      <c r="Z270">
        <f t="shared" si="140"/>
        <v>111.2039664761578</v>
      </c>
      <c r="AA270">
        <f t="shared" si="141"/>
        <v>2.341642289999331</v>
      </c>
      <c r="AB270">
        <f t="shared" si="142"/>
        <v>25345</v>
      </c>
    </row>
    <row r="271" spans="14:28" x14ac:dyDescent="0.35">
      <c r="N271" t="str">
        <f t="shared" si="143"/>
        <v>Oceania</v>
      </c>
      <c r="O271">
        <f t="shared" si="136"/>
        <v>56.850015107795933</v>
      </c>
      <c r="P271">
        <f t="shared" si="137"/>
        <v>3.4295255045420596</v>
      </c>
      <c r="Q271">
        <f t="shared" si="138"/>
        <v>1500</v>
      </c>
      <c r="Y271" t="str">
        <f t="shared" si="139"/>
        <v>Lusosphone (Portuguese)</v>
      </c>
      <c r="Z271">
        <f t="shared" si="140"/>
        <v>95.138659599874316</v>
      </c>
      <c r="AA271">
        <f t="shared" si="141"/>
        <v>1.2974349517087322</v>
      </c>
      <c r="AB271">
        <f t="shared" si="142"/>
        <v>7159</v>
      </c>
    </row>
    <row r="272" spans="14:28" x14ac:dyDescent="0.35">
      <c r="N272" t="str">
        <f t="shared" si="143"/>
        <v>Sub-Saharan Africa</v>
      </c>
      <c r="O272">
        <f t="shared" si="136"/>
        <v>102.55597741844817</v>
      </c>
      <c r="P272">
        <f t="shared" si="137"/>
        <v>5.2899152374988887</v>
      </c>
      <c r="Q272">
        <f t="shared" si="138"/>
        <v>3585</v>
      </c>
      <c r="Y272" t="str">
        <f t="shared" si="139"/>
        <v>Swahili</v>
      </c>
      <c r="Z272">
        <f t="shared" si="140"/>
        <v>118.75988271891475</v>
      </c>
      <c r="AA272">
        <f t="shared" si="141"/>
        <v>1.0009002409374637</v>
      </c>
      <c r="AB272">
        <f t="shared" si="142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-84.439725315266315</v>
      </c>
      <c r="P275">
        <f>O$27-O267</f>
        <v>-46.443974525785109</v>
      </c>
      <c r="Q275">
        <f>O$27-O268</f>
        <v>-79.121307593301353</v>
      </c>
      <c r="R275">
        <f>O$27-O269</f>
        <v>-72.415584931644986</v>
      </c>
      <c r="S275">
        <f>O$27-O270</f>
        <v>-50.453424256670758</v>
      </c>
      <c r="T275">
        <f>O$27-O271</f>
        <v>-30.000606530876578</v>
      </c>
      <c r="U275">
        <f>O$27-O272</f>
        <v>-75.706568841528807</v>
      </c>
      <c r="Y275" t="str">
        <f>Y265</f>
        <v>Anglosphere (core)</v>
      </c>
      <c r="Z275">
        <f>Z$27-Z266</f>
        <v>-66.370547841737263</v>
      </c>
      <c r="AA275">
        <f>Z$27-Z267</f>
        <v>-66.337228871161358</v>
      </c>
      <c r="AB275">
        <f>Z$27-Z268</f>
        <v>-56.199773751703376</v>
      </c>
      <c r="AC275">
        <f>Z$27-Z269</f>
        <v>-39.390550575066797</v>
      </c>
      <c r="AD275">
        <f>Z$27-Z270</f>
        <v>-79.101871780918017</v>
      </c>
      <c r="AE275">
        <f>Z$27-Z271</f>
        <v>-63.036564904634531</v>
      </c>
      <c r="AF275">
        <f>Z$27-Z272</f>
        <v>-86.657788023674968</v>
      </c>
    </row>
    <row r="276" spans="14:32" x14ac:dyDescent="0.35">
      <c r="N276" t="str">
        <f t="shared" ref="N276:N281" si="144">N266</f>
        <v>Eastern and South-Eastern Asia</v>
      </c>
      <c r="P276">
        <f>O$28-O267</f>
        <v>-32.041821896844489</v>
      </c>
      <c r="Q276">
        <f>O$28-O268</f>
        <v>-64.71915496436074</v>
      </c>
      <c r="R276">
        <f>O$28-O269</f>
        <v>-58.013432302704366</v>
      </c>
      <c r="S276">
        <f>O$28-O270</f>
        <v>-36.051271627730138</v>
      </c>
      <c r="T276">
        <f>O$28-O271</f>
        <v>-15.598453901935954</v>
      </c>
      <c r="U276">
        <f>O$28-O272</f>
        <v>-61.304416212588187</v>
      </c>
      <c r="Y276" t="str">
        <f t="shared" ref="Y276:Y281" si="145">Y266</f>
        <v>Anglosphere (other)</v>
      </c>
      <c r="AA276">
        <f>Z$28-Z267</f>
        <v>-67.639780968087067</v>
      </c>
      <c r="AB276">
        <f>Z$28-Z268</f>
        <v>-57.502325848629084</v>
      </c>
      <c r="AC276">
        <f>Z$28-Z269</f>
        <v>-40.693102671992506</v>
      </c>
      <c r="AD276">
        <f>Z$28-Z270</f>
        <v>-80.404423877843726</v>
      </c>
      <c r="AE276">
        <f>Z$28-Z271</f>
        <v>-64.33911700156024</v>
      </c>
      <c r="AF276">
        <f>Z$28-Z272</f>
        <v>-87.960340120600677</v>
      </c>
    </row>
    <row r="277" spans="14:32" x14ac:dyDescent="0.35">
      <c r="N277" t="str">
        <f t="shared" si="144"/>
        <v>Europe</v>
      </c>
      <c r="Q277">
        <f>O$29-O268</f>
        <v>-78.886375084351968</v>
      </c>
      <c r="R277">
        <f>O$29-O269</f>
        <v>-72.180652422695601</v>
      </c>
      <c r="S277">
        <f>O$29-O270</f>
        <v>-50.218491747721373</v>
      </c>
      <c r="T277">
        <f>O$29-O271</f>
        <v>-29.76567402192719</v>
      </c>
      <c r="U277">
        <f>O$29-O272</f>
        <v>-75.471636332579422</v>
      </c>
      <c r="Y277" t="str">
        <f t="shared" si="145"/>
        <v>Arabsphere</v>
      </c>
      <c r="AB277">
        <f>Z$29-Z268</f>
        <v>-44.175146383846347</v>
      </c>
      <c r="AC277">
        <f>Z$29-Z269</f>
        <v>-27.365923207209768</v>
      </c>
      <c r="AD277">
        <f>Z$29-Z270</f>
        <v>-67.077244413060981</v>
      </c>
      <c r="AE277">
        <f>Z$29-Z271</f>
        <v>-51.011937536777502</v>
      </c>
      <c r="AF277">
        <f>Z$29-Z272</f>
        <v>-74.633160655817932</v>
      </c>
    </row>
    <row r="278" spans="14:32" x14ac:dyDescent="0.35">
      <c r="N278" t="str">
        <f t="shared" si="144"/>
        <v>Latin America and the Caribbean</v>
      </c>
      <c r="R278">
        <f>O$30-O269</f>
        <v>-68.97403014945138</v>
      </c>
      <c r="S278">
        <f>O$30-O270</f>
        <v>-47.011869474477152</v>
      </c>
      <c r="T278">
        <f>O$30-O271</f>
        <v>-26.559051748682972</v>
      </c>
      <c r="U278">
        <f>O$30-O272</f>
        <v>-72.265014059335201</v>
      </c>
      <c r="Y278" t="str">
        <f t="shared" si="145"/>
        <v>Francosphere</v>
      </c>
      <c r="AC278">
        <f>Z$30-Z269</f>
        <v>-24.345276431146374</v>
      </c>
      <c r="AD278">
        <f>Z$30-Z270</f>
        <v>-64.056597636997594</v>
      </c>
      <c r="AE278">
        <f>Z$30-Z271</f>
        <v>-47.991290760714108</v>
      </c>
      <c r="AF278">
        <f>Z$30-Z272</f>
        <v>-71.612513879754545</v>
      </c>
    </row>
    <row r="279" spans="14:32" x14ac:dyDescent="0.35">
      <c r="N279" t="str">
        <f t="shared" si="144"/>
        <v>Northern Africa and Western Asia</v>
      </c>
      <c r="S279">
        <f>O$31-O270</f>
        <v>-32.800713669341739</v>
      </c>
      <c r="T279">
        <f>O$31-O271</f>
        <v>-12.347895943547556</v>
      </c>
      <c r="U279">
        <f>O$31-O272</f>
        <v>-58.053858254199788</v>
      </c>
      <c r="Y279" t="str">
        <f t="shared" si="145"/>
        <v>Germanosphere</v>
      </c>
      <c r="AD279">
        <f>Z$31-Z270</f>
        <v>-82.895674185041145</v>
      </c>
      <c r="AE279">
        <f>Z$31-Z271</f>
        <v>-66.830367308757658</v>
      </c>
      <c r="AF279">
        <f>Z$31-Z272</f>
        <v>-90.451590427798095</v>
      </c>
    </row>
    <row r="280" spans="14:32" x14ac:dyDescent="0.35">
      <c r="N280" t="str">
        <f t="shared" si="144"/>
        <v>Northern America</v>
      </c>
      <c r="T280">
        <f>O$32-O271</f>
        <v>-20.74549503051869</v>
      </c>
      <c r="U280">
        <f>O$32-O272</f>
        <v>-66.451457341170922</v>
      </c>
      <c r="Y280" t="str">
        <f t="shared" si="145"/>
        <v>Hispanosphere</v>
      </c>
      <c r="AE280">
        <f>Z$32-Z271</f>
        <v>-59.645939515366386</v>
      </c>
      <c r="AF280">
        <f>Z$32-Z272</f>
        <v>-83.267162634406816</v>
      </c>
    </row>
    <row r="281" spans="14:32" x14ac:dyDescent="0.35">
      <c r="N281" t="str">
        <f t="shared" si="144"/>
        <v>Oceania</v>
      </c>
      <c r="U281">
        <f>O271-O272</f>
        <v>-45.705962310652232</v>
      </c>
      <c r="Y281" t="str">
        <f t="shared" si="145"/>
        <v>Lusosphone (Portuguese)</v>
      </c>
      <c r="AF281">
        <f>Z271-Z272</f>
        <v>-23.621223119040437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146">P274</f>
        <v>Europe</v>
      </c>
      <c r="Q283" t="str">
        <f t="shared" si="146"/>
        <v>Latin America and the Caribbean</v>
      </c>
      <c r="R283" t="str">
        <f t="shared" si="146"/>
        <v>Northern Africa and Western Asia</v>
      </c>
      <c r="S283" t="str">
        <f t="shared" si="146"/>
        <v>Northern America</v>
      </c>
      <c r="T283" t="str">
        <f t="shared" si="146"/>
        <v>Oceania</v>
      </c>
      <c r="U283" t="str">
        <f t="shared" si="146"/>
        <v>Sub-Saharan Africa</v>
      </c>
      <c r="Z283" t="str">
        <f>Z274</f>
        <v>Anglosphere (other)</v>
      </c>
      <c r="AA283" t="str">
        <f t="shared" ref="AA283:AF283" si="147">AA274</f>
        <v>Arabsphere</v>
      </c>
      <c r="AB283" t="str">
        <f t="shared" si="147"/>
        <v>Francosphere</v>
      </c>
      <c r="AC283" t="str">
        <f t="shared" si="147"/>
        <v>Germanosphere</v>
      </c>
      <c r="AD283" t="str">
        <f t="shared" si="147"/>
        <v>Hispanosphere</v>
      </c>
      <c r="AE283" t="str">
        <f t="shared" si="147"/>
        <v>Lusosphone (Portuguese)</v>
      </c>
      <c r="AF283" t="str">
        <f t="shared" si="147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4.0452324857797421</v>
      </c>
      <c r="P284">
        <f>SQRT((Q$27*P$27^2+Q267*P267^2)/(Q$27+Q267-2))</f>
        <v>4.4819038663927131</v>
      </c>
      <c r="Q284">
        <f>SQRT((Q$27*P$27^2+Q268*P268^2)/(Q$27+Q268-2))</f>
        <v>2.7567921489265488</v>
      </c>
      <c r="R284">
        <f>SQRT((Q$27*P$27^2+Q269*P269^2)/(Q$27+Q269-2))</f>
        <v>2.7551833023526777</v>
      </c>
      <c r="S284">
        <f>SQRT((Q$27*P$27^2+Q270*P270^2)/(Q$27+Q270-2))</f>
        <v>2.9346582020789675</v>
      </c>
      <c r="T284">
        <f>SQRT((Q$27*P$27^2+Q271*P271^2)/(Q$27+Q271-2))</f>
        <v>3.6019627342025173</v>
      </c>
      <c r="U284">
        <f>SQRT((Q$27*P$27^2+Q272*P272^2)/(Q$27+Q272-2))</f>
        <v>4.1233253882730665</v>
      </c>
      <c r="Y284" t="str">
        <f>Y275</f>
        <v>Anglosphere (core)</v>
      </c>
      <c r="Z284">
        <f>SQRT((AB$27*AA$27^2+AB266*AA266^2)/(AB$27+AB266-2))</f>
        <v>2.5392880420373447</v>
      </c>
      <c r="AA284">
        <f>SQRT((AB$27*AA$27^2+AB267*AA267^2)/(AB$27+AB267-2))</f>
        <v>2.6093859608857284</v>
      </c>
      <c r="AB284">
        <f>SQRT((AB$27*AA$27^2+AB268*AA268^2)/(AB$27+AB268-2))</f>
        <v>3.1702621037112002</v>
      </c>
      <c r="AC284">
        <f>SQRT((AB$27*AA$27^2+AB269*AA269^2)/(AB$27+AB269-2))</f>
        <v>3.017025911079144</v>
      </c>
      <c r="AD284">
        <f>SQRT((AB$27*AA$27^2+AB270*AA270^2)/(AB$27+AB270-2))</f>
        <v>2.5311453135960056</v>
      </c>
      <c r="AE284">
        <f>SQRT((AB$27*AA$27^2+AB271*AA271^2)/(AB$27+AB271-2))</f>
        <v>2.394375885117606</v>
      </c>
      <c r="AF284">
        <f>SQRT((AB$27*AA$27^2+AB272*AA272^2)/(AB$27+AB272-2))</f>
        <v>3.026592800602899</v>
      </c>
    </row>
    <row r="285" spans="14:32" x14ac:dyDescent="0.35">
      <c r="N285" t="str">
        <f t="shared" ref="N285:N290" si="148">N276</f>
        <v>Eastern and South-Eastern Asia</v>
      </c>
      <c r="P285">
        <f>SQRT((Q$28*P$28^2+Q267*P267^2)/(Q$28+Q267-2))</f>
        <v>5.0202186004340303</v>
      </c>
      <c r="Q285">
        <f>SQRT((Q$28*P$28^2+Q268*P268^2)/(Q$28+Q268-2))</f>
        <v>2.4539757164496687</v>
      </c>
      <c r="R285">
        <f>SQRT((Q$28*P$28^2+Q269*P269^2)/(Q$28+Q269-2))</f>
        <v>2.0426017736956195</v>
      </c>
      <c r="S285">
        <f>SQRT((Q$28*P$28^2+Q270*P270^2)/(Q$28+Q270-2))</f>
        <v>1.546719595809998</v>
      </c>
      <c r="T285">
        <f>SQRT((Q$28*P$28^2+Q271*P271^2)/(Q$28+Q271-2))</f>
        <v>3.7441322010828002</v>
      </c>
      <c r="U285">
        <f>SQRT((Q$28*P$28^2+Q272*P272^2)/(Q$28+Q272-2))</f>
        <v>5.1195985176811538</v>
      </c>
      <c r="Y285" t="str">
        <f t="shared" ref="Y285:Y290" si="149">Y276</f>
        <v>Anglosphere (other)</v>
      </c>
      <c r="AA285">
        <f>SQRT((AB$28*AA$28^2+AB267*AA267^2)/(AB$28+AB267-2))</f>
        <v>2.7682963905662898</v>
      </c>
      <c r="AB285">
        <f>SQRT((AB$28*AA$28^2+AB268*AA268^2)/(AB$28+AB268-2))</f>
        <v>3.2004689883070081</v>
      </c>
      <c r="AC285">
        <f>SQRT((AB$28*AA$28^2+AB269*AA269^2)/(AB$28+AB269-2))</f>
        <v>3.1044997348178267</v>
      </c>
      <c r="AD285">
        <f>SQRT((AB$28*AA$28^2+AB270*AA270^2)/(AB$28+AB270-2))</f>
        <v>2.6417322762170641</v>
      </c>
      <c r="AE285">
        <f>SQRT((AB$28*AA$28^2+AB271*AA271^2)/(AB$28+AB271-2))</f>
        <v>2.6416637045684617</v>
      </c>
      <c r="AF285">
        <f>SQRT((AB$28*AA$28^2+AB272*AA272^2)/(AB$28+AB272-2))</f>
        <v>3.1288880663791754</v>
      </c>
    </row>
    <row r="286" spans="14:32" x14ac:dyDescent="0.35">
      <c r="N286" t="str">
        <f t="shared" si="148"/>
        <v>Europe</v>
      </c>
      <c r="Q286">
        <f>SQRT((Q$29*P$29^2+Q268*P268^2)/(Q$29+Q268-2))</f>
        <v>2.4852831504000763</v>
      </c>
      <c r="R286">
        <f>SQRT((Q$29*P$29^2+Q269*P269^2)/(Q$29+Q269-2))</f>
        <v>2.2097421951572254</v>
      </c>
      <c r="S286">
        <f>SQRT((Q$29*P$29^2+Q270*P270^2)/(Q$29+Q270-2))</f>
        <v>2.0869681210466702</v>
      </c>
      <c r="T286">
        <f>SQRT((Q$29*P$29^2+Q271*P271^2)/(Q$29+Q271-2))</f>
        <v>3.1186448036203154</v>
      </c>
      <c r="U286">
        <f>SQRT((Q$29*P$29^2+Q272*P272^2)/(Q$29+Q272-2))</f>
        <v>4.1315327796547718</v>
      </c>
      <c r="Y286" t="str">
        <f t="shared" si="149"/>
        <v>Arabsphere</v>
      </c>
      <c r="AB286">
        <f>SQRT((AB$29*AA$29^2+AB268*AA268^2)/(AB$29+AB268-2))</f>
        <v>2.1953125376684026</v>
      </c>
      <c r="AC286">
        <f>SQRT((AB$29*AA$29^2+AB269*AA269^2)/(AB$29+AB269-2))</f>
        <v>1.7379990968465646</v>
      </c>
      <c r="AD286">
        <f>SQRT((AB$29*AA$29^2+AB270*AA270^2)/(AB$29+AB270-2))</f>
        <v>2.0312986616298296</v>
      </c>
      <c r="AE286">
        <f>SQRT((AB$29*AA$29^2+AB271*AA271^2)/(AB$29+AB271-2))</f>
        <v>1.3667037193031799</v>
      </c>
      <c r="AF286">
        <f>SQRT((AB$29*AA$29^2+AB272*AA272^2)/(AB$29+AB272-2))</f>
        <v>1.3954517778254925</v>
      </c>
    </row>
    <row r="287" spans="14:32" x14ac:dyDescent="0.35">
      <c r="N287" t="str">
        <f t="shared" si="148"/>
        <v>Latin America and the Caribbean</v>
      </c>
      <c r="R287">
        <f>SQRT((Q$30*P$30^2+Q269*P269^2)/(Q$30+Q269-2))</f>
        <v>1.7019140715579746</v>
      </c>
      <c r="S287">
        <f>SQRT((Q$30*P$30^2+Q270*P270^2)/(Q$30+Q270-2))</f>
        <v>1.4348505882329938</v>
      </c>
      <c r="T287">
        <f>SQRT((Q$30*P$30^2+Q271*P271^2)/(Q$30+Q271-2))</f>
        <v>1.8025281063347451</v>
      </c>
      <c r="U287">
        <f>SQRT((Q$30*P$30^2+Q272*P272^2)/(Q$30+Q272-2))</f>
        <v>2.5470153181949233</v>
      </c>
      <c r="Y287" t="str">
        <f t="shared" si="149"/>
        <v>Francosphere</v>
      </c>
      <c r="AC287">
        <f>SQRT((AB$30*AA$30^2+AB269*AA269^2)/(AB$30+AB269-2))</f>
        <v>5.4007052707086647</v>
      </c>
      <c r="AD287">
        <f>SQRT((AB$30*AA$30^2+AB270*AA270^2)/(AB$30+AB270-2))</f>
        <v>3.1281829003818977</v>
      </c>
      <c r="AE287">
        <f>SQRT((AB$30*AA$30^2+AB271*AA271^2)/(AB$30+AB271-2))</f>
        <v>3.8808036902478089</v>
      </c>
      <c r="AF287">
        <f>SQRT((AB$30*AA$30^2+AB272*AA272^2)/(AB$30+AB272-2))</f>
        <v>7.1925648576187617</v>
      </c>
    </row>
    <row r="288" spans="14:32" x14ac:dyDescent="0.35">
      <c r="N288" t="str">
        <f t="shared" si="148"/>
        <v>Northern Africa and Western Asia</v>
      </c>
      <c r="S288">
        <f>SQRT((Q$31*P$31^2+Q270*P270^2)/(Q$31+Q270-2))</f>
        <v>1.245482338980179</v>
      </c>
      <c r="T288">
        <f>SQRT((Q$31*P$31^2+Q271*P271^2)/(Q$31+Q271-2))</f>
        <v>1.6992448810609435</v>
      </c>
      <c r="U288">
        <f>SQRT((Q$31*P$31^2+Q272*P272^2)/(Q$31+Q272-2))</f>
        <v>2.606744363400777</v>
      </c>
      <c r="Y288" t="str">
        <f t="shared" si="149"/>
        <v>Germanosphere</v>
      </c>
      <c r="AD288">
        <f>SQRT((AB$31*AA$31^2+AB270*AA270^2)/(AB$31+AB270-2))</f>
        <v>2.385305335328932</v>
      </c>
      <c r="AE288">
        <f>SQRT((AB$31*AA$31^2+AB271*AA271^2)/(AB$31+AB271-2))</f>
        <v>1.5863233992312356</v>
      </c>
      <c r="AF288">
        <f>SQRT((AB$31*AA$31^2+AB272*AA272^2)/(AB$31+AB272-2))</f>
        <v>4.6955544566956755</v>
      </c>
    </row>
    <row r="289" spans="14:32" x14ac:dyDescent="0.35">
      <c r="N289" t="str">
        <f t="shared" si="148"/>
        <v>Northern America</v>
      </c>
      <c r="T289">
        <f>SQRT((Q$32*P$32^2+Q271*P271^2)/(Q$32+Q271-2))</f>
        <v>2.3679238441638111</v>
      </c>
      <c r="U289">
        <f>SQRT((Q$32*P$32^2+Q272*P272^2)/(Q$32+Q272-2))</f>
        <v>3.7849217061706324</v>
      </c>
      <c r="Y289" t="str">
        <f t="shared" si="149"/>
        <v>Hispanosphere</v>
      </c>
      <c r="AE289">
        <f>SQRT((AB$32*AA$32^2+AB271*AA271^2)/(AB$32+AB271-2))</f>
        <v>1.6749898913101007</v>
      </c>
      <c r="AF289">
        <f>SQRT((AB$32*AA$32^2+AB272*AA272^2)/(AB$32+AB272-2))</f>
        <v>1.801979860580065</v>
      </c>
    </row>
    <row r="290" spans="14:32" x14ac:dyDescent="0.35">
      <c r="N290" t="str">
        <f t="shared" si="148"/>
        <v>Oceania</v>
      </c>
      <c r="U290">
        <f>SQRT((Q271*P271^2+Q272*P272^2)/(Q271+Q272-2))</f>
        <v>4.8173862798335518</v>
      </c>
      <c r="Y290" t="str">
        <f t="shared" si="149"/>
        <v>Lusosphone (Portuguese)</v>
      </c>
      <c r="AF290">
        <f>SQRT((AB271*AA271^2+AB272*AA272^2)/(AB271+AB272-2))</f>
        <v>1.2951044273280594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150">P283</f>
        <v>Europe</v>
      </c>
      <c r="Q292" t="str">
        <f t="shared" si="150"/>
        <v>Latin America and the Caribbean</v>
      </c>
      <c r="R292" t="str">
        <f t="shared" si="150"/>
        <v>Northern Africa and Western Asia</v>
      </c>
      <c r="S292" t="str">
        <f t="shared" si="150"/>
        <v>Northern America</v>
      </c>
      <c r="T292" t="str">
        <f t="shared" si="150"/>
        <v>Oceania</v>
      </c>
      <c r="U292" t="str">
        <f t="shared" si="150"/>
        <v>Sub-Saharan Africa</v>
      </c>
      <c r="Y292" s="4" t="s">
        <v>39</v>
      </c>
      <c r="Z292" t="str">
        <f>Z283</f>
        <v>Anglosphere (other)</v>
      </c>
      <c r="AA292" t="str">
        <f t="shared" ref="AA292:AF292" si="151">AA283</f>
        <v>Arabsphere</v>
      </c>
      <c r="AB292" t="str">
        <f t="shared" si="151"/>
        <v>Francosphere</v>
      </c>
      <c r="AC292" t="str">
        <f t="shared" si="151"/>
        <v>Germanosphere</v>
      </c>
      <c r="AD292" t="str">
        <f t="shared" si="151"/>
        <v>Hispanosphere</v>
      </c>
      <c r="AE292" t="str">
        <f t="shared" si="151"/>
        <v>Lusosphone (Portuguese)</v>
      </c>
      <c r="AF292" t="str">
        <f t="shared" si="151"/>
        <v>Swahili</v>
      </c>
    </row>
    <row r="293" spans="14:32" x14ac:dyDescent="0.35">
      <c r="N293" t="str">
        <f>N284</f>
        <v>Central and Southern Asia</v>
      </c>
      <c r="O293">
        <f>O275/O284</f>
        <v>-20.873886880939072</v>
      </c>
      <c r="P293">
        <f t="shared" ref="P293:U299" si="152">P275/P284</f>
        <v>-10.362554822748979</v>
      </c>
      <c r="Q293">
        <f t="shared" si="152"/>
        <v>-28.70049801328328</v>
      </c>
      <c r="R293">
        <f t="shared" si="152"/>
        <v>-26.283400044493813</v>
      </c>
      <c r="S293">
        <f t="shared" si="152"/>
        <v>-17.192265941201804</v>
      </c>
      <c r="T293">
        <f t="shared" si="152"/>
        <v>-8.3289608318279225</v>
      </c>
      <c r="U293">
        <f t="shared" si="152"/>
        <v>-18.360561370403094</v>
      </c>
      <c r="Y293" t="str">
        <f>Y284</f>
        <v>Anglosphere (core)</v>
      </c>
      <c r="Z293">
        <f>Z275/Z284</f>
        <v>-26.137463234964962</v>
      </c>
      <c r="AA293">
        <f t="shared" ref="AA293:AF299" si="153">AA275/AA284</f>
        <v>-25.422543795952627</v>
      </c>
      <c r="AB293">
        <f t="shared" si="153"/>
        <v>-17.727169525167746</v>
      </c>
      <c r="AC293">
        <f t="shared" si="153"/>
        <v>-13.05608627039514</v>
      </c>
      <c r="AD293">
        <f t="shared" si="153"/>
        <v>-31.251414668301976</v>
      </c>
      <c r="AE293">
        <f t="shared" si="153"/>
        <v>-26.326929408386658</v>
      </c>
      <c r="AF293">
        <f t="shared" si="153"/>
        <v>-28.6321265306693</v>
      </c>
    </row>
    <row r="294" spans="14:32" x14ac:dyDescent="0.35">
      <c r="N294" t="str">
        <f t="shared" ref="N294:N299" si="154">N285</f>
        <v>Eastern and South-Eastern Asia</v>
      </c>
      <c r="P294">
        <f t="shared" si="152"/>
        <v>-6.3825551130530984</v>
      </c>
      <c r="Q294">
        <f t="shared" si="152"/>
        <v>-26.373184759136201</v>
      </c>
      <c r="R294">
        <f t="shared" si="152"/>
        <v>-28.401734028528903</v>
      </c>
      <c r="S294">
        <f t="shared" si="152"/>
        <v>-23.308214187879692</v>
      </c>
      <c r="T294">
        <f t="shared" si="152"/>
        <v>-4.1661066074068893</v>
      </c>
      <c r="U294">
        <f t="shared" si="152"/>
        <v>-11.974457762823775</v>
      </c>
      <c r="Y294" t="str">
        <f t="shared" ref="Y294:Y299" si="155">Y285</f>
        <v>Anglosphere (other)</v>
      </c>
      <c r="AA294">
        <f t="shared" si="153"/>
        <v>-24.43372075280223</v>
      </c>
      <c r="AB294">
        <f t="shared" si="153"/>
        <v>-17.966843627829309</v>
      </c>
      <c r="AC294">
        <f t="shared" si="153"/>
        <v>-13.107781010772221</v>
      </c>
      <c r="AD294">
        <f t="shared" si="153"/>
        <v>-30.436249956782945</v>
      </c>
      <c r="AE294">
        <f t="shared" si="153"/>
        <v>-24.355529013891108</v>
      </c>
      <c r="AF294">
        <f t="shared" si="153"/>
        <v>-28.112332002464537</v>
      </c>
    </row>
    <row r="295" spans="14:32" x14ac:dyDescent="0.35">
      <c r="N295" t="str">
        <f t="shared" si="154"/>
        <v>Europe</v>
      </c>
      <c r="Q295">
        <f t="shared" si="152"/>
        <v>-31.741403417816993</v>
      </c>
      <c r="R295">
        <f t="shared" si="152"/>
        <v>-32.664739163185452</v>
      </c>
      <c r="S295">
        <f t="shared" si="152"/>
        <v>-24.062893554183979</v>
      </c>
      <c r="T295">
        <f t="shared" si="152"/>
        <v>-9.544425831173001</v>
      </c>
      <c r="U295">
        <f t="shared" si="152"/>
        <v>-18.26722438321929</v>
      </c>
      <c r="Y295" t="str">
        <f t="shared" si="155"/>
        <v>Arabsphere</v>
      </c>
      <c r="AB295">
        <f t="shared" si="153"/>
        <v>-20.12248626373896</v>
      </c>
      <c r="AC295">
        <f t="shared" si="153"/>
        <v>-15.745648692719492</v>
      </c>
      <c r="AD295">
        <f t="shared" si="153"/>
        <v>-33.021852315523603</v>
      </c>
      <c r="AE295">
        <f t="shared" si="153"/>
        <v>-37.324796015617906</v>
      </c>
      <c r="AF295">
        <f t="shared" si="153"/>
        <v>-53.483152798097727</v>
      </c>
    </row>
    <row r="296" spans="14:32" x14ac:dyDescent="0.35">
      <c r="N296" t="str">
        <f t="shared" si="154"/>
        <v>Latin America and the Caribbean</v>
      </c>
      <c r="R296">
        <f t="shared" si="152"/>
        <v>-40.527328201893788</v>
      </c>
      <c r="S296">
        <f t="shared" si="152"/>
        <v>-32.76429605982311</v>
      </c>
      <c r="T296">
        <f t="shared" si="152"/>
        <v>-14.734334324854474</v>
      </c>
      <c r="U296">
        <f t="shared" si="152"/>
        <v>-28.372430092234236</v>
      </c>
      <c r="Y296" t="str">
        <f t="shared" si="155"/>
        <v>Francosphere</v>
      </c>
      <c r="AC296">
        <f t="shared" si="153"/>
        <v>-4.5077957805225424</v>
      </c>
      <c r="AD296">
        <f t="shared" si="153"/>
        <v>-20.477254584179647</v>
      </c>
      <c r="AE296">
        <f t="shared" si="153"/>
        <v>-12.366327851448116</v>
      </c>
      <c r="AF296">
        <f t="shared" si="153"/>
        <v>-9.9564641122281454</v>
      </c>
    </row>
    <row r="297" spans="14:32" x14ac:dyDescent="0.35">
      <c r="N297" t="str">
        <f t="shared" si="154"/>
        <v>Northern Africa and Western Asia</v>
      </c>
      <c r="S297">
        <f t="shared" si="152"/>
        <v>-26.335751734705038</v>
      </c>
      <c r="T297">
        <f t="shared" si="152"/>
        <v>-7.2666959784148366</v>
      </c>
      <c r="U297">
        <f t="shared" si="152"/>
        <v>-22.270637301182198</v>
      </c>
      <c r="Y297" t="str">
        <f t="shared" si="155"/>
        <v>Germanosphere</v>
      </c>
      <c r="AD297">
        <f t="shared" si="153"/>
        <v>-34.752646949330654</v>
      </c>
      <c r="AE297">
        <f t="shared" si="153"/>
        <v>-42.129093816018226</v>
      </c>
      <c r="AF297">
        <f t="shared" si="153"/>
        <v>-19.263239573085496</v>
      </c>
    </row>
    <row r="298" spans="14:32" x14ac:dyDescent="0.35">
      <c r="N298" t="str">
        <f t="shared" si="154"/>
        <v>Northern America</v>
      </c>
      <c r="T298">
        <f t="shared" si="152"/>
        <v>-8.7610482413316717</v>
      </c>
      <c r="U298">
        <f t="shared" si="152"/>
        <v>-17.556890868530729</v>
      </c>
      <c r="Y298" t="str">
        <f t="shared" si="155"/>
        <v>Hispanosphere</v>
      </c>
      <c r="AE298">
        <f t="shared" si="153"/>
        <v>-35.60973103468347</v>
      </c>
      <c r="AF298">
        <f t="shared" si="153"/>
        <v>-46.208708796336246</v>
      </c>
    </row>
    <row r="299" spans="14:32" x14ac:dyDescent="0.35">
      <c r="N299" t="str">
        <f t="shared" si="154"/>
        <v>Oceania</v>
      </c>
      <c r="U299">
        <f t="shared" si="152"/>
        <v>-9.4877096532585803</v>
      </c>
      <c r="Y299" t="str">
        <f t="shared" si="155"/>
        <v>Lusosphone (Portuguese)</v>
      </c>
      <c r="AF299">
        <f t="shared" si="153"/>
        <v>-18.238855972235054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156">P292</f>
        <v>Europe</v>
      </c>
      <c r="Q302" t="str">
        <f t="shared" si="156"/>
        <v>Latin America and the Caribbean</v>
      </c>
      <c r="R302" t="str">
        <f t="shared" si="156"/>
        <v>Northern Africa and Western Asia</v>
      </c>
      <c r="S302" t="str">
        <f t="shared" si="156"/>
        <v>Northern America</v>
      </c>
      <c r="T302" t="str">
        <f t="shared" si="156"/>
        <v>Oceania</v>
      </c>
      <c r="U302" t="str">
        <f t="shared" si="156"/>
        <v>Sub-Saharan Africa</v>
      </c>
      <c r="Z302" t="str">
        <f>Z292</f>
        <v>Anglosphere (other)</v>
      </c>
      <c r="AA302" t="str">
        <f t="shared" ref="AA302:AF302" si="157">AA292</f>
        <v>Arabsphere</v>
      </c>
      <c r="AB302" t="str">
        <f t="shared" si="157"/>
        <v>Francosphere</v>
      </c>
      <c r="AC302" t="str">
        <f t="shared" si="157"/>
        <v>Germanosphere</v>
      </c>
      <c r="AD302" t="str">
        <f t="shared" si="157"/>
        <v>Hispanosphere</v>
      </c>
      <c r="AE302" t="str">
        <f t="shared" si="157"/>
        <v>Lusosphone (Portuguese)</v>
      </c>
      <c r="AF302" t="str">
        <f t="shared" si="157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158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159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158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159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158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159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158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159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158"/>
        <v>Northern America</v>
      </c>
      <c r="T308">
        <f>Q$32+Q271-2</f>
        <v>6057</v>
      </c>
      <c r="U308">
        <f>Q$32+Q272-2</f>
        <v>8142</v>
      </c>
      <c r="Y308" t="str">
        <f t="shared" si="159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158"/>
        <v>Oceania</v>
      </c>
      <c r="U309">
        <f>Q271+Q272-2</f>
        <v>5083</v>
      </c>
      <c r="Y309" t="str">
        <f t="shared" si="159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160">N264</f>
        <v>Geographic_Grouping_A</v>
      </c>
      <c r="O323" t="str">
        <f t="shared" ref="O323:O331" si="161">T3</f>
        <v>reg.65-74</v>
      </c>
      <c r="P323" t="str">
        <f t="shared" ref="P323:P331" si="162">AL3</f>
        <v>65-74</v>
      </c>
      <c r="Q323" t="str">
        <f t="shared" ref="Q323:Q331" si="163">AW3</f>
        <v>65-74</v>
      </c>
      <c r="Y323" t="str">
        <f t="shared" ref="Y323:Y331" si="164">Y264</f>
        <v>Language_Grouping</v>
      </c>
      <c r="Z323" t="str">
        <f t="shared" ref="Z323:Z331" si="165">T15</f>
        <v>reg.65-74</v>
      </c>
      <c r="AA323" t="str">
        <f t="shared" ref="AA323:AA331" si="166">AL15</f>
        <v>65-74</v>
      </c>
      <c r="AB323" t="str">
        <f t="shared" ref="AB323:AB331" si="167">AW15</f>
        <v>65-74</v>
      </c>
    </row>
    <row r="324" spans="14:32" x14ac:dyDescent="0.35">
      <c r="N324" t="str">
        <f t="shared" si="160"/>
        <v>Central and Southern Asia</v>
      </c>
      <c r="O324">
        <f t="shared" si="161"/>
        <v>100.95994722986484</v>
      </c>
      <c r="P324">
        <f t="shared" si="162"/>
        <v>1.4050571639826297</v>
      </c>
      <c r="Q324">
        <f t="shared" si="163"/>
        <v>5453</v>
      </c>
      <c r="Y324" t="str">
        <f t="shared" si="164"/>
        <v>Anglosphere (core)</v>
      </c>
      <c r="Z324">
        <f t="shared" si="165"/>
        <v>97.732552138121576</v>
      </c>
      <c r="AA324">
        <f t="shared" si="166"/>
        <v>2.3569894502525544</v>
      </c>
      <c r="AB324">
        <f t="shared" si="167"/>
        <v>11063</v>
      </c>
    </row>
    <row r="325" spans="14:32" x14ac:dyDescent="0.35">
      <c r="N325" t="str">
        <f t="shared" si="160"/>
        <v>Eastern and South-Eastern Asia</v>
      </c>
      <c r="O325">
        <f t="shared" si="161"/>
        <v>113.95267637501468</v>
      </c>
      <c r="P325">
        <f t="shared" si="162"/>
        <v>0.60139381512489354</v>
      </c>
      <c r="Q325">
        <f t="shared" si="163"/>
        <v>1377</v>
      </c>
      <c r="Y325" t="str">
        <f t="shared" si="164"/>
        <v>Anglosphere (other)</v>
      </c>
      <c r="Z325">
        <f t="shared" si="165"/>
        <v>102.96679293455827</v>
      </c>
      <c r="AA325">
        <f t="shared" si="166"/>
        <v>1.7315055085750748</v>
      </c>
      <c r="AB325">
        <f t="shared" si="167"/>
        <v>8344</v>
      </c>
    </row>
    <row r="326" spans="14:32" x14ac:dyDescent="0.35">
      <c r="N326" t="str">
        <f t="shared" si="160"/>
        <v>Europe</v>
      </c>
      <c r="O326">
        <f t="shared" si="161"/>
        <v>94.141540670358623</v>
      </c>
      <c r="P326">
        <f t="shared" si="162"/>
        <v>1.7487647437946316</v>
      </c>
      <c r="Q326">
        <f t="shared" si="163"/>
        <v>10376</v>
      </c>
      <c r="Y326" t="str">
        <f t="shared" si="164"/>
        <v>Arabsphere</v>
      </c>
      <c r="Z326">
        <f t="shared" si="165"/>
        <v>99.158004738297279</v>
      </c>
      <c r="AA326">
        <f t="shared" si="166"/>
        <v>3.6109225825317623</v>
      </c>
      <c r="AB326">
        <f t="shared" si="167"/>
        <v>2815</v>
      </c>
    </row>
    <row r="327" spans="14:32" x14ac:dyDescent="0.35">
      <c r="N327" t="str">
        <f t="shared" si="160"/>
        <v>Latin America and the Caribbean</v>
      </c>
      <c r="O327">
        <f t="shared" si="161"/>
        <v>111.05339797766021</v>
      </c>
      <c r="P327">
        <f t="shared" si="162"/>
        <v>1.8079049801532114</v>
      </c>
      <c r="Q327">
        <f t="shared" si="163"/>
        <v>16647</v>
      </c>
      <c r="Y327" t="str">
        <f t="shared" si="164"/>
        <v>Francosphere</v>
      </c>
      <c r="Z327">
        <f t="shared" si="165"/>
        <v>93.719650264916027</v>
      </c>
      <c r="AA327">
        <f t="shared" si="166"/>
        <v>1.4638429389570817</v>
      </c>
      <c r="AB327">
        <f t="shared" si="167"/>
        <v>7666</v>
      </c>
    </row>
    <row r="328" spans="14:32" x14ac:dyDescent="0.35">
      <c r="N328" t="str">
        <f t="shared" si="160"/>
        <v>Northern Africa and Western Asia</v>
      </c>
      <c r="O328">
        <f t="shared" si="161"/>
        <v>100.14685667592371</v>
      </c>
      <c r="P328">
        <f t="shared" si="162"/>
        <v>2.6632885232491885</v>
      </c>
      <c r="Q328">
        <f t="shared" si="163"/>
        <v>5171</v>
      </c>
      <c r="Y328" t="str">
        <f t="shared" si="164"/>
        <v>Germanosphere</v>
      </c>
      <c r="Z328">
        <f t="shared" si="165"/>
        <v>94.435662220208854</v>
      </c>
      <c r="AA328">
        <f t="shared" si="166"/>
        <v>2.2726611814656534</v>
      </c>
      <c r="AB328">
        <f t="shared" si="167"/>
        <v>1527</v>
      </c>
    </row>
    <row r="329" spans="14:32" x14ac:dyDescent="0.35">
      <c r="N329" t="str">
        <f t="shared" si="160"/>
        <v>Northern America</v>
      </c>
      <c r="O329">
        <f t="shared" si="161"/>
        <v>102.58930672417965</v>
      </c>
      <c r="P329">
        <f t="shared" si="162"/>
        <v>1.1978322467397802</v>
      </c>
      <c r="Q329">
        <f t="shared" si="163"/>
        <v>7590</v>
      </c>
      <c r="Y329" t="str">
        <f t="shared" si="164"/>
        <v>Hispanosphere</v>
      </c>
      <c r="Z329">
        <f t="shared" si="165"/>
        <v>117.65482835235849</v>
      </c>
      <c r="AA329">
        <f t="shared" si="166"/>
        <v>2.6812450395886054</v>
      </c>
      <c r="AB329">
        <f t="shared" si="167"/>
        <v>15191</v>
      </c>
    </row>
    <row r="330" spans="14:32" x14ac:dyDescent="0.35">
      <c r="N330" t="str">
        <f t="shared" si="160"/>
        <v>Oceania</v>
      </c>
      <c r="O330">
        <f t="shared" si="161"/>
        <v>83.740874696066356</v>
      </c>
      <c r="P330">
        <f t="shared" si="162"/>
        <v>0.23700243577728786</v>
      </c>
      <c r="Q330">
        <f t="shared" si="163"/>
        <v>1519</v>
      </c>
      <c r="Y330" t="str">
        <f t="shared" si="164"/>
        <v>Lusosphone (Portuguese)</v>
      </c>
      <c r="Z330">
        <f t="shared" si="165"/>
        <v>103.13023824627403</v>
      </c>
      <c r="AA330">
        <f t="shared" si="166"/>
        <v>1.4447320312341358</v>
      </c>
      <c r="AB330">
        <f t="shared" si="167"/>
        <v>3169</v>
      </c>
    </row>
    <row r="331" spans="14:32" x14ac:dyDescent="0.35">
      <c r="N331" t="str">
        <f t="shared" si="160"/>
        <v>Sub-Saharan Africa</v>
      </c>
      <c r="O331">
        <f t="shared" si="161"/>
        <v>107.86124960628669</v>
      </c>
      <c r="P331">
        <f t="shared" si="162"/>
        <v>4.0563114132338161</v>
      </c>
      <c r="Q331">
        <f t="shared" si="163"/>
        <v>1715</v>
      </c>
      <c r="Y331" t="str">
        <f t="shared" si="164"/>
        <v>Swahili</v>
      </c>
      <c r="Z331">
        <f t="shared" si="165"/>
        <v>120.53425732214782</v>
      </c>
      <c r="AA331">
        <f t="shared" si="166"/>
        <v>15.91759031362643</v>
      </c>
      <c r="AB331">
        <f t="shared" si="167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-87.103267798095317</v>
      </c>
      <c r="P334">
        <f>O$27-O326</f>
        <v>-67.292132093439264</v>
      </c>
      <c r="Q334">
        <f>O$27-O327</f>
        <v>-84.203989400740852</v>
      </c>
      <c r="R334">
        <f>O$27-O328</f>
        <v>-73.297448099004356</v>
      </c>
      <c r="S334">
        <f>O$27-O329</f>
        <v>-75.739898147260291</v>
      </c>
      <c r="T334">
        <f>O$27-O330</f>
        <v>-56.891466119146997</v>
      </c>
      <c r="U334">
        <f>O$27-O331</f>
        <v>-81.011841029367332</v>
      </c>
      <c r="Y334" t="str">
        <f>Y324</f>
        <v>Anglosphere (core)</v>
      </c>
      <c r="Z334">
        <f>Z$27-Z325</f>
        <v>-70.864698239318486</v>
      </c>
      <c r="AA334">
        <f>Z$27-Z326</f>
        <v>-67.055910043057494</v>
      </c>
      <c r="AB334">
        <f>Z$27-Z327</f>
        <v>-61.617555569676242</v>
      </c>
      <c r="AC334">
        <f>Z$27-Z328</f>
        <v>-62.333567524969069</v>
      </c>
      <c r="AD334">
        <f>Z$27-Z329</f>
        <v>-85.552733657118708</v>
      </c>
      <c r="AE334">
        <f>Z$27-Z330</f>
        <v>-71.028143551034248</v>
      </c>
      <c r="AF334">
        <f>Z$27-Z331</f>
        <v>-88.432162626908038</v>
      </c>
    </row>
    <row r="335" spans="14:32" x14ac:dyDescent="0.35">
      <c r="N335" t="str">
        <f t="shared" ref="N335:N340" si="168">N325</f>
        <v>Eastern and South-Eastern Asia</v>
      </c>
      <c r="P335">
        <f>O$28-O326</f>
        <v>-52.889979464498644</v>
      </c>
      <c r="Q335">
        <f>O$28-O327</f>
        <v>-69.801836771800225</v>
      </c>
      <c r="R335">
        <f>O$28-O328</f>
        <v>-58.895295470063736</v>
      </c>
      <c r="S335">
        <f>O$28-O329</f>
        <v>-61.337745518319672</v>
      </c>
      <c r="T335">
        <f>O$28-O330</f>
        <v>-42.489313490206378</v>
      </c>
      <c r="U335">
        <f>O$28-O331</f>
        <v>-66.609688400426705</v>
      </c>
      <c r="Y335" t="str">
        <f t="shared" ref="Y335:Y340" si="169">Y325</f>
        <v>Anglosphere (other)</v>
      </c>
      <c r="AA335">
        <f>Z$28-Z326</f>
        <v>-68.358462139983203</v>
      </c>
      <c r="AB335">
        <f>Z$28-Z327</f>
        <v>-62.92010766660195</v>
      </c>
      <c r="AC335">
        <f>Z$28-Z328</f>
        <v>-63.636119621894778</v>
      </c>
      <c r="AD335">
        <f>Z$28-Z329</f>
        <v>-86.855285754044417</v>
      </c>
      <c r="AE335">
        <f>Z$28-Z330</f>
        <v>-72.330695647959956</v>
      </c>
      <c r="AF335">
        <f>Z$28-Z331</f>
        <v>-89.734714723833747</v>
      </c>
    </row>
    <row r="336" spans="14:32" x14ac:dyDescent="0.35">
      <c r="N336" t="str">
        <f t="shared" si="168"/>
        <v>Europe</v>
      </c>
      <c r="Q336">
        <f>O$29-O327</f>
        <v>-83.969056891791467</v>
      </c>
      <c r="R336">
        <f>O$29-O328</f>
        <v>-73.062515590054971</v>
      </c>
      <c r="S336">
        <f>O$29-O329</f>
        <v>-75.504965638310907</v>
      </c>
      <c r="T336">
        <f>O$29-O330</f>
        <v>-56.656533610197613</v>
      </c>
      <c r="U336">
        <f>O$29-O331</f>
        <v>-80.776908520417948</v>
      </c>
      <c r="Y336" t="str">
        <f t="shared" si="169"/>
        <v>Arabsphere</v>
      </c>
      <c r="AB336">
        <f>Z$29-Z327</f>
        <v>-49.592928201819213</v>
      </c>
      <c r="AC336">
        <f>Z$29-Z328</f>
        <v>-50.30894015711204</v>
      </c>
      <c r="AD336">
        <f>Z$29-Z329</f>
        <v>-73.528106289261672</v>
      </c>
      <c r="AE336">
        <f>Z$29-Z330</f>
        <v>-59.003516183177219</v>
      </c>
      <c r="AF336">
        <f>Z$29-Z331</f>
        <v>-76.407535259051002</v>
      </c>
    </row>
    <row r="337" spans="14:32" x14ac:dyDescent="0.35">
      <c r="N337" t="str">
        <f t="shared" si="168"/>
        <v>Latin America and the Caribbean</v>
      </c>
      <c r="R337">
        <f>O$30-O328</f>
        <v>-69.85589331681075</v>
      </c>
      <c r="S337">
        <f>O$30-O329</f>
        <v>-72.298343365066685</v>
      </c>
      <c r="T337">
        <f>O$30-O330</f>
        <v>-53.449911336953392</v>
      </c>
      <c r="U337">
        <f>O$30-O331</f>
        <v>-77.570286247173726</v>
      </c>
      <c r="Y337" t="str">
        <f t="shared" si="169"/>
        <v>Francosphere</v>
      </c>
      <c r="AC337">
        <f>Z$30-Z328</f>
        <v>-47.288293381048646</v>
      </c>
      <c r="AD337">
        <f>Z$30-Z329</f>
        <v>-70.507459513198285</v>
      </c>
      <c r="AE337">
        <f>Z$30-Z330</f>
        <v>-55.982869407113824</v>
      </c>
      <c r="AF337">
        <f>Z$30-Z331</f>
        <v>-73.386888482987615</v>
      </c>
    </row>
    <row r="338" spans="14:32" x14ac:dyDescent="0.35">
      <c r="N338" t="str">
        <f t="shared" si="168"/>
        <v>Northern Africa and Western Asia</v>
      </c>
      <c r="S338">
        <f>O$31-O329</f>
        <v>-58.087187559931273</v>
      </c>
      <c r="T338">
        <f>O$31-O330</f>
        <v>-39.238755531817979</v>
      </c>
      <c r="U338">
        <f>O$31-O331</f>
        <v>-63.359130442038314</v>
      </c>
      <c r="Y338" t="str">
        <f t="shared" si="169"/>
        <v>Germanosphere</v>
      </c>
      <c r="AD338">
        <f>Z$31-Z329</f>
        <v>-89.346536061241835</v>
      </c>
      <c r="AE338">
        <f>Z$31-Z330</f>
        <v>-74.821945955157375</v>
      </c>
      <c r="AF338">
        <f>Z$31-Z331</f>
        <v>-92.225965031031166</v>
      </c>
    </row>
    <row r="339" spans="14:32" x14ac:dyDescent="0.35">
      <c r="N339" t="str">
        <f t="shared" si="168"/>
        <v>Northern America</v>
      </c>
      <c r="T339">
        <f>O$32-O330</f>
        <v>-47.636354618789113</v>
      </c>
      <c r="U339">
        <f>O$32-O331</f>
        <v>-71.756729529009448</v>
      </c>
      <c r="Y339" t="str">
        <f t="shared" si="169"/>
        <v>Hispanosphere</v>
      </c>
      <c r="AE339">
        <f>Z$32-Z330</f>
        <v>-67.63751816176611</v>
      </c>
      <c r="AF339">
        <f>Z$32-Z331</f>
        <v>-85.041537237639886</v>
      </c>
    </row>
    <row r="340" spans="14:32" x14ac:dyDescent="0.35">
      <c r="N340" t="str">
        <f t="shared" si="168"/>
        <v>Oceania</v>
      </c>
      <c r="U340">
        <f>O330-O331</f>
        <v>-24.120374910220335</v>
      </c>
      <c r="Y340" t="str">
        <f t="shared" si="169"/>
        <v>Lusosphone (Portuguese)</v>
      </c>
      <c r="AF340">
        <f>Z330-Z331</f>
        <v>-17.404019075873791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170">P333</f>
        <v>Europe</v>
      </c>
      <c r="Q342" t="str">
        <f t="shared" si="170"/>
        <v>Latin America and the Caribbean</v>
      </c>
      <c r="R342" t="str">
        <f t="shared" si="170"/>
        <v>Northern Africa and Western Asia</v>
      </c>
      <c r="S342" t="str">
        <f t="shared" si="170"/>
        <v>Northern America</v>
      </c>
      <c r="T342" t="str">
        <f t="shared" si="170"/>
        <v>Oceania</v>
      </c>
      <c r="U342" t="str">
        <f t="shared" si="170"/>
        <v>Sub-Saharan Africa</v>
      </c>
      <c r="Z342" t="str">
        <f>Z333</f>
        <v>Anglosphere (other)</v>
      </c>
      <c r="AA342" t="str">
        <f t="shared" ref="AA342:AF342" si="171">AA333</f>
        <v>Arabsphere</v>
      </c>
      <c r="AB342" t="str">
        <f t="shared" si="171"/>
        <v>Francosphere</v>
      </c>
      <c r="AC342" t="str">
        <f t="shared" si="171"/>
        <v>Germanosphere</v>
      </c>
      <c r="AD342" t="str">
        <f t="shared" si="171"/>
        <v>Hispanosphere</v>
      </c>
      <c r="AE342" t="str">
        <f t="shared" si="171"/>
        <v>Lusosphone (Portuguese)</v>
      </c>
      <c r="AF342" t="str">
        <f t="shared" si="171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3.410877239657812</v>
      </c>
      <c r="P343">
        <f>SQRT((Q$27*P$27^2+Q326*P326^2)/(Q$27+Q326-2))</f>
        <v>2.840482021326729</v>
      </c>
      <c r="Q343">
        <f>SQRT((Q$27*P$27^2+Q327*P327^2)/(Q$27+Q327-2))</f>
        <v>2.6513172778566152</v>
      </c>
      <c r="R343">
        <f>SQRT((Q$27*P$27^2+Q328*P328^2)/(Q$27+Q328-2))</f>
        <v>3.3342384287739466</v>
      </c>
      <c r="S343">
        <f>SQRT((Q$27*P$27^2+Q329*P329^2)/(Q$27+Q329-2))</f>
        <v>2.8566090329652498</v>
      </c>
      <c r="T343">
        <f>SQRT((Q$27*P$27^2+Q330*P330^2)/(Q$27+Q330-2))</f>
        <v>3.3850089970062753</v>
      </c>
      <c r="U343">
        <f>SQRT((Q$27*P$27^2+Q331*P331^2)/(Q$27+Q331-2))</f>
        <v>3.6913662926641559</v>
      </c>
      <c r="Y343" t="str">
        <f>Y334</f>
        <v>Anglosphere (core)</v>
      </c>
      <c r="Z343">
        <f>SQRT((AB$27*AA$27^2+AB325*AA325^2)/(AB$27+AB325-2))</f>
        <v>2.4706166080820116</v>
      </c>
      <c r="AA343">
        <f>SQRT((AB$27*AA$27^2+AB326*AA326^2)/(AB$27+AB326-2))</f>
        <v>3.1927494138365851</v>
      </c>
      <c r="AB343">
        <f>SQRT((AB$27*AA$27^2+AB327*AA327^2)/(AB$27+AB327-2))</f>
        <v>2.4135228943935414</v>
      </c>
      <c r="AC343">
        <f>SQRT((AB$27*AA$27^2+AB328*AA328^2)/(AB$27+AB328-2))</f>
        <v>2.9319691069098535</v>
      </c>
      <c r="AD343">
        <f>SQRT((AB$27*AA$27^2+AB329*AA329^2)/(AB$27+AB329-2))</f>
        <v>2.8123382476231016</v>
      </c>
      <c r="AE343">
        <f>SQRT((AB$27*AA$27^2+AB330*AA330^2)/(AB$27+AB330-2))</f>
        <v>2.6933569017155281</v>
      </c>
      <c r="AF343">
        <f>SQRT((AB$27*AA$27^2+AB331*AA331^2)/(AB$27+AB331-2))</f>
        <v>3.1141836233463032</v>
      </c>
    </row>
    <row r="344" spans="14:32" x14ac:dyDescent="0.35">
      <c r="N344" t="str">
        <f t="shared" ref="N344:N349" si="172">N335</f>
        <v>Eastern and South-Eastern Asia</v>
      </c>
      <c r="P344">
        <f>SQRT((Q$28*P$28^2+Q326*P326^2)/(Q$28+Q326-2))</f>
        <v>2.0358702688211743</v>
      </c>
      <c r="Q344">
        <f>SQRT((Q$28*P$28^2+Q327*P327^2)/(Q$28+Q327-2))</f>
        <v>1.9886929998321279</v>
      </c>
      <c r="R344">
        <f>SQRT((Q$28*P$28^2+Q328*P328^2)/(Q$28+Q328-2))</f>
        <v>2.9303635767161094</v>
      </c>
      <c r="S344">
        <f>SQRT((Q$28*P$28^2+Q329*P329^2)/(Q$28+Q329-2))</f>
        <v>1.742660690035863</v>
      </c>
      <c r="T344">
        <f>SQRT((Q$28*P$28^2+Q330*P330^2)/(Q$28+Q330-2))</f>
        <v>2.5158210192694406</v>
      </c>
      <c r="U344">
        <f>SQRT((Q$28*P$28^2+Q331*P331^2)/(Q$28+Q331-2))</f>
        <v>4.1262954701076175</v>
      </c>
      <c r="Y344" t="str">
        <f t="shared" ref="Y344:Y349" si="173">Y335</f>
        <v>Anglosphere (other)</v>
      </c>
      <c r="AA344">
        <f>SQRT((AB$28*AA$28^2+AB326*AA326^2)/(AB$28+AB326-2))</f>
        <v>3.2243326736628197</v>
      </c>
      <c r="AB344">
        <f>SQRT((AB$28*AA$28^2+AB327*AA327^2)/(AB$28+AB327-2))</f>
        <v>2.6492293439149748</v>
      </c>
      <c r="AC344">
        <f>SQRT((AB$28*AA$28^2+AB328*AA328^2)/(AB$28+AB328-2))</f>
        <v>3.0583578654315273</v>
      </c>
      <c r="AD344">
        <f>SQRT((AB$28*AA$28^2+AB329*AA329^2)/(AB$28+AB329-2))</f>
        <v>2.9022225119852658</v>
      </c>
      <c r="AE344">
        <f>SQRT((AB$28*AA$28^2+AB330*AA330^2)/(AB$28+AB330-2))</f>
        <v>2.888198432927406</v>
      </c>
      <c r="AF344">
        <f>SQRT((AB$28*AA$28^2+AB331*AA331^2)/(AB$28+AB331-2))</f>
        <v>3.1826081711830683</v>
      </c>
    </row>
    <row r="345" spans="14:32" x14ac:dyDescent="0.35">
      <c r="N345" t="str">
        <f t="shared" si="172"/>
        <v>Europe</v>
      </c>
      <c r="Q345">
        <f>SQRT((Q$29*P$29^2+Q327*P327^2)/(Q$29+Q327-2))</f>
        <v>2.1443279770949442</v>
      </c>
      <c r="R345">
        <f>SQRT((Q$29*P$29^2+Q328*P328^2)/(Q$29+Q328-2))</f>
        <v>2.8412795690651915</v>
      </c>
      <c r="S345">
        <f>SQRT((Q$29*P$29^2+Q329*P329^2)/(Q$29+Q329-2))</f>
        <v>2.1090575302287951</v>
      </c>
      <c r="T345">
        <f>SQRT((Q$29*P$29^2+Q330*P330^2)/(Q$29+Q330-2))</f>
        <v>2.6395322624857971</v>
      </c>
      <c r="U345">
        <f>SQRT((Q$29*P$29^2+Q331*P331^2)/(Q$29+Q331-2))</f>
        <v>3.3175647476243637</v>
      </c>
      <c r="Y345" t="str">
        <f t="shared" si="173"/>
        <v>Arabsphere</v>
      </c>
      <c r="AB345">
        <f>SQRT((AB$29*AA$29^2+AB327*AA327^2)/(AB$29+AB327-2))</f>
        <v>1.4191208048689761</v>
      </c>
      <c r="AC345">
        <f>SQRT((AB$29*AA$29^2+AB328*AA328^2)/(AB$29+AB328-2))</f>
        <v>1.4947764369933774</v>
      </c>
      <c r="AD345">
        <f>SQRT((AB$29*AA$29^2+AB329*AA329^2)/(AB$29+AB329-2))</f>
        <v>2.1254306891856927</v>
      </c>
      <c r="AE345">
        <f>SQRT((AB$29*AA$29^2+AB330*AA330^2)/(AB$29+AB330-2))</f>
        <v>1.4050213905203364</v>
      </c>
      <c r="AF345">
        <f>SQRT((AB$29*AA$29^2+AB331*AA331^2)/(AB$29+AB331-2))</f>
        <v>1.4850914709040643</v>
      </c>
    </row>
    <row r="346" spans="14:32" x14ac:dyDescent="0.35">
      <c r="N346" t="str">
        <f t="shared" si="172"/>
        <v>Latin America and the Caribbean</v>
      </c>
      <c r="R346">
        <f>SQRT((Q$30*P$30^2+Q328*P328^2)/(Q$30+Q328-2))</f>
        <v>1.8796681874855741</v>
      </c>
      <c r="S346">
        <f>SQRT((Q$30*P$30^2+Q329*P329^2)/(Q$30+Q329-2))</f>
        <v>1.5106637688048681</v>
      </c>
      <c r="T346">
        <f>SQRT((Q$30*P$30^2+Q330*P330^2)/(Q$30+Q330-2))</f>
        <v>1.5571750058426717</v>
      </c>
      <c r="U346">
        <f>SQRT((Q$30*P$30^2+Q331*P331^2)/(Q$30+Q331-2))</f>
        <v>1.9253603035477456</v>
      </c>
      <c r="Y346" t="str">
        <f t="shared" si="173"/>
        <v>Francosphere</v>
      </c>
      <c r="AC346">
        <f>SQRT((AB$30*AA$30^2+AB328*AA328^2)/(AB$30+AB328-2))</f>
        <v>5.9169700408775059</v>
      </c>
      <c r="AD346">
        <f>SQRT((AB$30*AA$30^2+AB329*AA329^2)/(AB$30+AB329-2))</f>
        <v>3.7035170210594544</v>
      </c>
      <c r="AE346">
        <f>SQRT((AB$30*AA$30^2+AB330*AA330^2)/(AB$30+AB330-2))</f>
        <v>4.9673542904584922</v>
      </c>
      <c r="AF346">
        <f>SQRT((AB$30*AA$30^2+AB331*AA331^2)/(AB$30+AB331-2))</f>
        <v>7.3749332011696369</v>
      </c>
    </row>
    <row r="347" spans="14:32" x14ac:dyDescent="0.35">
      <c r="N347" t="str">
        <f t="shared" si="172"/>
        <v>Northern Africa and Western Asia</v>
      </c>
      <c r="S347">
        <f>SQRT((Q$31*P$31^2+Q329*P329^2)/(Q$31+Q329-2))</f>
        <v>1.3627816228030993</v>
      </c>
      <c r="T347">
        <f>SQRT((Q$31*P$31^2+Q330*P330^2)/(Q$31+Q330-2))</f>
        <v>1.3725732065984333</v>
      </c>
      <c r="U347">
        <f>SQRT((Q$31*P$31^2+Q331*P331^2)/(Q$31+Q331-2))</f>
        <v>1.8569759814761535</v>
      </c>
      <c r="Y347" t="str">
        <f t="shared" si="173"/>
        <v>Germanosphere</v>
      </c>
      <c r="AD347">
        <f>SQRT((AB$31*AA$31^2+AB329*AA329^2)/(AB$31+AB329-2))</f>
        <v>2.7396731150050377</v>
      </c>
      <c r="AE347">
        <f>SQRT((AB$31*AA$31^2+AB330*AA330^2)/(AB$31+AB330-2))</f>
        <v>1.9673692865093697</v>
      </c>
      <c r="AF347">
        <f>SQRT((AB$31*AA$31^2+AB331*AA331^2)/(AB$31+AB331-2))</f>
        <v>6.550723948572263</v>
      </c>
    </row>
    <row r="348" spans="14:32" x14ac:dyDescent="0.35">
      <c r="N348" t="str">
        <f t="shared" si="172"/>
        <v>Northern America</v>
      </c>
      <c r="T348">
        <f>SQRT((Q$32*P$32^2+Q330*P330^2)/(Q$32+Q330-2))</f>
        <v>1.6431495074351561</v>
      </c>
      <c r="U348">
        <f>SQRT((Q$32*P$32^2+Q331*P331^2)/(Q$32+Q331-2))</f>
        <v>2.6647723617561239</v>
      </c>
      <c r="Y348" t="str">
        <f t="shared" si="173"/>
        <v>Hispanosphere</v>
      </c>
      <c r="AE348">
        <f>SQRT((AB$32*AA$32^2+AB330*AA330^2)/(AB$32+AB330-2))</f>
        <v>1.7548758057963663</v>
      </c>
      <c r="AF348">
        <f>SQRT((AB$32*AA$32^2+AB331*AA331^2)/(AB$32+AB331-2))</f>
        <v>1.8654401377297014</v>
      </c>
    </row>
    <row r="349" spans="14:32" x14ac:dyDescent="0.35">
      <c r="N349" t="str">
        <f t="shared" si="172"/>
        <v>Oceania</v>
      </c>
      <c r="U349">
        <f>SQRT((Q330*P330^2+Q331*P331^2)/(Q330+Q331-2))</f>
        <v>2.9592609960279361</v>
      </c>
      <c r="Y349" t="str">
        <f t="shared" si="173"/>
        <v>Lusosphone (Portuguese)</v>
      </c>
      <c r="AF349">
        <f>SQRT((AB330*AA330^2+AB331*AA331^2)/(AB330+AB331-2))</f>
        <v>1.8307606706104955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174">P342</f>
        <v>Europe</v>
      </c>
      <c r="Q351" t="str">
        <f t="shared" si="174"/>
        <v>Latin America and the Caribbean</v>
      </c>
      <c r="R351" t="str">
        <f t="shared" si="174"/>
        <v>Northern Africa and Western Asia</v>
      </c>
      <c r="S351" t="str">
        <f t="shared" si="174"/>
        <v>Northern America</v>
      </c>
      <c r="T351" t="str">
        <f t="shared" si="174"/>
        <v>Oceania</v>
      </c>
      <c r="U351" t="str">
        <f t="shared" si="174"/>
        <v>Sub-Saharan Africa</v>
      </c>
      <c r="Y351" s="4" t="s">
        <v>39</v>
      </c>
      <c r="Z351" t="str">
        <f>Z342</f>
        <v>Anglosphere (other)</v>
      </c>
      <c r="AA351" t="str">
        <f t="shared" ref="AA351:AF351" si="175">AA342</f>
        <v>Arabsphere</v>
      </c>
      <c r="AB351" t="str">
        <f t="shared" si="175"/>
        <v>Francosphere</v>
      </c>
      <c r="AC351" t="str">
        <f t="shared" si="175"/>
        <v>Germanosphere</v>
      </c>
      <c r="AD351" t="str">
        <f t="shared" si="175"/>
        <v>Hispanosphere</v>
      </c>
      <c r="AE351" t="str">
        <f t="shared" si="175"/>
        <v>Lusosphone (Portuguese)</v>
      </c>
      <c r="AF351" t="str">
        <f t="shared" si="175"/>
        <v>Swahili</v>
      </c>
    </row>
    <row r="352" spans="14:32" x14ac:dyDescent="0.35">
      <c r="N352" t="str">
        <f>N343</f>
        <v>Central and Southern Asia</v>
      </c>
      <c r="O352">
        <f>O334/O343</f>
        <v>-25.536910793902901</v>
      </c>
      <c r="P352">
        <f t="shared" ref="P352:U358" si="176">P334/P343</f>
        <v>-23.690391837793971</v>
      </c>
      <c r="Q352">
        <f t="shared" si="176"/>
        <v>-31.75930323541408</v>
      </c>
      <c r="R352">
        <f t="shared" si="176"/>
        <v>-21.983265343731585</v>
      </c>
      <c r="S352">
        <f t="shared" si="176"/>
        <v>-26.513918171238121</v>
      </c>
      <c r="T352">
        <f t="shared" si="176"/>
        <v>-16.806887712695058</v>
      </c>
      <c r="U352">
        <f t="shared" si="176"/>
        <v>-21.946302427467572</v>
      </c>
      <c r="Y352" t="str">
        <f>Y343</f>
        <v>Anglosphere (core)</v>
      </c>
      <c r="Z352">
        <f>Z334/Z343</f>
        <v>-28.683000837726961</v>
      </c>
      <c r="AA352">
        <f t="shared" ref="AA352:AF358" si="177">AA334/AA343</f>
        <v>-21.002559659851094</v>
      </c>
      <c r="AB352">
        <f t="shared" si="177"/>
        <v>-25.530130960352547</v>
      </c>
      <c r="AC352">
        <f t="shared" si="177"/>
        <v>-21.25996736393498</v>
      </c>
      <c r="AD352">
        <f t="shared" si="177"/>
        <v>-30.420499287176835</v>
      </c>
      <c r="AE352">
        <f t="shared" si="177"/>
        <v>-26.371604708530466</v>
      </c>
      <c r="AF352">
        <f t="shared" si="177"/>
        <v>-28.396579432231576</v>
      </c>
    </row>
    <row r="353" spans="14:32" x14ac:dyDescent="0.35">
      <c r="N353" t="str">
        <f t="shared" ref="N353:N358" si="178">N344</f>
        <v>Eastern and South-Eastern Asia</v>
      </c>
      <c r="P353">
        <f t="shared" si="176"/>
        <v>-25.979051943778039</v>
      </c>
      <c r="Q353">
        <f t="shared" si="176"/>
        <v>-35.099352578649608</v>
      </c>
      <c r="R353">
        <f t="shared" si="176"/>
        <v>-20.09828948804514</v>
      </c>
      <c r="S353">
        <f t="shared" si="176"/>
        <v>-35.197755862076271</v>
      </c>
      <c r="T353">
        <f t="shared" si="176"/>
        <v>-16.888845893554336</v>
      </c>
      <c r="U353">
        <f t="shared" si="176"/>
        <v>-16.142733568880725</v>
      </c>
      <c r="Y353" t="str">
        <f t="shared" ref="Y353:Y358" si="179">Y344</f>
        <v>Anglosphere (other)</v>
      </c>
      <c r="AA353">
        <f t="shared" si="177"/>
        <v>-21.200809301829413</v>
      </c>
      <c r="AB353">
        <f t="shared" si="177"/>
        <v>-23.750343778700547</v>
      </c>
      <c r="AC353">
        <f t="shared" si="177"/>
        <v>-20.807283654137009</v>
      </c>
      <c r="AD353">
        <f t="shared" si="177"/>
        <v>-29.927162853764457</v>
      </c>
      <c r="AE353">
        <f t="shared" si="177"/>
        <v>-25.043533997990355</v>
      </c>
      <c r="AF353">
        <f t="shared" si="177"/>
        <v>-28.195338507685896</v>
      </c>
    </row>
    <row r="354" spans="14:32" x14ac:dyDescent="0.35">
      <c r="N354" t="str">
        <f t="shared" si="178"/>
        <v>Europe</v>
      </c>
      <c r="Q354">
        <f t="shared" si="176"/>
        <v>-39.158681782228868</v>
      </c>
      <c r="R354">
        <f t="shared" si="176"/>
        <v>-25.714652083354558</v>
      </c>
      <c r="S354">
        <f t="shared" si="176"/>
        <v>-35.800334773286139</v>
      </c>
      <c r="T354">
        <f t="shared" si="176"/>
        <v>-21.464611141688014</v>
      </c>
      <c r="U354">
        <f t="shared" si="176"/>
        <v>-24.348253814265583</v>
      </c>
      <c r="Y354" t="str">
        <f t="shared" si="179"/>
        <v>Arabsphere</v>
      </c>
      <c r="AB354">
        <f t="shared" si="177"/>
        <v>-34.946234338660126</v>
      </c>
      <c r="AC354">
        <f t="shared" si="177"/>
        <v>-33.656497996653215</v>
      </c>
      <c r="AD354">
        <f t="shared" si="177"/>
        <v>-34.594450274655713</v>
      </c>
      <c r="AE354">
        <f t="shared" si="177"/>
        <v>-41.994745831823828</v>
      </c>
      <c r="AF354">
        <f t="shared" si="177"/>
        <v>-51.449716570345089</v>
      </c>
    </row>
    <row r="355" spans="14:32" x14ac:dyDescent="0.35">
      <c r="N355" t="str">
        <f t="shared" si="178"/>
        <v>Latin America and the Caribbean</v>
      </c>
      <c r="R355">
        <f t="shared" si="176"/>
        <v>-37.163949351218605</v>
      </c>
      <c r="S355">
        <f t="shared" si="176"/>
        <v>-47.858659787852126</v>
      </c>
      <c r="T355">
        <f t="shared" si="176"/>
        <v>-34.324922463052737</v>
      </c>
      <c r="U355">
        <f t="shared" si="176"/>
        <v>-40.288711730599012</v>
      </c>
      <c r="Y355" t="str">
        <f t="shared" si="179"/>
        <v>Francosphere</v>
      </c>
      <c r="AC355">
        <f t="shared" si="177"/>
        <v>-7.9919778289152266</v>
      </c>
      <c r="AD355">
        <f t="shared" si="177"/>
        <v>-19.037973664565047</v>
      </c>
      <c r="AE355">
        <f t="shared" si="177"/>
        <v>-11.27015834458358</v>
      </c>
      <c r="AF355">
        <f t="shared" si="177"/>
        <v>-9.9508546696190727</v>
      </c>
    </row>
    <row r="356" spans="14:32" x14ac:dyDescent="0.35">
      <c r="N356" t="str">
        <f t="shared" si="178"/>
        <v>Northern Africa and Western Asia</v>
      </c>
      <c r="S356">
        <f t="shared" si="176"/>
        <v>-42.623988016841615</v>
      </c>
      <c r="T356">
        <f t="shared" si="176"/>
        <v>-28.587732401582468</v>
      </c>
      <c r="U356">
        <f t="shared" si="176"/>
        <v>-34.119520701432371</v>
      </c>
      <c r="Y356" t="str">
        <f t="shared" si="179"/>
        <v>Germanosphere</v>
      </c>
      <c r="AD356">
        <f t="shared" si="177"/>
        <v>-32.612115500895278</v>
      </c>
      <c r="AE356">
        <f t="shared" si="177"/>
        <v>-38.03146997781549</v>
      </c>
      <c r="AF356">
        <f t="shared" si="177"/>
        <v>-14.078743930452436</v>
      </c>
    </row>
    <row r="357" spans="14:32" x14ac:dyDescent="0.35">
      <c r="N357" t="str">
        <f t="shared" si="178"/>
        <v>Northern America</v>
      </c>
      <c r="T357">
        <f t="shared" si="176"/>
        <v>-28.990882694019852</v>
      </c>
      <c r="U357">
        <f t="shared" si="176"/>
        <v>-26.927902194887942</v>
      </c>
      <c r="Y357" t="str">
        <f t="shared" si="179"/>
        <v>Hispanosphere</v>
      </c>
      <c r="AE357">
        <f t="shared" si="177"/>
        <v>-38.542623893017925</v>
      </c>
      <c r="AF357">
        <f t="shared" si="177"/>
        <v>-45.587920790177741</v>
      </c>
    </row>
    <row r="358" spans="14:32" x14ac:dyDescent="0.35">
      <c r="N358" t="str">
        <f t="shared" si="178"/>
        <v>Oceania</v>
      </c>
      <c r="U358">
        <f t="shared" si="176"/>
        <v>-8.1508102673592742</v>
      </c>
      <c r="Y358" t="str">
        <f t="shared" si="179"/>
        <v>Lusosphone (Portuguese)</v>
      </c>
      <c r="AF358">
        <f t="shared" si="177"/>
        <v>-9.5064414236461339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180">P351</f>
        <v>Europe</v>
      </c>
      <c r="Q361" t="str">
        <f t="shared" si="180"/>
        <v>Latin America and the Caribbean</v>
      </c>
      <c r="R361" t="str">
        <f t="shared" si="180"/>
        <v>Northern Africa and Western Asia</v>
      </c>
      <c r="S361" t="str">
        <f t="shared" si="180"/>
        <v>Northern America</v>
      </c>
      <c r="T361" t="str">
        <f t="shared" si="180"/>
        <v>Oceania</v>
      </c>
      <c r="U361" t="str">
        <f t="shared" si="180"/>
        <v>Sub-Saharan Africa</v>
      </c>
      <c r="Z361" t="str">
        <f>Z351</f>
        <v>Anglosphere (other)</v>
      </c>
      <c r="AA361" t="str">
        <f t="shared" ref="AA361:AF361" si="181">AA351</f>
        <v>Arabsphere</v>
      </c>
      <c r="AB361" t="str">
        <f t="shared" si="181"/>
        <v>Francosphere</v>
      </c>
      <c r="AC361" t="str">
        <f t="shared" si="181"/>
        <v>Germanosphere</v>
      </c>
      <c r="AD361" t="str">
        <f t="shared" si="181"/>
        <v>Hispanosphere</v>
      </c>
      <c r="AE361" t="str">
        <f t="shared" si="181"/>
        <v>Lusosphone (Portuguese)</v>
      </c>
      <c r="AF361" t="str">
        <f t="shared" si="181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182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183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182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183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182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183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182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183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182"/>
        <v>Northern America</v>
      </c>
      <c r="T367">
        <f>Q$32+Q330-2</f>
        <v>6076</v>
      </c>
      <c r="U367">
        <f>Q$32+Q331-2</f>
        <v>6272</v>
      </c>
      <c r="Y367" t="str">
        <f t="shared" si="183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182"/>
        <v>Oceania</v>
      </c>
      <c r="U368">
        <f>Q330+Q331-2</f>
        <v>3232</v>
      </c>
      <c r="Y368" t="str">
        <f t="shared" si="183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184">U3</f>
        <v>reg.75+</v>
      </c>
      <c r="P386" t="str">
        <f t="shared" ref="P386:P394" si="185">AM3</f>
        <v>75+</v>
      </c>
      <c r="Q386" t="str">
        <f t="shared" ref="Q386:Q394" si="186">AX3</f>
        <v>75+</v>
      </c>
      <c r="Y386" t="str">
        <f t="shared" ref="Y386:Y394" si="187">Y323</f>
        <v>Language_Grouping</v>
      </c>
      <c r="Z386" t="str">
        <f t="shared" ref="Z386:Z394" si="188">U15</f>
        <v>reg.75+</v>
      </c>
      <c r="AA386" t="str">
        <f t="shared" ref="AA386:AA394" si="189">AM15</f>
        <v>75+</v>
      </c>
      <c r="AB386" t="str">
        <f t="shared" ref="AB386:AB394" si="190">AX15</f>
        <v>75+</v>
      </c>
    </row>
    <row r="387" spans="14:32" x14ac:dyDescent="0.35">
      <c r="N387" t="str">
        <f t="shared" ref="N387:N394" si="191">N324</f>
        <v>Central and Southern Asia</v>
      </c>
      <c r="O387">
        <f t="shared" si="184"/>
        <v>99.661175390952948</v>
      </c>
      <c r="P387">
        <f t="shared" si="185"/>
        <v>3.368274547708467</v>
      </c>
      <c r="Q387">
        <f t="shared" si="186"/>
        <v>1202</v>
      </c>
      <c r="Y387" t="str">
        <f t="shared" si="187"/>
        <v>Anglosphere (core)</v>
      </c>
      <c r="Z387">
        <f t="shared" si="188"/>
        <v>118.40070969712144</v>
      </c>
      <c r="AA387">
        <f t="shared" si="189"/>
        <v>2.5864106450719966</v>
      </c>
      <c r="AB387">
        <f t="shared" si="190"/>
        <v>6901</v>
      </c>
    </row>
    <row r="388" spans="14:32" x14ac:dyDescent="0.35">
      <c r="N388" t="str">
        <f t="shared" si="191"/>
        <v>Eastern and South-Eastern Asia</v>
      </c>
      <c r="O388">
        <f t="shared" si="184"/>
        <v>97.512800708159887</v>
      </c>
      <c r="P388">
        <f t="shared" si="185"/>
        <v>5.850876978910887</v>
      </c>
      <c r="Q388">
        <f t="shared" si="186"/>
        <v>230</v>
      </c>
      <c r="Y388" t="str">
        <f t="shared" si="187"/>
        <v>Anglosphere (other)</v>
      </c>
      <c r="Z388">
        <f t="shared" si="188"/>
        <v>100.6352059508866</v>
      </c>
      <c r="AA388">
        <f t="shared" si="189"/>
        <v>2.3754832591325887</v>
      </c>
      <c r="AB388">
        <f t="shared" si="190"/>
        <v>1886</v>
      </c>
    </row>
    <row r="389" spans="14:32" x14ac:dyDescent="0.35">
      <c r="N389" t="str">
        <f t="shared" si="191"/>
        <v>Europe</v>
      </c>
      <c r="O389">
        <f t="shared" si="184"/>
        <v>99.451655635236264</v>
      </c>
      <c r="P389">
        <f t="shared" si="185"/>
        <v>2.5371657139939856</v>
      </c>
      <c r="Q389">
        <f t="shared" si="186"/>
        <v>3712</v>
      </c>
      <c r="Y389" t="str">
        <f t="shared" si="187"/>
        <v>Arabsphere</v>
      </c>
      <c r="Z389">
        <f t="shared" si="188"/>
        <v>87.413171490954241</v>
      </c>
      <c r="AA389">
        <f t="shared" si="189"/>
        <v>7.6957370501898774</v>
      </c>
      <c r="AB389">
        <f t="shared" si="190"/>
        <v>332</v>
      </c>
    </row>
    <row r="390" spans="14:32" x14ac:dyDescent="0.35">
      <c r="N390" t="str">
        <f t="shared" si="191"/>
        <v>Latin America and the Caribbean</v>
      </c>
      <c r="O390">
        <f t="shared" si="184"/>
        <v>105.68113103508009</v>
      </c>
      <c r="P390">
        <f t="shared" si="185"/>
        <v>1.3357960188760063</v>
      </c>
      <c r="Q390">
        <f t="shared" si="186"/>
        <v>3499</v>
      </c>
      <c r="Y390" t="str">
        <f t="shared" si="187"/>
        <v>Francosphere</v>
      </c>
      <c r="Z390">
        <f t="shared" si="188"/>
        <v>93.813377769625234</v>
      </c>
      <c r="AA390">
        <f t="shared" si="189"/>
        <v>2.6811496981332184</v>
      </c>
      <c r="AB390">
        <f t="shared" si="190"/>
        <v>2697</v>
      </c>
    </row>
    <row r="391" spans="14:32" x14ac:dyDescent="0.35">
      <c r="N391" t="str">
        <f t="shared" si="191"/>
        <v>Northern Africa and Western Asia</v>
      </c>
      <c r="O391">
        <f t="shared" si="184"/>
        <v>98.082387630358085</v>
      </c>
      <c r="P391">
        <f t="shared" si="185"/>
        <v>3.9985625732466841</v>
      </c>
      <c r="Q391">
        <f t="shared" si="186"/>
        <v>799</v>
      </c>
      <c r="Y391" t="str">
        <f t="shared" si="187"/>
        <v>Germanosphere</v>
      </c>
      <c r="Z391">
        <f t="shared" si="188"/>
        <v>96.799024579081419</v>
      </c>
      <c r="AA391">
        <f t="shared" si="189"/>
        <v>2.2075023200261126</v>
      </c>
      <c r="AB391">
        <f t="shared" si="190"/>
        <v>370</v>
      </c>
    </row>
    <row r="392" spans="14:32" x14ac:dyDescent="0.35">
      <c r="N392" t="str">
        <f t="shared" si="191"/>
        <v>Northern America</v>
      </c>
      <c r="O392">
        <f t="shared" si="184"/>
        <v>122.68011563156043</v>
      </c>
      <c r="P392">
        <f t="shared" si="185"/>
        <v>0.5455901621429341</v>
      </c>
      <c r="Q392">
        <f t="shared" si="186"/>
        <v>5388</v>
      </c>
      <c r="Y392" t="str">
        <f t="shared" si="187"/>
        <v>Hispanosphere</v>
      </c>
      <c r="Z392">
        <f t="shared" si="188"/>
        <v>108.35135667381648</v>
      </c>
      <c r="AA392">
        <f t="shared" si="189"/>
        <v>1.1325405201541381</v>
      </c>
      <c r="AB392">
        <f t="shared" si="190"/>
        <v>3361</v>
      </c>
    </row>
    <row r="393" spans="14:32" x14ac:dyDescent="0.35">
      <c r="N393" t="str">
        <f t="shared" si="191"/>
        <v>Oceania</v>
      </c>
      <c r="O393">
        <f t="shared" si="184"/>
        <v>108.41094442089133</v>
      </c>
      <c r="P393">
        <f t="shared" si="185"/>
        <v>1.1370037690698884</v>
      </c>
      <c r="Q393">
        <f t="shared" si="186"/>
        <v>823</v>
      </c>
      <c r="Y393" t="str">
        <f t="shared" si="187"/>
        <v>Lusosphone (Portuguese)</v>
      </c>
      <c r="Z393">
        <f t="shared" si="188"/>
        <v>99.648399395447171</v>
      </c>
      <c r="AA393">
        <f t="shared" si="189"/>
        <v>3.0522314224841098</v>
      </c>
      <c r="AB393">
        <f t="shared" si="190"/>
        <v>576</v>
      </c>
    </row>
    <row r="394" spans="14:32" x14ac:dyDescent="0.35">
      <c r="N394" t="str">
        <f t="shared" si="191"/>
        <v>Sub-Saharan Africa</v>
      </c>
      <c r="O394">
        <f t="shared" si="184"/>
        <v>106.46113779434748</v>
      </c>
      <c r="P394">
        <f t="shared" si="185"/>
        <v>5.0614178670762415</v>
      </c>
      <c r="Q394">
        <f t="shared" si="186"/>
        <v>489</v>
      </c>
      <c r="Y394" t="str">
        <f t="shared" si="187"/>
        <v>Swahili</v>
      </c>
      <c r="Z394">
        <f t="shared" si="188"/>
        <v>81.422154075114165</v>
      </c>
      <c r="AA394">
        <f t="shared" si="189"/>
        <v>24.087363683494853</v>
      </c>
      <c r="AB394">
        <f t="shared" si="190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-70.663392131240528</v>
      </c>
      <c r="P397">
        <f>O$27-O389</f>
        <v>-72.602247058316905</v>
      </c>
      <c r="Q397">
        <f>O$27-O390</f>
        <v>-78.831722458160726</v>
      </c>
      <c r="R397">
        <f>O$27-O391</f>
        <v>-71.232979053438726</v>
      </c>
      <c r="S397">
        <f>O$27-O392</f>
        <v>-95.830707054641067</v>
      </c>
      <c r="T397">
        <f>O$27-O393</f>
        <v>-81.561535843971967</v>
      </c>
      <c r="U397">
        <f>O$27-O394</f>
        <v>-79.61172921742812</v>
      </c>
      <c r="Y397" t="str">
        <f>Y387</f>
        <v>Anglosphere (core)</v>
      </c>
      <c r="Z397">
        <f>Z$27-Z388</f>
        <v>-68.533111255646816</v>
      </c>
      <c r="AA397">
        <f>Z$27-Z389</f>
        <v>-55.311076795714456</v>
      </c>
      <c r="AB397">
        <f>Z$27-Z390</f>
        <v>-61.711283074385449</v>
      </c>
      <c r="AC397">
        <f>Z$27-Z391</f>
        <v>-64.696929883841634</v>
      </c>
      <c r="AD397">
        <f>Z$27-Z392</f>
        <v>-76.249261978576698</v>
      </c>
      <c r="AE397">
        <f>Z$27-Z393</f>
        <v>-67.546304700207386</v>
      </c>
      <c r="AF397">
        <f>Z$27-Z394</f>
        <v>-49.32005937987438</v>
      </c>
    </row>
    <row r="398" spans="14:32" x14ac:dyDescent="0.35">
      <c r="N398" t="str">
        <f t="shared" ref="N398:N403" si="192">N388</f>
        <v>Eastern and South-Eastern Asia</v>
      </c>
      <c r="P398">
        <f>O$28-O389</f>
        <v>-58.200094429376286</v>
      </c>
      <c r="Q398">
        <f>O$28-O390</f>
        <v>-64.4295698292201</v>
      </c>
      <c r="R398">
        <f>O$28-O391</f>
        <v>-56.830826424498106</v>
      </c>
      <c r="S398">
        <f>O$28-O392</f>
        <v>-81.42855442570044</v>
      </c>
      <c r="T398">
        <f>O$28-O393</f>
        <v>-67.15938321503134</v>
      </c>
      <c r="U398">
        <f>O$28-O394</f>
        <v>-65.209576588487494</v>
      </c>
      <c r="Y398" t="str">
        <f t="shared" ref="Y398:Y403" si="193">Y388</f>
        <v>Anglosphere (other)</v>
      </c>
      <c r="AA398">
        <f>Z$28-Z389</f>
        <v>-56.613628892640165</v>
      </c>
      <c r="AB398">
        <f>Z$28-Z390</f>
        <v>-63.013835171311158</v>
      </c>
      <c r="AC398">
        <f>Z$28-Z391</f>
        <v>-65.999481980767342</v>
      </c>
      <c r="AD398">
        <f>Z$28-Z392</f>
        <v>-77.551814075502406</v>
      </c>
      <c r="AE398">
        <f>Z$28-Z393</f>
        <v>-68.848856797133095</v>
      </c>
      <c r="AF398">
        <f>Z$28-Z394</f>
        <v>-50.622611476800088</v>
      </c>
    </row>
    <row r="399" spans="14:32" x14ac:dyDescent="0.35">
      <c r="N399" t="str">
        <f t="shared" si="192"/>
        <v>Europe</v>
      </c>
      <c r="Q399">
        <f>O$29-O390</f>
        <v>-78.596789949211342</v>
      </c>
      <c r="R399">
        <f>O$29-O391</f>
        <v>-70.998046544489341</v>
      </c>
      <c r="S399">
        <f>O$29-O392</f>
        <v>-95.595774545691683</v>
      </c>
      <c r="T399">
        <f>O$29-O393</f>
        <v>-81.326603335022583</v>
      </c>
      <c r="U399">
        <f>O$29-O394</f>
        <v>-79.376796708478736</v>
      </c>
      <c r="Y399" t="str">
        <f t="shared" si="193"/>
        <v>Arabsphere</v>
      </c>
      <c r="AB399">
        <f>Z$29-Z390</f>
        <v>-49.68665570652842</v>
      </c>
      <c r="AC399">
        <f>Z$29-Z391</f>
        <v>-52.672302515984605</v>
      </c>
      <c r="AD399">
        <f>Z$29-Z392</f>
        <v>-64.224634610719676</v>
      </c>
      <c r="AE399">
        <f>Z$29-Z393</f>
        <v>-55.521677332350357</v>
      </c>
      <c r="AF399">
        <f>Z$29-Z394</f>
        <v>-37.295432012017351</v>
      </c>
    </row>
    <row r="400" spans="14:32" x14ac:dyDescent="0.35">
      <c r="N400" t="str">
        <f t="shared" si="192"/>
        <v>Latin America and the Caribbean</v>
      </c>
      <c r="R400">
        <f>O$30-O391</f>
        <v>-67.79142427124512</v>
      </c>
      <c r="S400">
        <f>O$30-O392</f>
        <v>-92.389152272447461</v>
      </c>
      <c r="T400">
        <f>O$30-O393</f>
        <v>-78.119981061778361</v>
      </c>
      <c r="U400">
        <f>O$30-O394</f>
        <v>-76.170174435234514</v>
      </c>
      <c r="Y400" t="str">
        <f t="shared" si="193"/>
        <v>Francosphere</v>
      </c>
      <c r="AC400">
        <f>Z$30-Z391</f>
        <v>-49.65165573992121</v>
      </c>
      <c r="AD400">
        <f>Z$30-Z392</f>
        <v>-61.203987834656274</v>
      </c>
      <c r="AE400">
        <f>Z$30-Z393</f>
        <v>-52.501030556286963</v>
      </c>
      <c r="AF400">
        <f>Z$30-Z394</f>
        <v>-34.274785235953956</v>
      </c>
    </row>
    <row r="401" spans="14:32" x14ac:dyDescent="0.35">
      <c r="N401" t="str">
        <f t="shared" si="192"/>
        <v>Northern Africa and Western Asia</v>
      </c>
      <c r="S401">
        <f>O$31-O392</f>
        <v>-78.177996467312056</v>
      </c>
      <c r="T401">
        <f>O$31-O393</f>
        <v>-63.908825256642949</v>
      </c>
      <c r="U401">
        <f>O$31-O394</f>
        <v>-61.959018630099102</v>
      </c>
      <c r="Y401" t="str">
        <f t="shared" si="193"/>
        <v>Germanosphere</v>
      </c>
      <c r="AD401">
        <f>Z$31-Z392</f>
        <v>-80.043064382699825</v>
      </c>
      <c r="AE401">
        <f>Z$31-Z393</f>
        <v>-71.340107104330514</v>
      </c>
      <c r="AF401">
        <f>Z$31-Z394</f>
        <v>-53.113861783997507</v>
      </c>
    </row>
    <row r="402" spans="14:32" x14ac:dyDescent="0.35">
      <c r="N402" t="str">
        <f t="shared" si="192"/>
        <v>Northern America</v>
      </c>
      <c r="T402">
        <f>O$32-O393</f>
        <v>-72.306424343614083</v>
      </c>
      <c r="U402">
        <f>O$32-O394</f>
        <v>-70.356617717070236</v>
      </c>
      <c r="Y402" t="str">
        <f t="shared" si="193"/>
        <v>Hispanosphere</v>
      </c>
      <c r="AE402">
        <f>Z$32-Z393</f>
        <v>-64.155679310939234</v>
      </c>
      <c r="AF402">
        <f>Z$32-Z394</f>
        <v>-45.929433990606235</v>
      </c>
    </row>
    <row r="403" spans="14:32" x14ac:dyDescent="0.35">
      <c r="N403" t="str">
        <f t="shared" si="192"/>
        <v>Oceania</v>
      </c>
      <c r="U403">
        <f>O393-O394</f>
        <v>1.9498066265438467</v>
      </c>
      <c r="Y403" t="str">
        <f t="shared" si="193"/>
        <v>Lusosphone (Portuguese)</v>
      </c>
      <c r="AF403">
        <f>Z393-Z394</f>
        <v>18.226245320333007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194">P396</f>
        <v>Europe</v>
      </c>
      <c r="Q405" t="str">
        <f t="shared" si="194"/>
        <v>Latin America and the Caribbean</v>
      </c>
      <c r="R405" t="str">
        <f t="shared" si="194"/>
        <v>Northern Africa and Western Asia</v>
      </c>
      <c r="S405" t="str">
        <f t="shared" si="194"/>
        <v>Northern America</v>
      </c>
      <c r="T405" t="str">
        <f t="shared" si="194"/>
        <v>Oceania</v>
      </c>
      <c r="U405" t="str">
        <f t="shared" si="194"/>
        <v>Sub-Saharan Africa</v>
      </c>
      <c r="Z405" t="str">
        <f>Z396</f>
        <v>Anglosphere (other)</v>
      </c>
      <c r="AA405" t="str">
        <f t="shared" ref="AA405:AF405" si="195">AA396</f>
        <v>Arabsphere</v>
      </c>
      <c r="AB405" t="str">
        <f t="shared" si="195"/>
        <v>Francosphere</v>
      </c>
      <c r="AC405" t="str">
        <f t="shared" si="195"/>
        <v>Germanosphere</v>
      </c>
      <c r="AD405" t="str">
        <f t="shared" si="195"/>
        <v>Hispanosphere</v>
      </c>
      <c r="AE405" t="str">
        <f t="shared" si="195"/>
        <v>Lusosphone (Portuguese)</v>
      </c>
      <c r="AF405" t="str">
        <f t="shared" si="195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3.6899460773383232</v>
      </c>
      <c r="P406">
        <f>SQRT((Q$27*P$27^2+Q389*P389^2)/(Q$27+Q389-2))</f>
        <v>3.3710078779232906</v>
      </c>
      <c r="Q406">
        <f>SQRT((Q$27*P$27^2+Q390*P390^2)/(Q$27+Q390-2))</f>
        <v>3.2021815162986167</v>
      </c>
      <c r="R406">
        <f>SQRT((Q$27*P$27^2+Q391*P391^2)/(Q$27+Q391-2))</f>
        <v>3.654799089806906</v>
      </c>
      <c r="S406">
        <f>SQRT((Q$27*P$27^2+Q392*P392^2)/(Q$27+Q392-2))</f>
        <v>2.9523356257958753</v>
      </c>
      <c r="T406">
        <f>SQRT((Q$27*P$27^2+Q393*P393^2)/(Q$27+Q393-2))</f>
        <v>3.5026618207393514</v>
      </c>
      <c r="U406">
        <f>SQRT((Q$27*P$27^2+Q394*P394^2)/(Q$27+Q394-2))</f>
        <v>3.7041730701209215</v>
      </c>
      <c r="Y406" t="str">
        <f>Y397</f>
        <v>Anglosphere (core)</v>
      </c>
      <c r="Z406">
        <f>SQRT((AB$27*AA$27^2+AB388*AA388^2)/(AB$27+AB388-2))</f>
        <v>2.9264277178747844</v>
      </c>
      <c r="AA406">
        <f>SQRT((AB$27*AA$27^2+AB389*AA389^2)/(AB$27+AB389-2))</f>
        <v>3.3394872420527961</v>
      </c>
      <c r="AB406">
        <f>SQRT((AB$27*AA$27^2+AB390*AA390^2)/(AB$27+AB390-2))</f>
        <v>2.9542681228007166</v>
      </c>
      <c r="AC406">
        <f>SQRT((AB$27*AA$27^2+AB391*AA391^2)/(AB$27+AB391-2))</f>
        <v>3.0070192599120658</v>
      </c>
      <c r="AD406">
        <f>SQRT((AB$27*AA$27^2+AB392*AA392^2)/(AB$27+AB392-2))</f>
        <v>2.6338288085913635</v>
      </c>
      <c r="AE406">
        <f>SQRT((AB$27*AA$27^2+AB393*AA393^2)/(AB$27+AB393-2))</f>
        <v>3.0387236424482436</v>
      </c>
      <c r="AF406">
        <f>SQRT((AB$27*AA$27^2+AB394*AA394^2)/(AB$27+AB394-2))</f>
        <v>3.0603532182347206</v>
      </c>
    </row>
    <row r="407" spans="14:32" x14ac:dyDescent="0.35">
      <c r="N407" t="str">
        <f t="shared" ref="N407:N412" si="196">N398</f>
        <v>Eastern and South-Eastern Asia</v>
      </c>
      <c r="P407">
        <f>SQRT((Q$28*P$28^2+Q389*P389^2)/(Q$28+Q389-2))</f>
        <v>2.9207004849100269</v>
      </c>
      <c r="Q407">
        <f>SQRT((Q$28*P$28^2+Q390*P390^2)/(Q$28+Q390-2))</f>
        <v>2.201440342300486</v>
      </c>
      <c r="R407">
        <f>SQRT((Q$28*P$28^2+Q391*P391^2)/(Q$28+Q391-2))</f>
        <v>4.137872411487618</v>
      </c>
      <c r="S407">
        <f>SQRT((Q$28*P$28^2+Q392*P392^2)/(Q$28+Q392-2))</f>
        <v>1.6176436431610297</v>
      </c>
      <c r="T407">
        <f>SQRT((Q$28*P$28^2+Q393*P393^2)/(Q$28+Q393-2))</f>
        <v>3.1062245387379215</v>
      </c>
      <c r="U407">
        <f>SQRT((Q$28*P$28^2+Q394*P394^2)/(Q$28+Q394-2))</f>
        <v>4.5881041589606948</v>
      </c>
      <c r="Y407" t="str">
        <f t="shared" ref="Y407:Y412" si="197">Y398</f>
        <v>Anglosphere (other)</v>
      </c>
      <c r="AA407">
        <f>SQRT((AB$28*AA$28^2+AB389*AA389^2)/(AB$28+AB389-2))</f>
        <v>3.3228603738221105</v>
      </c>
      <c r="AB407">
        <f>SQRT((AB$28*AA$28^2+AB390*AA390^2)/(AB$28+AB390-2))</f>
        <v>3.0640563682518889</v>
      </c>
      <c r="AC407">
        <f>SQRT((AB$28*AA$28^2+AB391*AA391^2)/(AB$28+AB391-2))</f>
        <v>3.1146430750108292</v>
      </c>
      <c r="AD407">
        <f>SQRT((AB$28*AA$28^2+AB392*AA392^2)/(AB$28+AB392-2))</f>
        <v>2.8472509591856583</v>
      </c>
      <c r="AE407">
        <f>SQRT((AB$28*AA$28^2+AB393*AA393^2)/(AB$28+AB393-2))</f>
        <v>3.1327350945740369</v>
      </c>
      <c r="AF407">
        <f>SQRT((AB$28*AA$28^2+AB394*AA394^2)/(AB$28+AB394-2))</f>
        <v>3.1498597047650247</v>
      </c>
    </row>
    <row r="408" spans="14:32" x14ac:dyDescent="0.35">
      <c r="N408" t="str">
        <f t="shared" si="196"/>
        <v>Europe</v>
      </c>
      <c r="Q408">
        <f>SQRT((Q$29*P$29^2+Q390*P390^2)/(Q$29+Q390-2))</f>
        <v>2.4615395736973427</v>
      </c>
      <c r="R408">
        <f>SQRT((Q$29*P$29^2+Q391*P391^2)/(Q$29+Q391-2))</f>
        <v>3.1729217830814367</v>
      </c>
      <c r="S408">
        <f>SQRT((Q$29*P$29^2+Q392*P392^2)/(Q$29+Q392-2))</f>
        <v>2.1207283221469844</v>
      </c>
      <c r="T408">
        <f>SQRT((Q$29*P$29^2+Q393*P393^2)/(Q$29+Q393-2))</f>
        <v>2.825474171889923</v>
      </c>
      <c r="U408">
        <f>SQRT((Q$29*P$29^2+Q394*P394^2)/(Q$29+Q394-2))</f>
        <v>3.2556751797168362</v>
      </c>
      <c r="Y408" t="str">
        <f t="shared" si="197"/>
        <v>Arabsphere</v>
      </c>
      <c r="AB408">
        <f>SQRT((AB$29*AA$29^2+AB390*AA390^2)/(AB$29+AB390-2))</f>
        <v>1.6475334230859884</v>
      </c>
      <c r="AC408">
        <f>SQRT((AB$29*AA$29^2+AB391*AA391^2)/(AB$29+AB391-2))</f>
        <v>1.4206327457666821</v>
      </c>
      <c r="AD408">
        <f>SQRT((AB$29*AA$29^2+AB392*AA392^2)/(AB$29+AB392-2))</f>
        <v>1.3543270768607292</v>
      </c>
      <c r="AE408">
        <f>SQRT((AB$29*AA$29^2+AB393*AA393^2)/(AB$29+AB393-2))</f>
        <v>1.4866740026394119</v>
      </c>
      <c r="AF408">
        <f>SQRT((AB$29*AA$29^2+AB394*AA394^2)/(AB$29+AB394-2))</f>
        <v>1.4228574664867883</v>
      </c>
    </row>
    <row r="409" spans="14:32" x14ac:dyDescent="0.35">
      <c r="N409" t="str">
        <f t="shared" si="196"/>
        <v>Latin America and the Caribbean</v>
      </c>
      <c r="R409">
        <f>SQRT((Q$30*P$30^2+Q391*P391^2)/(Q$30+Q391-2))</f>
        <v>1.7674011133068304</v>
      </c>
      <c r="S409">
        <f>SQRT((Q$30*P$30^2+Q392*P392^2)/(Q$30+Q392-2))</f>
        <v>1.4537197916808271</v>
      </c>
      <c r="T409">
        <f>SQRT((Q$30*P$30^2+Q393*P393^2)/(Q$30+Q393-2))</f>
        <v>1.5980417156708782</v>
      </c>
      <c r="U409">
        <f>SQRT((Q$30*P$30^2+Q394*P394^2)/(Q$30+Q394-2))</f>
        <v>1.7773950131616039</v>
      </c>
      <c r="Y409" t="str">
        <f t="shared" si="197"/>
        <v>Francosphere</v>
      </c>
      <c r="AC409">
        <f>SQRT((AB$30*AA$30^2+AB391*AA391^2)/(AB$30+AB391-2))</f>
        <v>6.8511469586098572</v>
      </c>
      <c r="AD409">
        <f>SQRT((AB$30*AA$30^2+AB392*AA392^2)/(AB$30+AB392-2))</f>
        <v>4.8452596675247976</v>
      </c>
      <c r="AE409">
        <f>SQRT((AB$30*AA$30^2+AB393*AA393^2)/(AB$30+AB393-2))</f>
        <v>6.705473041861528</v>
      </c>
      <c r="AF409">
        <f>SQRT((AB$30*AA$30^2+AB394*AA394^2)/(AB$30+AB394-2))</f>
        <v>7.3173023066346738</v>
      </c>
    </row>
    <row r="410" spans="14:32" x14ac:dyDescent="0.35">
      <c r="N410" t="str">
        <f t="shared" si="196"/>
        <v>Northern Africa and Western Asia</v>
      </c>
      <c r="S410">
        <f>SQRT((Q$31*P$31^2+Q392*P392^2)/(Q$31+Q392-2))</f>
        <v>1.2706528945733011</v>
      </c>
      <c r="T410">
        <f>SQRT((Q$31*P$31^2+Q393*P393^2)/(Q$31+Q393-2))</f>
        <v>1.4212016346346923</v>
      </c>
      <c r="U410">
        <f>SQRT((Q$31*P$31^2+Q394*P394^2)/(Q$31+Q394-2))</f>
        <v>1.6596703545940827</v>
      </c>
      <c r="Y410" t="str">
        <f t="shared" si="197"/>
        <v>Germanosphere</v>
      </c>
      <c r="AD410">
        <f>SQRT((AB$31*AA$31^2+AB392*AA392^2)/(AB$31+AB392-2))</f>
        <v>1.7384942506033862</v>
      </c>
      <c r="AE410">
        <f>SQRT((AB$31*AA$31^2+AB393*AA393^2)/(AB$31+AB393-2))</f>
        <v>3.8418920243429793</v>
      </c>
      <c r="AF410">
        <f>SQRT((AB$31*AA$31^2+AB394*AA394^2)/(AB$31+AB394-2))</f>
        <v>5.7508153502942676</v>
      </c>
    </row>
    <row r="411" spans="14:32" x14ac:dyDescent="0.35">
      <c r="N411" t="str">
        <f t="shared" si="196"/>
        <v>Northern America</v>
      </c>
      <c r="T411">
        <f>SQRT((Q$32*P$32^2+Q393*P393^2)/(Q$32+Q393-2))</f>
        <v>1.7975339758666149</v>
      </c>
      <c r="U411">
        <f>SQRT((Q$32*P$32^2+Q394*P394^2)/(Q$32+Q394-2))</f>
        <v>2.3909714564278035</v>
      </c>
      <c r="Y411" t="str">
        <f t="shared" si="197"/>
        <v>Hispanosphere</v>
      </c>
      <c r="AE411">
        <f>SQRT((AB$32*AA$32^2+AB393*AA393^2)/(AB$32+AB393-2))</f>
        <v>1.8561548555329734</v>
      </c>
      <c r="AF411">
        <f>SQRT((AB$32*AA$32^2+AB394*AA394^2)/(AB$32+AB394-2))</f>
        <v>1.8222151003439129</v>
      </c>
    </row>
    <row r="412" spans="14:32" x14ac:dyDescent="0.35">
      <c r="N412" t="str">
        <f t="shared" si="196"/>
        <v>Oceania</v>
      </c>
      <c r="U412">
        <f>SQRT((Q393*P393^2+Q394*P394^2)/(Q393+Q394-2))</f>
        <v>3.2210109235645574</v>
      </c>
      <c r="Y412" t="str">
        <f t="shared" si="197"/>
        <v>Lusosphone (Portuguese)</v>
      </c>
      <c r="AF412">
        <f>SQRT((AB393*AA393^2+AB394*AA394^2)/(AB393+AB394-2))</f>
        <v>3.3661110753731647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198">P405</f>
        <v>Europe</v>
      </c>
      <c r="Q414" t="str">
        <f t="shared" si="198"/>
        <v>Latin America and the Caribbean</v>
      </c>
      <c r="R414" t="str">
        <f t="shared" si="198"/>
        <v>Northern Africa and Western Asia</v>
      </c>
      <c r="S414" t="str">
        <f t="shared" si="198"/>
        <v>Northern America</v>
      </c>
      <c r="T414" t="str">
        <f t="shared" si="198"/>
        <v>Oceania</v>
      </c>
      <c r="U414" t="str">
        <f t="shared" si="198"/>
        <v>Sub-Saharan Africa</v>
      </c>
      <c r="Y414" s="4" t="s">
        <v>39</v>
      </c>
      <c r="Z414" t="str">
        <f>Z405</f>
        <v>Anglosphere (other)</v>
      </c>
      <c r="AA414" t="str">
        <f t="shared" ref="AA414:AF414" si="199">AA405</f>
        <v>Arabsphere</v>
      </c>
      <c r="AB414" t="str">
        <f t="shared" si="199"/>
        <v>Francosphere</v>
      </c>
      <c r="AC414" t="str">
        <f t="shared" si="199"/>
        <v>Germanosphere</v>
      </c>
      <c r="AD414" t="str">
        <f t="shared" si="199"/>
        <v>Hispanosphere</v>
      </c>
      <c r="AE414" t="str">
        <f t="shared" si="199"/>
        <v>Lusosphone (Portuguese)</v>
      </c>
      <c r="AF414" t="str">
        <f t="shared" si="199"/>
        <v>Swahili</v>
      </c>
    </row>
    <row r="415" spans="14:32" x14ac:dyDescent="0.35">
      <c r="N415" t="str">
        <f>N406</f>
        <v>Central and Southern Asia</v>
      </c>
      <c r="O415">
        <f>O397/O406</f>
        <v>-19.150250613475713</v>
      </c>
      <c r="P415">
        <f t="shared" ref="P415:U421" si="200">P397/P406</f>
        <v>-21.537252266240184</v>
      </c>
      <c r="Q415">
        <f t="shared" si="200"/>
        <v>-24.618130501634354</v>
      </c>
      <c r="R415">
        <f t="shared" si="200"/>
        <v>-19.490258507534591</v>
      </c>
      <c r="S415">
        <f t="shared" si="200"/>
        <v>-32.459286206258312</v>
      </c>
      <c r="T415">
        <f t="shared" si="200"/>
        <v>-23.28558679603152</v>
      </c>
      <c r="U415">
        <f t="shared" si="200"/>
        <v>-21.492443174322094</v>
      </c>
      <c r="Y415" t="str">
        <f>Y406</f>
        <v>Anglosphere (core)</v>
      </c>
      <c r="Z415">
        <f>Z397/Z406</f>
        <v>-23.418692639166427</v>
      </c>
      <c r="AA415">
        <f t="shared" ref="AA415:AF421" si="201">AA397/AA406</f>
        <v>-16.562745351802725</v>
      </c>
      <c r="AB415">
        <f t="shared" si="201"/>
        <v>-20.88885656589683</v>
      </c>
      <c r="AC415">
        <f t="shared" si="201"/>
        <v>-21.515302793815017</v>
      </c>
      <c r="AD415">
        <f t="shared" si="201"/>
        <v>-28.949968855172742</v>
      </c>
      <c r="AE415">
        <f t="shared" si="201"/>
        <v>-22.228511917518954</v>
      </c>
      <c r="AF415">
        <f t="shared" si="201"/>
        <v>-16.115806203678435</v>
      </c>
    </row>
    <row r="416" spans="14:32" x14ac:dyDescent="0.35">
      <c r="N416" t="str">
        <f t="shared" ref="N416:N421" si="202">N407</f>
        <v>Eastern and South-Eastern Asia</v>
      </c>
      <c r="P416">
        <f t="shared" si="200"/>
        <v>-19.926758916249902</v>
      </c>
      <c r="Q416">
        <f t="shared" si="200"/>
        <v>-29.267006964127749</v>
      </c>
      <c r="R416">
        <f t="shared" si="200"/>
        <v>-13.734310962977879</v>
      </c>
      <c r="S416">
        <f t="shared" si="200"/>
        <v>-50.337758114995765</v>
      </c>
      <c r="T416">
        <f t="shared" si="200"/>
        <v>-21.62090421264865</v>
      </c>
      <c r="U416">
        <f t="shared" si="200"/>
        <v>-14.212749826337612</v>
      </c>
      <c r="Y416" t="str">
        <f t="shared" ref="Y416:Y421" si="203">Y407</f>
        <v>Anglosphere (other)</v>
      </c>
      <c r="AA416">
        <f t="shared" si="201"/>
        <v>-17.037618955839694</v>
      </c>
      <c r="AB416">
        <f t="shared" si="201"/>
        <v>-20.565494755327208</v>
      </c>
      <c r="AC416">
        <f t="shared" si="201"/>
        <v>-21.190062678542347</v>
      </c>
      <c r="AD416">
        <f t="shared" si="201"/>
        <v>-27.237435402491879</v>
      </c>
      <c r="AE416">
        <f t="shared" si="201"/>
        <v>-21.977235456767719</v>
      </c>
      <c r="AF416">
        <f t="shared" si="201"/>
        <v>-16.071386100218856</v>
      </c>
    </row>
    <row r="417" spans="14:32" x14ac:dyDescent="0.35">
      <c r="N417" t="str">
        <f t="shared" si="202"/>
        <v>Europe</v>
      </c>
      <c r="Q417">
        <f t="shared" si="200"/>
        <v>-31.929931490459623</v>
      </c>
      <c r="R417">
        <f t="shared" si="200"/>
        <v>-22.376235973752365</v>
      </c>
      <c r="S417">
        <f t="shared" si="200"/>
        <v>-45.076860410348253</v>
      </c>
      <c r="T417">
        <f t="shared" si="200"/>
        <v>-28.783346931330918</v>
      </c>
      <c r="U417">
        <f t="shared" si="200"/>
        <v>-24.381055334697908</v>
      </c>
      <c r="Y417" t="str">
        <f t="shared" si="203"/>
        <v>Arabsphere</v>
      </c>
      <c r="AB417">
        <f t="shared" si="201"/>
        <v>-30.158208028011074</v>
      </c>
      <c r="AC417">
        <f t="shared" si="201"/>
        <v>-37.076649593599647</v>
      </c>
      <c r="AD417">
        <f t="shared" si="201"/>
        <v>-47.421805048444845</v>
      </c>
      <c r="AE417">
        <f t="shared" si="201"/>
        <v>-37.346235444877799</v>
      </c>
      <c r="AF417">
        <f t="shared" si="201"/>
        <v>-26.211643042577133</v>
      </c>
    </row>
    <row r="418" spans="14:32" x14ac:dyDescent="0.35">
      <c r="N418" t="str">
        <f t="shared" si="202"/>
        <v>Latin America and the Caribbean</v>
      </c>
      <c r="R418">
        <f t="shared" si="200"/>
        <v>-38.356558542846273</v>
      </c>
      <c r="S418">
        <f t="shared" si="200"/>
        <v>-63.553617967617278</v>
      </c>
      <c r="T418">
        <f t="shared" si="200"/>
        <v>-48.884819648767809</v>
      </c>
      <c r="U418">
        <f t="shared" si="200"/>
        <v>-42.854950008970789</v>
      </c>
      <c r="Y418" t="str">
        <f t="shared" si="203"/>
        <v>Francosphere</v>
      </c>
      <c r="AC418">
        <f t="shared" si="201"/>
        <v>-7.247203430299189</v>
      </c>
      <c r="AD418">
        <f t="shared" si="201"/>
        <v>-12.631725033205981</v>
      </c>
      <c r="AE418">
        <f t="shared" si="201"/>
        <v>-7.829578946709475</v>
      </c>
      <c r="AF418">
        <f t="shared" si="201"/>
        <v>-4.6840739660129467</v>
      </c>
    </row>
    <row r="419" spans="14:32" x14ac:dyDescent="0.35">
      <c r="N419" t="str">
        <f t="shared" si="202"/>
        <v>Northern Africa and Western Asia</v>
      </c>
      <c r="S419">
        <f t="shared" si="200"/>
        <v>-61.52584769703379</v>
      </c>
      <c r="T419">
        <f t="shared" si="200"/>
        <v>-44.968161940701798</v>
      </c>
      <c r="U419">
        <f t="shared" si="200"/>
        <v>-37.332123489819672</v>
      </c>
      <c r="Y419" t="str">
        <f t="shared" si="203"/>
        <v>Germanosphere</v>
      </c>
      <c r="AD419">
        <f t="shared" si="201"/>
        <v>-46.041604310695277</v>
      </c>
      <c r="AE419">
        <f t="shared" si="201"/>
        <v>-18.569003671187435</v>
      </c>
      <c r="AF419">
        <f t="shared" si="201"/>
        <v>-9.2358837049566702</v>
      </c>
    </row>
    <row r="420" spans="14:32" x14ac:dyDescent="0.35">
      <c r="N420" t="str">
        <f t="shared" si="202"/>
        <v>Northern America</v>
      </c>
      <c r="T420">
        <f t="shared" si="200"/>
        <v>-40.225345008432569</v>
      </c>
      <c r="U420">
        <f t="shared" si="200"/>
        <v>-29.425954679603549</v>
      </c>
      <c r="Y420" t="str">
        <f t="shared" si="203"/>
        <v>Hispanosphere</v>
      </c>
      <c r="AE420">
        <f t="shared" si="201"/>
        <v>-34.563753729759618</v>
      </c>
      <c r="AF420">
        <f t="shared" si="201"/>
        <v>-25.205275700951997</v>
      </c>
    </row>
    <row r="421" spans="14:32" x14ac:dyDescent="0.35">
      <c r="N421" t="str">
        <f t="shared" si="202"/>
        <v>Oceania</v>
      </c>
      <c r="U421">
        <f t="shared" si="200"/>
        <v>0.6053399609045963</v>
      </c>
      <c r="Y421" t="str">
        <f t="shared" si="203"/>
        <v>Lusosphone (Portuguese)</v>
      </c>
      <c r="AF421">
        <f t="shared" si="201"/>
        <v>5.4146297945062489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04">P414</f>
        <v>Europe</v>
      </c>
      <c r="Q424" t="str">
        <f t="shared" si="204"/>
        <v>Latin America and the Caribbean</v>
      </c>
      <c r="R424" t="str">
        <f t="shared" si="204"/>
        <v>Northern Africa and Western Asia</v>
      </c>
      <c r="S424" t="str">
        <f t="shared" si="204"/>
        <v>Northern America</v>
      </c>
      <c r="T424" t="str">
        <f t="shared" si="204"/>
        <v>Oceania</v>
      </c>
      <c r="U424" t="str">
        <f t="shared" si="204"/>
        <v>Sub-Saharan Africa</v>
      </c>
      <c r="Z424" t="str">
        <f>Z414</f>
        <v>Anglosphere (other)</v>
      </c>
      <c r="AA424" t="str">
        <f t="shared" ref="AA424:AF424" si="205">AA414</f>
        <v>Arabsphere</v>
      </c>
      <c r="AB424" t="str">
        <f t="shared" si="205"/>
        <v>Francosphere</v>
      </c>
      <c r="AC424" t="str">
        <f t="shared" si="205"/>
        <v>Germanosphere</v>
      </c>
      <c r="AD424" t="str">
        <f t="shared" si="205"/>
        <v>Hispanosphere</v>
      </c>
      <c r="AE424" t="str">
        <f t="shared" si="205"/>
        <v>Lusosphone (Portuguese)</v>
      </c>
      <c r="AF424" t="str">
        <f t="shared" si="205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06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07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06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07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06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07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06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07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06"/>
        <v>Northern America</v>
      </c>
      <c r="T430">
        <f>Q$32+Q393-2</f>
        <v>5380</v>
      </c>
      <c r="U430">
        <f>Q$32+Q394-2</f>
        <v>5046</v>
      </c>
      <c r="Y430" t="str">
        <f t="shared" si="207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06"/>
        <v>Oceania</v>
      </c>
      <c r="U431">
        <f>Q393+Q394-2</f>
        <v>1310</v>
      </c>
      <c r="Y431" t="str">
        <f t="shared" si="207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A2F87-7E43-48F8-BDB0-843B126832FC}">
  <dimension ref="A1:AZ431"/>
  <sheetViews>
    <sheetView topLeftCell="C1" workbookViewId="0">
      <selection activeCell="L4" sqref="L4"/>
    </sheetView>
  </sheetViews>
  <sheetFormatPr defaultRowHeight="14.5" outlineLevelCol="1" x14ac:dyDescent="0.35"/>
  <cols>
    <col min="1" max="1" width="29.6328125" customWidth="1"/>
    <col min="2" max="4" width="12.6328125" style="6" customWidth="1"/>
    <col min="5" max="5" width="10.1796875" style="6" customWidth="1"/>
    <col min="6" max="6" width="10.08984375" style="6" customWidth="1"/>
    <col min="7" max="8" width="12.6328125" style="6" customWidth="1"/>
    <col min="10" max="13" width="0" hidden="1" customWidth="1" outlineLevel="1"/>
    <col min="14" max="14" width="43.7265625" hidden="1" customWidth="1" outlineLevel="1"/>
    <col min="15" max="15" width="11.81640625" hidden="1" customWidth="1" outlineLevel="1"/>
    <col min="16" max="18" width="0" hidden="1" customWidth="1" outlineLevel="1"/>
    <col min="19" max="19" width="31.26953125" hidden="1" customWidth="1" outlineLevel="1"/>
    <col min="20" max="24" width="0" hidden="1" customWidth="1" outlineLevel="1"/>
    <col min="25" max="25" width="21" hidden="1" customWidth="1" outlineLevel="1"/>
    <col min="26" max="42" width="0" hidden="1" customWidth="1" outlineLevel="1"/>
    <col min="43" max="43" width="19" hidden="1" customWidth="1" outlineLevel="1"/>
    <col min="44" max="50" width="0" hidden="1" customWidth="1" outlineLevel="1"/>
    <col min="51" max="51" width="0" style="2" hidden="1" customWidth="1" outlineLevel="1"/>
    <col min="52" max="52" width="8.7265625" collapsed="1"/>
  </cols>
  <sheetData>
    <row r="1" spans="1:50" ht="21" x14ac:dyDescent="0.5">
      <c r="A1" s="5" t="s">
        <v>8</v>
      </c>
      <c r="M1" s="3"/>
    </row>
    <row r="2" spans="1:50" x14ac:dyDescent="0.35">
      <c r="A2" s="4"/>
      <c r="M2" s="3"/>
      <c r="N2" t="s">
        <v>0</v>
      </c>
      <c r="W2" t="s">
        <v>0</v>
      </c>
      <c r="AF2" t="s">
        <v>0</v>
      </c>
    </row>
    <row r="3" spans="1:50" ht="58" x14ac:dyDescent="0.35">
      <c r="B3" s="6" t="str">
        <f t="shared" ref="B3:H3" si="0">O64</f>
        <v>Eastern and South-Eastern Asia</v>
      </c>
      <c r="C3" s="6" t="str">
        <f t="shared" si="0"/>
        <v>Europe</v>
      </c>
      <c r="D3" s="6" t="str">
        <f t="shared" si="0"/>
        <v>Latin America and the Caribbean</v>
      </c>
      <c r="E3" s="6" t="str">
        <f t="shared" si="0"/>
        <v>Northern Africa and Western Asia</v>
      </c>
      <c r="F3" s="6" t="str">
        <f t="shared" si="0"/>
        <v>Northern America</v>
      </c>
      <c r="G3" s="6" t="str">
        <f t="shared" si="0"/>
        <v>Oceania</v>
      </c>
      <c r="H3" s="6" t="str">
        <f t="shared" si="0"/>
        <v>Sub-Saharan Africa</v>
      </c>
      <c r="M3" s="3"/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W3" t="s">
        <v>0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F3" t="s">
        <v>0</v>
      </c>
      <c r="AG3" t="s">
        <v>8</v>
      </c>
      <c r="AH3" t="s">
        <v>9</v>
      </c>
      <c r="AI3" t="s">
        <v>10</v>
      </c>
      <c r="AJ3" t="s">
        <v>11</v>
      </c>
      <c r="AK3" t="s">
        <v>12</v>
      </c>
      <c r="AL3" t="s">
        <v>13</v>
      </c>
      <c r="AM3" t="s">
        <v>14</v>
      </c>
      <c r="AN3" t="s">
        <v>15</v>
      </c>
      <c r="AP3" s="1"/>
      <c r="AQ3" t="s">
        <v>0</v>
      </c>
      <c r="AR3" t="s">
        <v>8</v>
      </c>
      <c r="AS3" t="s">
        <v>9</v>
      </c>
      <c r="AT3" t="s">
        <v>10</v>
      </c>
      <c r="AU3" t="s">
        <v>11</v>
      </c>
      <c r="AV3" t="s">
        <v>12</v>
      </c>
      <c r="AW3" t="s">
        <v>13</v>
      </c>
      <c r="AX3" t="s">
        <v>14</v>
      </c>
    </row>
    <row r="4" spans="1:50" x14ac:dyDescent="0.35">
      <c r="A4" t="str">
        <f t="shared" ref="A4:A10" si="1">N65</f>
        <v>Central and Southern Asia</v>
      </c>
      <c r="B4" s="6" t="str">
        <f t="shared" ref="B4:H5" si="2">IF(_xlfn.T.DIST.2T(ABS(O55),O65)&lt;0.001,"&lt;0.001",FIXED(_xlfn.T.DIST.2T(ABS(O55),O65),3))</f>
        <v>&lt;0.001</v>
      </c>
      <c r="C4" s="6" t="str">
        <f t="shared" si="2"/>
        <v>0.387</v>
      </c>
      <c r="D4" s="6" t="str">
        <f t="shared" si="2"/>
        <v>0.020</v>
      </c>
      <c r="E4" s="6" t="str">
        <f t="shared" si="2"/>
        <v>0.824</v>
      </c>
      <c r="F4" s="6" t="str">
        <f t="shared" si="2"/>
        <v>&lt;0.001</v>
      </c>
      <c r="G4" s="6" t="str">
        <f t="shared" si="2"/>
        <v>0.159</v>
      </c>
      <c r="H4" s="6" t="str">
        <f t="shared" si="2"/>
        <v>&lt;0.001</v>
      </c>
      <c r="M4" s="3"/>
      <c r="N4" t="s">
        <v>16</v>
      </c>
      <c r="O4">
        <v>60.914183112616129</v>
      </c>
      <c r="P4">
        <v>64.258048093978175</v>
      </c>
      <c r="Q4">
        <v>80.242400444657875</v>
      </c>
      <c r="R4">
        <v>98.638313227993308</v>
      </c>
      <c r="S4">
        <v>108.94635140781217</v>
      </c>
      <c r="T4">
        <v>109.89796282116669</v>
      </c>
      <c r="U4">
        <v>106.56812917354809</v>
      </c>
      <c r="W4" t="s">
        <v>16</v>
      </c>
      <c r="X4">
        <v>5.0279933777562178</v>
      </c>
      <c r="Y4">
        <v>2.8596592827119092</v>
      </c>
      <c r="Z4">
        <v>3.6063822126379774</v>
      </c>
      <c r="AA4">
        <v>1.7530126180036891</v>
      </c>
      <c r="AB4">
        <v>3.234729857873603</v>
      </c>
      <c r="AC4">
        <v>2.8835295151133109</v>
      </c>
      <c r="AD4">
        <v>3.4293446235928151</v>
      </c>
      <c r="AF4" t="s">
        <v>16</v>
      </c>
      <c r="AG4">
        <v>2.2485869966163361</v>
      </c>
      <c r="AH4">
        <v>1.2788785097264235</v>
      </c>
      <c r="AI4">
        <v>1.6128231560609236</v>
      </c>
      <c r="AJ4">
        <v>0.7839710758542241</v>
      </c>
      <c r="AK4">
        <v>1.4466151702107219</v>
      </c>
      <c r="AL4">
        <v>1.2895536021840741</v>
      </c>
      <c r="AM4">
        <v>1.5336495393253926</v>
      </c>
      <c r="AN4">
        <v>5</v>
      </c>
      <c r="AP4" s="1"/>
      <c r="AQ4" t="s">
        <v>16</v>
      </c>
      <c r="AR4">
        <v>10228</v>
      </c>
      <c r="AS4">
        <v>7638</v>
      </c>
      <c r="AT4">
        <v>7779</v>
      </c>
      <c r="AU4">
        <v>9446</v>
      </c>
      <c r="AV4">
        <v>9264</v>
      </c>
      <c r="AW4">
        <v>5453</v>
      </c>
      <c r="AX4">
        <v>1202</v>
      </c>
    </row>
    <row r="5" spans="1:50" x14ac:dyDescent="0.35">
      <c r="A5" t="str">
        <f t="shared" si="1"/>
        <v>Eastern and South-Eastern Asia</v>
      </c>
      <c r="C5" s="6" t="str">
        <f t="shared" si="2"/>
        <v>&lt;0.001</v>
      </c>
      <c r="D5" s="6" t="str">
        <f t="shared" si="2"/>
        <v>&lt;0.001</v>
      </c>
      <c r="E5" s="6" t="str">
        <f t="shared" si="2"/>
        <v>&lt;0.001</v>
      </c>
      <c r="F5" s="6" t="str">
        <f t="shared" si="2"/>
        <v>0.123</v>
      </c>
      <c r="G5" s="6" t="str">
        <f t="shared" si="2"/>
        <v>&lt;0.001</v>
      </c>
      <c r="H5" s="6" t="str">
        <f t="shared" si="2"/>
        <v>0.952</v>
      </c>
      <c r="M5" s="3"/>
      <c r="N5" t="s">
        <v>17</v>
      </c>
      <c r="O5">
        <v>72.73925905835884</v>
      </c>
      <c r="P5">
        <v>71.219515519862284</v>
      </c>
      <c r="Q5">
        <v>86.629055881055677</v>
      </c>
      <c r="R5">
        <v>105.78798002598047</v>
      </c>
      <c r="S5">
        <v>117.75112788674443</v>
      </c>
      <c r="T5">
        <v>117.52697661680349</v>
      </c>
      <c r="U5">
        <v>108.75363343906517</v>
      </c>
      <c r="W5" t="s">
        <v>17</v>
      </c>
      <c r="X5">
        <v>4.4933851767520938</v>
      </c>
      <c r="Y5">
        <v>6.7356189808729106</v>
      </c>
      <c r="Z5">
        <v>8.2686441121493157</v>
      </c>
      <c r="AA5">
        <v>5.6991965284726609</v>
      </c>
      <c r="AB5">
        <v>6.3250030710763685</v>
      </c>
      <c r="AC5">
        <v>2.7766361861799358</v>
      </c>
      <c r="AD5">
        <v>2.7900795609584925</v>
      </c>
      <c r="AF5" t="s">
        <v>17</v>
      </c>
      <c r="AG5">
        <v>2.5942571413704956</v>
      </c>
      <c r="AH5">
        <v>3.8888114317657281</v>
      </c>
      <c r="AI5">
        <v>4.7739039039826219</v>
      </c>
      <c r="AJ5">
        <v>3.2904326498782717</v>
      </c>
      <c r="AK5">
        <v>3.6517422257111511</v>
      </c>
      <c r="AL5">
        <v>1.6030916495326419</v>
      </c>
      <c r="AM5">
        <v>1.6108531855798587</v>
      </c>
      <c r="AN5">
        <v>3</v>
      </c>
      <c r="AP5" s="1"/>
      <c r="AQ5" t="s">
        <v>17</v>
      </c>
      <c r="AR5">
        <v>801</v>
      </c>
      <c r="AS5">
        <v>888</v>
      </c>
      <c r="AT5">
        <v>1478</v>
      </c>
      <c r="AU5">
        <v>3116</v>
      </c>
      <c r="AV5">
        <v>3042</v>
      </c>
      <c r="AW5">
        <v>1377</v>
      </c>
      <c r="AX5">
        <v>230</v>
      </c>
    </row>
    <row r="6" spans="1:50" x14ac:dyDescent="0.35">
      <c r="A6" t="str">
        <f t="shared" si="1"/>
        <v>Europe</v>
      </c>
      <c r="D6" s="6" t="str">
        <f>IF(_xlfn.T.DIST.2T(ABS(Q57),Q67)&lt;0.001,"&lt;0.001",FIXED(_xlfn.T.DIST.2T(ABS(Q57),Q67),3))</f>
        <v>0.255</v>
      </c>
      <c r="E6" s="6" t="str">
        <f>IF(_xlfn.T.DIST.2T(ABS(R57),R67)&lt;0.001,"&lt;0.001",FIXED(_xlfn.T.DIST.2T(ABS(R57),R67),3))</f>
        <v>0.213</v>
      </c>
      <c r="F6" s="6" t="str">
        <f>IF(_xlfn.T.DIST.2T(ABS(S57),S67)&lt;0.001,"&lt;0.001",FIXED(_xlfn.T.DIST.2T(ABS(S57),S67),3))</f>
        <v>&lt;0.001</v>
      </c>
      <c r="G6" s="6" t="str">
        <f>IF(_xlfn.T.DIST.2T(ABS(T57),T67)&lt;0.001,"&lt;0.001",FIXED(_xlfn.T.DIST.2T(ABS(T57),T67),3))</f>
        <v>0.027</v>
      </c>
      <c r="H6" s="6" t="str">
        <f>IF(_xlfn.T.DIST.2T(ABS(U57),U67)&lt;0.001,"&lt;0.001",FIXED(_xlfn.T.DIST.2T(ABS(U57),U67),3))</f>
        <v>0.011</v>
      </c>
      <c r="M6" s="3"/>
      <c r="N6" t="s">
        <v>18</v>
      </c>
      <c r="O6">
        <v>62.935051908519029</v>
      </c>
      <c r="P6">
        <v>65.017004996153048</v>
      </c>
      <c r="Q6">
        <v>66.427602158611194</v>
      </c>
      <c r="R6">
        <v>70.661189957489754</v>
      </c>
      <c r="S6">
        <v>81.207251282750789</v>
      </c>
      <c r="T6">
        <v>97.59474396320482</v>
      </c>
      <c r="U6">
        <v>100.78074969795802</v>
      </c>
      <c r="W6" t="s">
        <v>18</v>
      </c>
      <c r="X6">
        <v>7.5202040908000498</v>
      </c>
      <c r="Y6">
        <v>8.5153373282924818</v>
      </c>
      <c r="Z6">
        <v>11.83896697456608</v>
      </c>
      <c r="AA6">
        <v>13.410976187056146</v>
      </c>
      <c r="AB6">
        <v>13.882669894944007</v>
      </c>
      <c r="AC6">
        <v>8.155385104615247</v>
      </c>
      <c r="AD6">
        <v>7.4908430664891963</v>
      </c>
      <c r="AF6" t="s">
        <v>18</v>
      </c>
      <c r="AG6">
        <v>2.5067346969333499</v>
      </c>
      <c r="AH6">
        <v>2.8384457760974939</v>
      </c>
      <c r="AI6">
        <v>3.9463223248553603</v>
      </c>
      <c r="AJ6">
        <v>4.4703253956853821</v>
      </c>
      <c r="AK6">
        <v>4.6275566316480026</v>
      </c>
      <c r="AL6">
        <v>2.7184617015384158</v>
      </c>
      <c r="AM6">
        <v>2.4969476888297319</v>
      </c>
      <c r="AN6">
        <v>9</v>
      </c>
      <c r="AP6" s="1"/>
      <c r="AQ6" t="s">
        <v>18</v>
      </c>
      <c r="AR6">
        <v>4914</v>
      </c>
      <c r="AS6">
        <v>2446</v>
      </c>
      <c r="AT6">
        <v>3491</v>
      </c>
      <c r="AU6">
        <v>7031</v>
      </c>
      <c r="AV6">
        <v>12780</v>
      </c>
      <c r="AW6">
        <v>10376</v>
      </c>
      <c r="AX6">
        <v>3712</v>
      </c>
    </row>
    <row r="7" spans="1:50" x14ac:dyDescent="0.35">
      <c r="A7" t="str">
        <f t="shared" si="1"/>
        <v>Latin America and the Caribbean</v>
      </c>
      <c r="E7" s="6" t="str">
        <f>IF(_xlfn.T.DIST.2T(ABS(R58),R68)&lt;0.001,"&lt;0.001",FIXED(_xlfn.T.DIST.2T(ABS(R58),R68),3))</f>
        <v>0.004</v>
      </c>
      <c r="F7" s="6" t="str">
        <f>IF(_xlfn.T.DIST.2T(ABS(S58),S68)&lt;0.001,"&lt;0.001",FIXED(_xlfn.T.DIST.2T(ABS(S58),S68),3))</f>
        <v>&lt;0.001</v>
      </c>
      <c r="G7" s="6" t="str">
        <f>IF(_xlfn.T.DIST.2T(ABS(T58),T68)&lt;0.001,"&lt;0.001",FIXED(_xlfn.T.DIST.2T(ABS(T58),T68),3))</f>
        <v>&lt;0.001</v>
      </c>
      <c r="H7" s="6" t="str">
        <f>IF(_xlfn.T.DIST.2T(ABS(U58),U68)&lt;0.001,"&lt;0.001",FIXED(_xlfn.T.DIST.2T(ABS(U58),U68),3))</f>
        <v>0.001</v>
      </c>
      <c r="M7" s="3"/>
      <c r="N7" t="s">
        <v>19</v>
      </c>
      <c r="O7">
        <v>64.694696760261039</v>
      </c>
      <c r="P7">
        <v>73.359899713053011</v>
      </c>
      <c r="Q7">
        <v>84.706876675985797</v>
      </c>
      <c r="R7">
        <v>98.004523226751004</v>
      </c>
      <c r="S7">
        <v>111.00794980699111</v>
      </c>
      <c r="T7">
        <v>116.02562581547883</v>
      </c>
      <c r="U7">
        <v>111.44743739850298</v>
      </c>
      <c r="W7" t="s">
        <v>19</v>
      </c>
      <c r="X7">
        <v>5.4758336435132211</v>
      </c>
      <c r="Y7">
        <v>6.6228226292643111</v>
      </c>
      <c r="Z7">
        <v>10.349385059970542</v>
      </c>
      <c r="AA7">
        <v>13.394092929438751</v>
      </c>
      <c r="AB7">
        <v>10.167487026053854</v>
      </c>
      <c r="AC7">
        <v>7.9808540351026771</v>
      </c>
      <c r="AD7">
        <v>5.5664458920682822</v>
      </c>
      <c r="AF7" t="s">
        <v>19</v>
      </c>
      <c r="AG7">
        <v>1.1949248649707223</v>
      </c>
      <c r="AH7">
        <v>1.445218381565246</v>
      </c>
      <c r="AI7">
        <v>2.2584209730266713</v>
      </c>
      <c r="AJ7">
        <v>2.9228307006869469</v>
      </c>
      <c r="AK7">
        <v>2.2187275678272966</v>
      </c>
      <c r="AL7">
        <v>1.7415651298215129</v>
      </c>
      <c r="AM7">
        <v>1.2146980786799471</v>
      </c>
      <c r="AN7">
        <v>21</v>
      </c>
      <c r="AP7" s="1"/>
      <c r="AQ7" t="s">
        <v>19</v>
      </c>
      <c r="AR7">
        <v>19857</v>
      </c>
      <c r="AS7">
        <v>14368</v>
      </c>
      <c r="AT7">
        <v>19775</v>
      </c>
      <c r="AU7">
        <v>24376</v>
      </c>
      <c r="AV7">
        <v>29787</v>
      </c>
      <c r="AW7">
        <v>16647</v>
      </c>
      <c r="AX7">
        <v>3499</v>
      </c>
    </row>
    <row r="8" spans="1:50" x14ac:dyDescent="0.35">
      <c r="A8" t="str">
        <f t="shared" si="1"/>
        <v>Northern Africa and Western Asia</v>
      </c>
      <c r="F8" s="6" t="str">
        <f>IF(_xlfn.T.DIST.2T(ABS(S59),S69)&lt;0.001,"&lt;0.001",FIXED(_xlfn.T.DIST.2T(ABS(S59),S69),3))</f>
        <v>&lt;0.001</v>
      </c>
      <c r="G8" s="6" t="str">
        <f>IF(_xlfn.T.DIST.2T(ABS(T59),T69)&lt;0.001,"&lt;0.001",FIXED(_xlfn.T.DIST.2T(ABS(T59),T69),3))</f>
        <v>0.138</v>
      </c>
      <c r="H8" s="6" t="str">
        <f>IF(_xlfn.T.DIST.2T(ABS(U59),U69)&lt;0.001,"&lt;0.001",FIXED(_xlfn.T.DIST.2T(ABS(U59),U69),3))</f>
        <v>&lt;0.001</v>
      </c>
      <c r="M8" s="3"/>
      <c r="N8" t="s">
        <v>20</v>
      </c>
      <c r="O8">
        <v>60.473448933546159</v>
      </c>
      <c r="P8">
        <v>69.107085857260614</v>
      </c>
      <c r="Q8">
        <v>79.87338042234876</v>
      </c>
      <c r="R8">
        <v>92.3257207159958</v>
      </c>
      <c r="S8">
        <v>100.466876882121</v>
      </c>
      <c r="T8">
        <v>101.26230508136899</v>
      </c>
      <c r="U8">
        <v>93.835434734235278</v>
      </c>
      <c r="W8" t="s">
        <v>20</v>
      </c>
      <c r="X8">
        <v>5.9045856996265877</v>
      </c>
      <c r="Y8">
        <v>7.6934351145456503</v>
      </c>
      <c r="Z8">
        <v>5.370485112446481</v>
      </c>
      <c r="AA8">
        <v>6.3217570101165839</v>
      </c>
      <c r="AB8">
        <v>5.6049752764333602</v>
      </c>
      <c r="AC8">
        <v>5.9813732382715612</v>
      </c>
      <c r="AD8">
        <v>8.736006747802799</v>
      </c>
      <c r="AF8" t="s">
        <v>20</v>
      </c>
      <c r="AG8">
        <v>1.7802995734690477</v>
      </c>
      <c r="AH8">
        <v>2.3196579658084397</v>
      </c>
      <c r="AI8">
        <v>1.6192621872886006</v>
      </c>
      <c r="AJ8">
        <v>1.9060814562141541</v>
      </c>
      <c r="AK8">
        <v>1.6899636319225448</v>
      </c>
      <c r="AL8">
        <v>1.8034518874927106</v>
      </c>
      <c r="AM8">
        <v>2.6340051407704377</v>
      </c>
      <c r="AN8">
        <v>11</v>
      </c>
      <c r="AP8" s="1"/>
      <c r="AQ8" t="s">
        <v>20</v>
      </c>
      <c r="AR8">
        <v>16034</v>
      </c>
      <c r="AS8">
        <v>19657</v>
      </c>
      <c r="AT8">
        <v>26986</v>
      </c>
      <c r="AU8">
        <v>21034</v>
      </c>
      <c r="AV8">
        <v>13342</v>
      </c>
      <c r="AW8">
        <v>5171</v>
      </c>
      <c r="AX8">
        <v>799</v>
      </c>
    </row>
    <row r="9" spans="1:50" x14ac:dyDescent="0.35">
      <c r="A9" t="str">
        <f t="shared" si="1"/>
        <v>Northern America</v>
      </c>
      <c r="G9" s="6" t="str">
        <f>IF(_xlfn.T.DIST.2T(ABS(T60),T70)&lt;0.001,"&lt;0.001",FIXED(_xlfn.T.DIST.2T(ABS(T60),T70),3))</f>
        <v>&lt;0.001</v>
      </c>
      <c r="H9" s="6" t="str">
        <f>IF(_xlfn.T.DIST.2T(ABS(U60),U70)&lt;0.001,"&lt;0.001",FIXED(_xlfn.T.DIST.2T(ABS(U60),U70),3))</f>
        <v>0.449</v>
      </c>
      <c r="M9" s="3"/>
      <c r="N9" t="s">
        <v>21</v>
      </c>
      <c r="O9">
        <v>70.178826007666288</v>
      </c>
      <c r="P9">
        <v>70.527978457696747</v>
      </c>
      <c r="Q9">
        <v>65.237603503660111</v>
      </c>
      <c r="R9">
        <v>69.021412067990696</v>
      </c>
      <c r="S9">
        <v>74.604074238193121</v>
      </c>
      <c r="T9">
        <v>94.237143274238008</v>
      </c>
      <c r="U9">
        <v>110.14231808467187</v>
      </c>
      <c r="W9" t="s">
        <v>21</v>
      </c>
      <c r="X9">
        <v>2.0249239381050779</v>
      </c>
      <c r="Y9">
        <v>3.085744651950642</v>
      </c>
      <c r="Z9">
        <v>1.1040279312108774</v>
      </c>
      <c r="AA9">
        <v>0.38046933970678276</v>
      </c>
      <c r="AB9">
        <v>1.5545055943806361</v>
      </c>
      <c r="AC9">
        <v>1.219874277525314</v>
      </c>
      <c r="AD9">
        <v>1.3293574844054266</v>
      </c>
      <c r="AF9" t="s">
        <v>21</v>
      </c>
      <c r="AG9">
        <v>1.4318374480210694</v>
      </c>
      <c r="AH9">
        <v>2.1819509684044216</v>
      </c>
      <c r="AI9">
        <v>0.7806656367785666</v>
      </c>
      <c r="AJ9">
        <v>0.26903245014023425</v>
      </c>
      <c r="AK9">
        <v>1.0992014471789724</v>
      </c>
      <c r="AL9">
        <v>0.86258137383318989</v>
      </c>
      <c r="AM9">
        <v>0.93999769184416715</v>
      </c>
      <c r="AN9">
        <v>2</v>
      </c>
      <c r="AP9" s="1"/>
      <c r="AQ9" t="s">
        <v>21</v>
      </c>
      <c r="AR9">
        <v>4559</v>
      </c>
      <c r="AS9">
        <v>2495</v>
      </c>
      <c r="AT9">
        <v>1993</v>
      </c>
      <c r="AU9">
        <v>2580</v>
      </c>
      <c r="AV9">
        <v>5426</v>
      </c>
      <c r="AW9">
        <v>7590</v>
      </c>
      <c r="AX9">
        <v>5388</v>
      </c>
    </row>
    <row r="10" spans="1:50" x14ac:dyDescent="0.35">
      <c r="A10" t="str">
        <f t="shared" si="1"/>
        <v>Oceania</v>
      </c>
      <c r="H10" s="6" t="str">
        <f>IF(_xlfn.T.DIST.2T(ABS(U61),U71)&lt;0.001,"&lt;0.001",FIXED(_xlfn.T.DIST.2T(ABS(U61),U71),3))</f>
        <v>&lt;0.001</v>
      </c>
      <c r="M10" s="3"/>
      <c r="N10" t="s">
        <v>22</v>
      </c>
      <c r="O10">
        <v>57.882242911492064</v>
      </c>
      <c r="P10">
        <v>57.140349069505817</v>
      </c>
      <c r="Q10">
        <v>57.229131610976935</v>
      </c>
      <c r="R10">
        <v>62.288786681983041</v>
      </c>
      <c r="S10">
        <v>64.828586065636244</v>
      </c>
      <c r="T10">
        <v>87.11611556275156</v>
      </c>
      <c r="U10">
        <v>108.51959650419712</v>
      </c>
      <c r="W10" t="s">
        <v>22</v>
      </c>
      <c r="X10">
        <v>1.8490732883137238</v>
      </c>
      <c r="Y10">
        <v>2.0801850104385955</v>
      </c>
      <c r="Z10">
        <v>3.0580958978988102</v>
      </c>
      <c r="AA10">
        <v>2.9889029339418025</v>
      </c>
      <c r="AB10">
        <v>5.2258514547792521</v>
      </c>
      <c r="AC10">
        <v>0.51042851006616563</v>
      </c>
      <c r="AD10">
        <v>5.5743077192438903</v>
      </c>
      <c r="AF10" t="s">
        <v>22</v>
      </c>
      <c r="AG10">
        <v>1.3074922610775421</v>
      </c>
      <c r="AH10">
        <v>1.47091292700374</v>
      </c>
      <c r="AI10">
        <v>2.1624003469230124</v>
      </c>
      <c r="AJ10">
        <v>2.1134735328986158</v>
      </c>
      <c r="AK10">
        <v>3.6952350011479935</v>
      </c>
      <c r="AL10">
        <v>0.36092746077873161</v>
      </c>
      <c r="AM10">
        <v>3.9416307886978723</v>
      </c>
      <c r="AN10">
        <v>2</v>
      </c>
      <c r="AP10" s="1"/>
      <c r="AQ10" t="s">
        <v>22</v>
      </c>
      <c r="AR10">
        <v>1477</v>
      </c>
      <c r="AS10">
        <v>629</v>
      </c>
      <c r="AT10">
        <v>496</v>
      </c>
      <c r="AU10">
        <v>811</v>
      </c>
      <c r="AV10">
        <v>1500</v>
      </c>
      <c r="AW10">
        <v>1519</v>
      </c>
      <c r="AX10">
        <v>823</v>
      </c>
    </row>
    <row r="11" spans="1:50" x14ac:dyDescent="0.35">
      <c r="M11" s="3"/>
      <c r="N11" t="s">
        <v>23</v>
      </c>
      <c r="O11">
        <v>73.019859205198486</v>
      </c>
      <c r="P11">
        <v>87.889446961348327</v>
      </c>
      <c r="Q11">
        <v>95.751747537817451</v>
      </c>
      <c r="R11">
        <v>100.14871209981273</v>
      </c>
      <c r="S11">
        <v>107.75674973862695</v>
      </c>
      <c r="T11">
        <v>110.93528839465381</v>
      </c>
      <c r="U11">
        <v>109.73198021400786</v>
      </c>
      <c r="W11" t="s">
        <v>23</v>
      </c>
      <c r="X11">
        <v>16.067650029313825</v>
      </c>
      <c r="Y11">
        <v>14.209944677302786</v>
      </c>
      <c r="Z11">
        <v>16.613928735742675</v>
      </c>
      <c r="AA11">
        <v>17.63528753467688</v>
      </c>
      <c r="AB11">
        <v>11.363053340231216</v>
      </c>
      <c r="AC11">
        <v>7.2855990661094259</v>
      </c>
      <c r="AD11">
        <v>12.489101283338405</v>
      </c>
      <c r="AF11" t="s">
        <v>23</v>
      </c>
      <c r="AG11">
        <v>4.8445787645433542</v>
      </c>
      <c r="AH11">
        <v>4.2844595260291989</v>
      </c>
      <c r="AI11">
        <v>5.0092879918329185</v>
      </c>
      <c r="AJ11">
        <v>5.3172392565959008</v>
      </c>
      <c r="AK11">
        <v>3.4260894911219624</v>
      </c>
      <c r="AL11">
        <v>2.1966907704771521</v>
      </c>
      <c r="AM11">
        <v>3.7656057205072355</v>
      </c>
      <c r="AN11">
        <v>11</v>
      </c>
      <c r="AP11" s="1"/>
      <c r="AQ11" t="s">
        <v>23</v>
      </c>
      <c r="AR11">
        <v>5805</v>
      </c>
      <c r="AS11">
        <v>8502</v>
      </c>
      <c r="AT11">
        <v>7487</v>
      </c>
      <c r="AU11">
        <v>5066</v>
      </c>
      <c r="AV11">
        <v>3585</v>
      </c>
      <c r="AW11">
        <v>1715</v>
      </c>
      <c r="AX11">
        <v>489</v>
      </c>
    </row>
    <row r="12" spans="1:50" x14ac:dyDescent="0.35">
      <c r="A12" t="s">
        <v>40</v>
      </c>
    </row>
    <row r="13" spans="1:50" ht="29" x14ac:dyDescent="0.35">
      <c r="B13" s="6" t="str">
        <f t="shared" ref="B13:H13" si="3">Z64</f>
        <v>Anglosphere (other)</v>
      </c>
      <c r="C13" s="6" t="str">
        <f t="shared" si="3"/>
        <v>Arabsphere</v>
      </c>
      <c r="D13" s="6" t="str">
        <f t="shared" si="3"/>
        <v>Francosphere</v>
      </c>
      <c r="E13" s="6" t="str">
        <f t="shared" si="3"/>
        <v>Germanosphere</v>
      </c>
      <c r="F13" s="6" t="str">
        <f t="shared" si="3"/>
        <v>Hispanosphere</v>
      </c>
      <c r="G13" s="6" t="str">
        <f t="shared" si="3"/>
        <v>Lusosphone (Portuguese)</v>
      </c>
      <c r="H13" s="6" t="str">
        <f t="shared" si="3"/>
        <v>Swahili</v>
      </c>
    </row>
    <row r="14" spans="1:50" x14ac:dyDescent="0.35">
      <c r="A14" t="str">
        <f t="shared" ref="A14:A20" si="4">Y65</f>
        <v>Anglosphere (core)</v>
      </c>
      <c r="B14" s="6" t="str">
        <f t="shared" ref="B14:H15" si="5">IF(_xlfn.T.DIST.2T(ABS(Z55),Z65)&lt;0.001,"&lt;0.001",FIXED(_xlfn.T.DIST.2T(ABS(Z55),Z65),3))</f>
        <v>0.079</v>
      </c>
      <c r="C14" s="6" t="str">
        <f t="shared" si="5"/>
        <v>&lt;0.001</v>
      </c>
      <c r="D14" s="6" t="str">
        <f t="shared" si="5"/>
        <v>0.062</v>
      </c>
      <c r="E14" s="6" t="str">
        <f t="shared" si="5"/>
        <v>0.327</v>
      </c>
      <c r="F14" s="6" t="str">
        <f t="shared" si="5"/>
        <v>0.371</v>
      </c>
      <c r="G14" s="6" t="str">
        <f t="shared" si="5"/>
        <v>0.594</v>
      </c>
      <c r="H14" s="6" t="str">
        <f t="shared" si="5"/>
        <v>&lt;0.001</v>
      </c>
      <c r="M14" s="3"/>
      <c r="N14" t="s">
        <v>24</v>
      </c>
      <c r="W14" t="s">
        <v>24</v>
      </c>
      <c r="AF14" t="s">
        <v>24</v>
      </c>
    </row>
    <row r="15" spans="1:50" x14ac:dyDescent="0.35">
      <c r="A15" t="str">
        <f t="shared" si="4"/>
        <v>Anglosphere (other)</v>
      </c>
      <c r="C15" s="6" t="str">
        <f t="shared" si="5"/>
        <v>0.102</v>
      </c>
      <c r="D15" s="6" t="str">
        <f t="shared" si="5"/>
        <v>&lt;0.001</v>
      </c>
      <c r="E15" s="6" t="str">
        <f t="shared" si="5"/>
        <v>0.570</v>
      </c>
      <c r="F15" s="6" t="str">
        <f t="shared" si="5"/>
        <v>0.002</v>
      </c>
      <c r="G15" s="6" t="str">
        <f t="shared" si="5"/>
        <v>0.362</v>
      </c>
      <c r="H15" s="6" t="str">
        <f t="shared" si="5"/>
        <v>&lt;0.001</v>
      </c>
      <c r="M15" s="3"/>
      <c r="N15" t="s">
        <v>25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W15" t="s">
        <v>25</v>
      </c>
      <c r="X15" t="s">
        <v>8</v>
      </c>
      <c r="Y15" t="s">
        <v>9</v>
      </c>
      <c r="Z15" t="s">
        <v>10</v>
      </c>
      <c r="AA15" t="s">
        <v>11</v>
      </c>
      <c r="AB15" t="s">
        <v>12</v>
      </c>
      <c r="AC15" t="s">
        <v>13</v>
      </c>
      <c r="AD15" t="s">
        <v>14</v>
      </c>
      <c r="AF15" t="s">
        <v>25</v>
      </c>
      <c r="AG15" t="s">
        <v>8</v>
      </c>
      <c r="AH15" t="s">
        <v>9</v>
      </c>
      <c r="AI15" t="s">
        <v>10</v>
      </c>
      <c r="AJ15" t="s">
        <v>11</v>
      </c>
      <c r="AK15" t="s">
        <v>12</v>
      </c>
      <c r="AL15" t="s">
        <v>13</v>
      </c>
      <c r="AM15" t="s">
        <v>14</v>
      </c>
      <c r="AN15" t="s">
        <v>15</v>
      </c>
      <c r="AP15" s="1"/>
      <c r="AQ15" t="s">
        <v>25</v>
      </c>
      <c r="AR15" t="s">
        <v>8</v>
      </c>
      <c r="AS15" t="s">
        <v>9</v>
      </c>
      <c r="AT15" t="s">
        <v>10</v>
      </c>
      <c r="AU15" t="s">
        <v>11</v>
      </c>
      <c r="AV15" t="s">
        <v>12</v>
      </c>
      <c r="AW15" t="s">
        <v>13</v>
      </c>
      <c r="AX15" t="s">
        <v>14</v>
      </c>
    </row>
    <row r="16" spans="1:50" x14ac:dyDescent="0.35">
      <c r="A16" t="str">
        <f t="shared" si="4"/>
        <v>Arabsphere</v>
      </c>
      <c r="D16" s="6" t="str">
        <f>IF(_xlfn.T.DIST.2T(ABS(AB57),AB67)&lt;0.001,"&lt;0.001",FIXED(_xlfn.T.DIST.2T(ABS(AB57),AB67),3))</f>
        <v>&lt;0.001</v>
      </c>
      <c r="E16" s="6" t="str">
        <f>IF(_xlfn.T.DIST.2T(ABS(AC57),AC67)&lt;0.001,"&lt;0.001",FIXED(_xlfn.T.DIST.2T(ABS(AC57),AC67),3))</f>
        <v>0.026</v>
      </c>
      <c r="F16" s="6" t="str">
        <f>IF(_xlfn.T.DIST.2T(ABS(AD57),AD67)&lt;0.001,"&lt;0.001",FIXED(_xlfn.T.DIST.2T(ABS(AD57),AD67),3))</f>
        <v>&lt;0.001</v>
      </c>
      <c r="G16" s="6" t="str">
        <f>IF(_xlfn.T.DIST.2T(ABS(AE57),AE67)&lt;0.001,"&lt;0.001",FIXED(_xlfn.T.DIST.2T(ABS(AE57),AE67),3))</f>
        <v>0.022</v>
      </c>
      <c r="H16" s="6" t="str">
        <f>IF(_xlfn.T.DIST.2T(ABS(AF57),AF67)&lt;0.001,"&lt;0.001",FIXED(_xlfn.T.DIST.2T(ABS(AF57),AF67),3))</f>
        <v>&lt;0.001</v>
      </c>
      <c r="M16" s="3"/>
      <c r="N16" t="s">
        <v>26</v>
      </c>
      <c r="O16">
        <v>66.38712477</v>
      </c>
      <c r="P16">
        <v>65.634953210000006</v>
      </c>
      <c r="Q16">
        <v>59.514546590000002</v>
      </c>
      <c r="R16">
        <v>61.74595626</v>
      </c>
      <c r="S16">
        <v>68.604501880000001</v>
      </c>
      <c r="T16">
        <v>91.301777650000005</v>
      </c>
      <c r="U16">
        <v>108.35775959999999</v>
      </c>
      <c r="W16" t="s">
        <v>26</v>
      </c>
      <c r="X16">
        <v>6.7137529799999998</v>
      </c>
      <c r="Y16">
        <v>8.1425954770000004</v>
      </c>
      <c r="Z16">
        <v>5.2467054869999998</v>
      </c>
      <c r="AA16">
        <v>6.8140559119999997</v>
      </c>
      <c r="AB16">
        <v>6.0129558220000003</v>
      </c>
      <c r="AC16">
        <v>3.1227903239999999</v>
      </c>
      <c r="AD16">
        <v>3.473289512</v>
      </c>
      <c r="AF16" t="s">
        <v>26</v>
      </c>
      <c r="AG16">
        <v>2.3736701299999998</v>
      </c>
      <c r="AH16">
        <v>2.8788422389999999</v>
      </c>
      <c r="AI16">
        <v>1.854990514</v>
      </c>
      <c r="AJ16">
        <v>2.4091325709999998</v>
      </c>
      <c r="AK16">
        <v>2.1259009180000001</v>
      </c>
      <c r="AL16">
        <v>1.1040731070000001</v>
      </c>
      <c r="AM16">
        <v>1.227993283</v>
      </c>
      <c r="AN16">
        <v>8</v>
      </c>
      <c r="AP16" s="1"/>
      <c r="AQ16" t="s">
        <v>26</v>
      </c>
      <c r="AR16">
        <v>8297</v>
      </c>
      <c r="AS16">
        <v>4454</v>
      </c>
      <c r="AT16">
        <v>3984</v>
      </c>
      <c r="AU16">
        <v>5790</v>
      </c>
      <c r="AV16">
        <v>10237</v>
      </c>
      <c r="AW16">
        <v>11063</v>
      </c>
      <c r="AX16">
        <v>6901</v>
      </c>
    </row>
    <row r="17" spans="1:50" x14ac:dyDescent="0.35">
      <c r="A17" t="str">
        <f t="shared" si="4"/>
        <v>Francosphere</v>
      </c>
      <c r="E17" s="6" t="str">
        <f>IF(_xlfn.T.DIST.2T(ABS(AC58),AC68)&lt;0.001,"&lt;0.001",FIXED(_xlfn.T.DIST.2T(ABS(AC58),AC68),3))</f>
        <v>0.087</v>
      </c>
      <c r="F17" s="6" t="str">
        <f>IF(_xlfn.T.DIST.2T(ABS(AD58),AD68)&lt;0.001,"&lt;0.001",FIXED(_xlfn.T.DIST.2T(ABS(AD58),AD68),3))</f>
        <v>0.079</v>
      </c>
      <c r="G17" s="6" t="str">
        <f>IF(_xlfn.T.DIST.2T(ABS(AE58),AE68)&lt;0.001,"&lt;0.001",FIXED(_xlfn.T.DIST.2T(ABS(AE58),AE68),3))</f>
        <v>0.060</v>
      </c>
      <c r="H17" s="6" t="str">
        <f>IF(_xlfn.T.DIST.2T(ABS(AF58),AF68)&lt;0.001,"&lt;0.001",FIXED(_xlfn.T.DIST.2T(ABS(AF58),AF68),3))</f>
        <v>&lt;0.001</v>
      </c>
      <c r="M17" s="3"/>
      <c r="N17" t="s">
        <v>27</v>
      </c>
      <c r="O17">
        <v>62.708092299999997</v>
      </c>
      <c r="P17">
        <v>67.769560290000001</v>
      </c>
      <c r="Q17">
        <v>82.552306479999999</v>
      </c>
      <c r="R17">
        <v>99.091941680000005</v>
      </c>
      <c r="S17">
        <v>109.5933204</v>
      </c>
      <c r="T17">
        <v>110.6816475</v>
      </c>
      <c r="U17">
        <v>107.4063826</v>
      </c>
      <c r="W17" t="s">
        <v>27</v>
      </c>
      <c r="X17">
        <v>7.3377984779999998</v>
      </c>
      <c r="Y17">
        <v>9.4826597689999996</v>
      </c>
      <c r="Z17">
        <v>8.9523106079999994</v>
      </c>
      <c r="AA17">
        <v>7.1550978030000003</v>
      </c>
      <c r="AB17">
        <v>6.0053002370000002</v>
      </c>
      <c r="AC17">
        <v>4.0457069900000002</v>
      </c>
      <c r="AD17">
        <v>4.9962552479999998</v>
      </c>
      <c r="AF17" t="s">
        <v>27</v>
      </c>
      <c r="AG17">
        <v>1.8946114199999999</v>
      </c>
      <c r="AH17">
        <v>2.4484122240000001</v>
      </c>
      <c r="AI17">
        <v>2.3114766599999998</v>
      </c>
      <c r="AJ17">
        <v>1.8474383089999999</v>
      </c>
      <c r="AK17">
        <v>1.5505618539999999</v>
      </c>
      <c r="AL17">
        <v>1.0445970529999999</v>
      </c>
      <c r="AM17">
        <v>1.290027558</v>
      </c>
      <c r="AN17">
        <v>15</v>
      </c>
      <c r="AP17" s="1"/>
      <c r="AQ17" t="s">
        <v>27</v>
      </c>
      <c r="AR17">
        <v>13269</v>
      </c>
      <c r="AS17">
        <v>12458</v>
      </c>
      <c r="AT17">
        <v>14174</v>
      </c>
      <c r="AU17">
        <v>16435</v>
      </c>
      <c r="AV17">
        <v>15261</v>
      </c>
      <c r="AW17">
        <v>8344</v>
      </c>
      <c r="AX17">
        <v>1886</v>
      </c>
    </row>
    <row r="18" spans="1:50" x14ac:dyDescent="0.35">
      <c r="A18" t="str">
        <f t="shared" si="4"/>
        <v>Germanosphere</v>
      </c>
      <c r="F18" s="6" t="str">
        <f>IF(_xlfn.T.DIST.2T(ABS(AD59),AD69)&lt;0.001,"&lt;0.001",FIXED(_xlfn.T.DIST.2T(ABS(AD59),AD69),3))</f>
        <v>0.020</v>
      </c>
      <c r="G18" s="6" t="str">
        <f>IF(_xlfn.T.DIST.2T(ABS(AE59),AE69)&lt;0.001,"&lt;0.001",FIXED(_xlfn.T.DIST.2T(ABS(AE59),AE69),3))</f>
        <v>0.773</v>
      </c>
      <c r="H18" s="6" t="str">
        <f>IF(_xlfn.T.DIST.2T(ABS(AF59),AF69)&lt;0.001,"&lt;0.001",FIXED(_xlfn.T.DIST.2T(ABS(AF59),AF69),3))</f>
        <v>&lt;0.001</v>
      </c>
      <c r="M18" s="3"/>
      <c r="N18" t="s">
        <v>28</v>
      </c>
      <c r="O18">
        <v>59.787755830000002</v>
      </c>
      <c r="P18">
        <v>68.786355740000005</v>
      </c>
      <c r="Q18">
        <v>79.457323340000002</v>
      </c>
      <c r="R18">
        <v>92.326207710000006</v>
      </c>
      <c r="S18">
        <v>99.838722649999994</v>
      </c>
      <c r="T18">
        <v>101.340001</v>
      </c>
      <c r="U18">
        <v>86.918485700000005</v>
      </c>
      <c r="W18" t="s">
        <v>28</v>
      </c>
      <c r="X18">
        <v>5.602458908</v>
      </c>
      <c r="Y18">
        <v>7.8154421860000003</v>
      </c>
      <c r="Z18">
        <v>5.0884485379999997</v>
      </c>
      <c r="AA18">
        <v>6.6801336210000004</v>
      </c>
      <c r="AB18">
        <v>6.6718026720000001</v>
      </c>
      <c r="AC18">
        <v>6.9117948370000004</v>
      </c>
      <c r="AD18">
        <v>17.317066650000001</v>
      </c>
      <c r="AF18" t="s">
        <v>28</v>
      </c>
      <c r="AG18">
        <v>1.6892049179999999</v>
      </c>
      <c r="AH18">
        <v>2.3564444820000001</v>
      </c>
      <c r="AI18">
        <v>1.53422496</v>
      </c>
      <c r="AJ18">
        <v>2.0141360700000002</v>
      </c>
      <c r="AK18">
        <v>2.0116241939999999</v>
      </c>
      <c r="AL18">
        <v>2.0839845549999998</v>
      </c>
      <c r="AM18">
        <v>5.2212920489999997</v>
      </c>
      <c r="AN18">
        <v>11</v>
      </c>
      <c r="AP18" s="1"/>
      <c r="AQ18" t="s">
        <v>28</v>
      </c>
      <c r="AR18">
        <v>15818</v>
      </c>
      <c r="AS18">
        <v>19322</v>
      </c>
      <c r="AT18">
        <v>26081</v>
      </c>
      <c r="AU18">
        <v>19283</v>
      </c>
      <c r="AV18">
        <v>10240</v>
      </c>
      <c r="AW18">
        <v>2815</v>
      </c>
      <c r="AX18">
        <v>332</v>
      </c>
    </row>
    <row r="19" spans="1:50" x14ac:dyDescent="0.35">
      <c r="A19" t="str">
        <f t="shared" si="4"/>
        <v>Hispanosphere</v>
      </c>
      <c r="G19" s="6" t="str">
        <f>IF(_xlfn.T.DIST.2T(ABS(AE60),AE70)&lt;0.001,"&lt;0.001",FIXED(_xlfn.T.DIST.2T(ABS(AE60),AE70),3))</f>
        <v>0.140</v>
      </c>
      <c r="H19" s="6" t="str">
        <f>IF(_xlfn.T.DIST.2T(ABS(AF60),AF70)&lt;0.001,"&lt;0.001",FIXED(_xlfn.T.DIST.2T(ABS(AF60),AF70),3))</f>
        <v>&lt;0.001</v>
      </c>
      <c r="M19" s="3"/>
      <c r="N19" t="s">
        <v>29</v>
      </c>
      <c r="O19">
        <v>72.098414550000001</v>
      </c>
      <c r="P19">
        <v>82.421920220000004</v>
      </c>
      <c r="Q19">
        <v>86.148667200000006</v>
      </c>
      <c r="R19">
        <v>85.789068580000006</v>
      </c>
      <c r="S19">
        <v>96.786314489999995</v>
      </c>
      <c r="T19">
        <v>102.181737</v>
      </c>
      <c r="U19">
        <v>104.3265641</v>
      </c>
      <c r="W19" t="s">
        <v>29</v>
      </c>
      <c r="X19">
        <v>13.926173479999999</v>
      </c>
      <c r="Y19">
        <v>8.3263918159999992</v>
      </c>
      <c r="Z19">
        <v>8.8212771530000005</v>
      </c>
      <c r="AA19">
        <v>9.2484530849999995</v>
      </c>
      <c r="AB19">
        <v>5.3116411020000003</v>
      </c>
      <c r="AC19">
        <v>3.2914967069999999</v>
      </c>
      <c r="AD19">
        <v>4.4046789310000003</v>
      </c>
      <c r="AF19" t="s">
        <v>29</v>
      </c>
      <c r="AG19">
        <v>4.6420578260000003</v>
      </c>
      <c r="AH19">
        <v>2.7754639390000002</v>
      </c>
      <c r="AI19">
        <v>2.9404257180000002</v>
      </c>
      <c r="AJ19">
        <v>3.0828176950000001</v>
      </c>
      <c r="AK19">
        <v>1.770547034</v>
      </c>
      <c r="AL19">
        <v>1.097165569</v>
      </c>
      <c r="AM19">
        <v>1.4682263099999999</v>
      </c>
      <c r="AN19">
        <v>9</v>
      </c>
      <c r="AP19" s="1"/>
      <c r="AQ19" t="s">
        <v>29</v>
      </c>
      <c r="AR19">
        <v>2518</v>
      </c>
      <c r="AS19">
        <v>2034</v>
      </c>
      <c r="AT19">
        <v>2443</v>
      </c>
      <c r="AU19">
        <v>3850</v>
      </c>
      <c r="AV19">
        <v>7367</v>
      </c>
      <c r="AW19">
        <v>7666</v>
      </c>
      <c r="AX19">
        <v>2697</v>
      </c>
    </row>
    <row r="20" spans="1:50" x14ac:dyDescent="0.35">
      <c r="A20" t="str">
        <f t="shared" si="4"/>
        <v>Lusosphone (Portuguese)</v>
      </c>
      <c r="H20" s="6" t="str">
        <f>IF(_xlfn.T.DIST.2T(ABS(AF61),AF71)&lt;0.001,"&lt;0.001",FIXED(_xlfn.T.DIST.2T(ABS(AF61),AF71),3))</f>
        <v>&lt;0.001</v>
      </c>
      <c r="M20" s="3"/>
      <c r="N20" t="s">
        <v>30</v>
      </c>
      <c r="O20">
        <v>63.875435520000003</v>
      </c>
      <c r="P20">
        <v>64.070189060000004</v>
      </c>
      <c r="Q20">
        <v>65.994409340000004</v>
      </c>
      <c r="R20">
        <v>65.989958659999999</v>
      </c>
      <c r="S20">
        <v>76.431304650000001</v>
      </c>
      <c r="T20">
        <v>95.562085830000001</v>
      </c>
      <c r="U20">
        <v>93.220732740000003</v>
      </c>
      <c r="W20" t="s">
        <v>30</v>
      </c>
      <c r="X20">
        <v>10.92983508</v>
      </c>
      <c r="Y20">
        <v>3.8561584149999999</v>
      </c>
      <c r="Z20">
        <v>6.9239944260000001</v>
      </c>
      <c r="AA20">
        <v>6.6616095480000004</v>
      </c>
      <c r="AB20">
        <v>6.3314370310000001</v>
      </c>
      <c r="AC20">
        <v>6.974119366</v>
      </c>
      <c r="AD20">
        <v>5.9335256579999998</v>
      </c>
      <c r="AF20" t="s">
        <v>30</v>
      </c>
      <c r="AG20">
        <v>6.3103432269999997</v>
      </c>
      <c r="AH20">
        <v>2.2263540989999999</v>
      </c>
      <c r="AI20">
        <v>3.9975700459999999</v>
      </c>
      <c r="AJ20">
        <v>3.8460820660000001</v>
      </c>
      <c r="AK20">
        <v>3.655456874</v>
      </c>
      <c r="AL20">
        <v>4.0265096930000004</v>
      </c>
      <c r="AM20">
        <v>3.4257226360000002</v>
      </c>
      <c r="AN20">
        <v>3</v>
      </c>
      <c r="AP20" s="1"/>
      <c r="AQ20" t="s">
        <v>30</v>
      </c>
      <c r="AR20">
        <v>233</v>
      </c>
      <c r="AS20">
        <v>291</v>
      </c>
      <c r="AT20">
        <v>757</v>
      </c>
      <c r="AU20">
        <v>1606</v>
      </c>
      <c r="AV20">
        <v>2952</v>
      </c>
      <c r="AW20">
        <v>1527</v>
      </c>
      <c r="AX20">
        <v>370</v>
      </c>
    </row>
    <row r="21" spans="1:50" x14ac:dyDescent="0.35">
      <c r="M21" s="3"/>
      <c r="N21" t="s">
        <v>31</v>
      </c>
      <c r="O21">
        <v>68.115295770000003</v>
      </c>
      <c r="P21">
        <v>75.468289400000003</v>
      </c>
      <c r="Q21">
        <v>88.787697289999997</v>
      </c>
      <c r="R21">
        <v>104.4420397</v>
      </c>
      <c r="S21">
        <v>114.7318533</v>
      </c>
      <c r="T21">
        <v>119.65851739999999</v>
      </c>
      <c r="U21">
        <v>113.47012669999999</v>
      </c>
      <c r="W21" t="s">
        <v>31</v>
      </c>
      <c r="X21">
        <v>7.5383779750000004</v>
      </c>
      <c r="Y21">
        <v>6.8440758769999999</v>
      </c>
      <c r="Z21">
        <v>10.9257385</v>
      </c>
      <c r="AA21">
        <v>10.674172110000001</v>
      </c>
      <c r="AB21">
        <v>9.9457235320000006</v>
      </c>
      <c r="AC21">
        <v>8.0896180920000003</v>
      </c>
      <c r="AD21">
        <v>5.0408069260000001</v>
      </c>
      <c r="AF21" t="s">
        <v>31</v>
      </c>
      <c r="AG21">
        <v>1.6856325590000001</v>
      </c>
      <c r="AH21">
        <v>1.5303818899999999</v>
      </c>
      <c r="AI21">
        <v>2.4430694000000002</v>
      </c>
      <c r="AJ21">
        <v>2.3868174440000001</v>
      </c>
      <c r="AK21">
        <v>2.2239313900000002</v>
      </c>
      <c r="AL21">
        <v>1.808893597</v>
      </c>
      <c r="AM21">
        <v>1.1271586950000001</v>
      </c>
      <c r="AN21">
        <v>20</v>
      </c>
      <c r="AP21" s="1"/>
      <c r="AQ21" t="s">
        <v>31</v>
      </c>
      <c r="AR21">
        <v>17847</v>
      </c>
      <c r="AS21">
        <v>12851</v>
      </c>
      <c r="AT21">
        <v>16224</v>
      </c>
      <c r="AU21">
        <v>20238</v>
      </c>
      <c r="AV21">
        <v>25345</v>
      </c>
      <c r="AW21">
        <v>15191</v>
      </c>
      <c r="AX21">
        <v>3361</v>
      </c>
    </row>
    <row r="22" spans="1:50" ht="21" x14ac:dyDescent="0.5">
      <c r="A22" s="7" t="s">
        <v>9</v>
      </c>
      <c r="M22" s="3"/>
      <c r="N22" t="s">
        <v>32</v>
      </c>
      <c r="O22">
        <v>64.896870809999996</v>
      </c>
      <c r="P22">
        <v>71.521530130000002</v>
      </c>
      <c r="Q22">
        <v>75.141548029999996</v>
      </c>
      <c r="R22">
        <v>84.235139759999996</v>
      </c>
      <c r="S22">
        <v>100.4684602</v>
      </c>
      <c r="T22">
        <v>108.6926569</v>
      </c>
      <c r="U22">
        <v>106.2620261</v>
      </c>
      <c r="W22" t="s">
        <v>32</v>
      </c>
      <c r="X22">
        <v>6.7195314059999998</v>
      </c>
      <c r="Y22">
        <v>5.4509314379999996</v>
      </c>
      <c r="Z22">
        <v>5.601262975</v>
      </c>
      <c r="AA22">
        <v>4.4011262169999998</v>
      </c>
      <c r="AB22">
        <v>1.9694642060000001</v>
      </c>
      <c r="AC22">
        <v>1.9280615649999999</v>
      </c>
      <c r="AD22">
        <v>5.3240527420000001</v>
      </c>
      <c r="AF22" t="s">
        <v>32</v>
      </c>
      <c r="AG22">
        <v>3.3597657029999999</v>
      </c>
      <c r="AH22">
        <v>2.7254657189999998</v>
      </c>
      <c r="AI22">
        <v>2.800631487</v>
      </c>
      <c r="AJ22">
        <v>2.200563109</v>
      </c>
      <c r="AK22">
        <v>0.98473210300000003</v>
      </c>
      <c r="AL22">
        <v>0.964030783</v>
      </c>
      <c r="AM22">
        <v>2.6620263710000001</v>
      </c>
      <c r="AN22">
        <v>4</v>
      </c>
      <c r="AP22" s="1"/>
      <c r="AQ22" t="s">
        <v>32</v>
      </c>
      <c r="AR22">
        <v>5231</v>
      </c>
      <c r="AS22">
        <v>4206</v>
      </c>
      <c r="AT22">
        <v>5292</v>
      </c>
      <c r="AU22">
        <v>6004</v>
      </c>
      <c r="AV22">
        <v>7159</v>
      </c>
      <c r="AW22">
        <v>3169</v>
      </c>
      <c r="AX22">
        <v>576</v>
      </c>
    </row>
    <row r="23" spans="1:50" x14ac:dyDescent="0.35">
      <c r="A23" s="4" t="s">
        <v>40</v>
      </c>
      <c r="M23" s="3"/>
      <c r="N23" t="s">
        <v>33</v>
      </c>
      <c r="O23">
        <v>108.4931395</v>
      </c>
      <c r="P23">
        <v>102.89379460000001</v>
      </c>
      <c r="Q23">
        <v>110.5433208</v>
      </c>
      <c r="R23">
        <v>122.0391892</v>
      </c>
      <c r="S23">
        <v>113.9890683</v>
      </c>
      <c r="T23">
        <v>134.34561350000001</v>
      </c>
      <c r="U23">
        <v>80.399013909999994</v>
      </c>
      <c r="W23" t="s">
        <v>33</v>
      </c>
      <c r="X23">
        <v>2.837911224</v>
      </c>
      <c r="Y23">
        <v>6.5058541720000003</v>
      </c>
      <c r="Z23">
        <v>10.70679374</v>
      </c>
      <c r="AA23">
        <v>0.205946615</v>
      </c>
      <c r="AB23">
        <v>6.9694855120000003</v>
      </c>
      <c r="AC23">
        <v>6.1421798699999997</v>
      </c>
      <c r="AD23">
        <v>33.636624130000001</v>
      </c>
      <c r="AF23" t="s">
        <v>33</v>
      </c>
      <c r="AG23">
        <v>2.0067062710000001</v>
      </c>
      <c r="AH23">
        <v>4.6003336020000001</v>
      </c>
      <c r="AI23">
        <v>7.5708464580000001</v>
      </c>
      <c r="AJ23">
        <v>0.14562624800000001</v>
      </c>
      <c r="AK23">
        <v>4.9281704670000002</v>
      </c>
      <c r="AL23">
        <v>4.3431770380000003</v>
      </c>
      <c r="AM23">
        <v>23.784685020000001</v>
      </c>
      <c r="AN23">
        <v>2</v>
      </c>
      <c r="AP23" s="1"/>
      <c r="AQ23" t="s">
        <v>33</v>
      </c>
      <c r="AR23">
        <v>371</v>
      </c>
      <c r="AS23">
        <v>947</v>
      </c>
      <c r="AT23">
        <v>453</v>
      </c>
      <c r="AU23">
        <v>171</v>
      </c>
      <c r="AV23">
        <v>69</v>
      </c>
      <c r="AW23">
        <v>16</v>
      </c>
      <c r="AX23">
        <v>2</v>
      </c>
    </row>
    <row r="24" spans="1:50" s="3" customFormat="1" ht="43.5" x14ac:dyDescent="0.35">
      <c r="A24"/>
      <c r="B24" s="6" t="str">
        <f t="shared" ref="B24:H24" si="6">O123</f>
        <v>Eastern and South-Eastern Asia</v>
      </c>
      <c r="C24" s="6" t="str">
        <f t="shared" si="6"/>
        <v>Europe</v>
      </c>
      <c r="D24" s="6" t="str">
        <f t="shared" si="6"/>
        <v>Latin America and the Caribbean</v>
      </c>
      <c r="E24" s="6" t="str">
        <f t="shared" si="6"/>
        <v>Northern Africa and Western Asia</v>
      </c>
      <c r="F24" s="6" t="str">
        <f t="shared" si="6"/>
        <v>Northern America</v>
      </c>
      <c r="G24" s="6" t="str">
        <f t="shared" si="6"/>
        <v>Oceania</v>
      </c>
      <c r="H24" s="6" t="str">
        <f t="shared" si="6"/>
        <v>Sub-Saharan Africa</v>
      </c>
      <c r="I24"/>
      <c r="J24"/>
      <c r="K24"/>
      <c r="L24"/>
      <c r="M24"/>
    </row>
    <row r="25" spans="1:50" x14ac:dyDescent="0.35">
      <c r="A25" t="str">
        <f t="shared" ref="A25:A31" si="7">N124</f>
        <v>Central and Southern Asia</v>
      </c>
      <c r="B25" s="6" t="str">
        <f t="shared" ref="B25:H26" si="8">IF(_xlfn.T.DIST.2T(ABS(O114),O124)&lt;0.001,"&lt;0.001",FIXED(_xlfn.T.DIST.2T(ABS(O114),O124),3))</f>
        <v>&lt;0.001</v>
      </c>
      <c r="C25" s="6" t="str">
        <f t="shared" si="8"/>
        <v>0.084</v>
      </c>
      <c r="D25" s="6" t="str">
        <f t="shared" si="8"/>
        <v>&lt;0.001</v>
      </c>
      <c r="E25" s="6" t="str">
        <f t="shared" si="8"/>
        <v>&lt;0.001</v>
      </c>
      <c r="F25" s="6" t="str">
        <f t="shared" si="8"/>
        <v>&lt;0.001</v>
      </c>
      <c r="G25" s="6" t="str">
        <f t="shared" si="8"/>
        <v>0.088</v>
      </c>
      <c r="H25" s="6" t="str">
        <f t="shared" si="8"/>
        <v>&lt;0.001</v>
      </c>
      <c r="O25" t="s">
        <v>34</v>
      </c>
      <c r="P25" t="s">
        <v>35</v>
      </c>
      <c r="Q25" t="s">
        <v>36</v>
      </c>
      <c r="Z25" t="s">
        <v>34</v>
      </c>
      <c r="AA25" t="s">
        <v>35</v>
      </c>
      <c r="AB25" t="s">
        <v>36</v>
      </c>
    </row>
    <row r="26" spans="1:50" x14ac:dyDescent="0.35">
      <c r="A26" t="str">
        <f t="shared" si="7"/>
        <v>Eastern and South-Eastern Asia</v>
      </c>
      <c r="C26" s="6" t="str">
        <f t="shared" si="8"/>
        <v>0.006</v>
      </c>
      <c r="D26" s="6" t="str">
        <f t="shared" si="8"/>
        <v>0.685</v>
      </c>
      <c r="E26" s="6" t="str">
        <f t="shared" si="8"/>
        <v>0.119</v>
      </c>
      <c r="F26" s="6" t="str">
        <f t="shared" si="8"/>
        <v>0.334</v>
      </c>
      <c r="G26" s="6" t="str">
        <f t="shared" si="8"/>
        <v>&lt;0.001</v>
      </c>
      <c r="H26" s="6" t="str">
        <f t="shared" si="8"/>
        <v>&lt;0.001</v>
      </c>
      <c r="N26" t="str">
        <f>N3</f>
        <v>Geographic_Grouping_A</v>
      </c>
      <c r="O26" t="str">
        <f>O3</f>
        <v>reg.18-24</v>
      </c>
      <c r="P26" t="str">
        <f t="shared" ref="P26:P34" si="9">AG3</f>
        <v>18-24</v>
      </c>
      <c r="Q26" t="str">
        <f t="shared" ref="Q26:Q34" si="10">AR3</f>
        <v>18-24</v>
      </c>
      <c r="Y26" t="str">
        <f t="shared" ref="Y26:Z34" si="11">N15</f>
        <v>Language_Grouping</v>
      </c>
      <c r="Z26" t="str">
        <f t="shared" si="11"/>
        <v>reg.18-24</v>
      </c>
      <c r="AA26" t="str">
        <f t="shared" ref="AA26:AA34" si="12">AG15</f>
        <v>18-24</v>
      </c>
      <c r="AB26" t="str">
        <f t="shared" ref="AB26:AB34" si="13">AR15</f>
        <v>18-24</v>
      </c>
    </row>
    <row r="27" spans="1:50" x14ac:dyDescent="0.35">
      <c r="A27" t="str">
        <f t="shared" si="7"/>
        <v>Europe</v>
      </c>
      <c r="D27" s="6" t="str">
        <f>IF(_xlfn.T.DIST.2T(ABS(Q116),Q126)&lt;0.001,"&lt;0.001",FIXED(_xlfn.T.DIST.2T(ABS(Q116),Q126),3))</f>
        <v>&lt;0.001</v>
      </c>
      <c r="E27" s="6" t="str">
        <f>IF(_xlfn.T.DIST.2T(ABS(R116),R126)&lt;0.001,"&lt;0.001",FIXED(_xlfn.T.DIST.2T(ABS(R116),R126),3))</f>
        <v>0.009</v>
      </c>
      <c r="F27" s="6" t="str">
        <f>IF(_xlfn.T.DIST.2T(ABS(S116),S126)&lt;0.001,"&lt;0.001",FIXED(_xlfn.T.DIST.2T(ABS(S116),S126),3))</f>
        <v>0.002</v>
      </c>
      <c r="G27" s="6" t="str">
        <f>IF(_xlfn.T.DIST.2T(ABS(T116),T126)&lt;0.001,"&lt;0.001",FIXED(_xlfn.T.DIST.2T(ABS(T116),T126),3))</f>
        <v>0.016</v>
      </c>
      <c r="H27" s="6" t="str">
        <f>IF(_xlfn.T.DIST.2T(ABS(U116),U126)&lt;0.001,"&lt;0.001",FIXED(_xlfn.T.DIST.2T(ABS(U116),U126),3))</f>
        <v>&lt;0.001</v>
      </c>
      <c r="N27" t="str">
        <f t="shared" ref="N27:O34" si="14">N4</f>
        <v>Central and Southern Asia</v>
      </c>
      <c r="O27">
        <f t="shared" si="14"/>
        <v>60.914183112616129</v>
      </c>
      <c r="P27">
        <f t="shared" si="9"/>
        <v>2.2485869966163361</v>
      </c>
      <c r="Q27">
        <f t="shared" si="10"/>
        <v>10228</v>
      </c>
      <c r="Y27" t="str">
        <f t="shared" si="11"/>
        <v>Anglosphere (core)</v>
      </c>
      <c r="Z27">
        <f t="shared" si="11"/>
        <v>66.38712477</v>
      </c>
      <c r="AA27">
        <f t="shared" si="12"/>
        <v>2.3736701299999998</v>
      </c>
      <c r="AB27">
        <f t="shared" si="13"/>
        <v>8297</v>
      </c>
    </row>
    <row r="28" spans="1:50" x14ac:dyDescent="0.35">
      <c r="A28" t="str">
        <f t="shared" si="7"/>
        <v>Latin America and the Caribbean</v>
      </c>
      <c r="E28" s="6" t="str">
        <f>IF(_xlfn.T.DIST.2T(ABS(R117),R127)&lt;0.001,"&lt;0.001",FIXED(_xlfn.T.DIST.2T(ABS(R117),R127),3))</f>
        <v>0.017</v>
      </c>
      <c r="F28" s="6" t="str">
        <f>IF(_xlfn.T.DIST.2T(ABS(S117),S127)&lt;0.001,"&lt;0.001",FIXED(_xlfn.T.DIST.2T(ABS(S117),S127),3))</f>
        <v>&lt;0.001</v>
      </c>
      <c r="G28" s="6" t="str">
        <f>IF(_xlfn.T.DIST.2T(ABS(T117),T127)&lt;0.001,"&lt;0.001",FIXED(_xlfn.T.DIST.2T(ABS(T117),T127),3))</f>
        <v>&lt;0.001</v>
      </c>
      <c r="H28" s="6" t="str">
        <f>IF(_xlfn.T.DIST.2T(ABS(U117),U127)&lt;0.001,"&lt;0.001",FIXED(_xlfn.T.DIST.2T(ABS(U117),U127),3))</f>
        <v>&lt;0.001</v>
      </c>
      <c r="N28" t="str">
        <f t="shared" si="14"/>
        <v>Eastern and South-Eastern Asia</v>
      </c>
      <c r="O28">
        <f t="shared" si="14"/>
        <v>72.73925905835884</v>
      </c>
      <c r="P28">
        <f t="shared" si="9"/>
        <v>2.5942571413704956</v>
      </c>
      <c r="Q28">
        <f t="shared" si="10"/>
        <v>801</v>
      </c>
      <c r="Y28" t="str">
        <f t="shared" si="11"/>
        <v>Anglosphere (other)</v>
      </c>
      <c r="Z28">
        <f t="shared" si="11"/>
        <v>62.708092299999997</v>
      </c>
      <c r="AA28">
        <f t="shared" si="12"/>
        <v>1.8946114199999999</v>
      </c>
      <c r="AB28">
        <f t="shared" si="13"/>
        <v>13269</v>
      </c>
    </row>
    <row r="29" spans="1:50" x14ac:dyDescent="0.35">
      <c r="A29" t="str">
        <f t="shared" si="7"/>
        <v>Northern Africa and Western Asia</v>
      </c>
      <c r="F29" s="6" t="str">
        <f>IF(_xlfn.T.DIST.2T(ABS(S118),S128)&lt;0.001,"&lt;0.001",FIXED(_xlfn.T.DIST.2T(ABS(S118),S128),3))</f>
        <v>&lt;0.001</v>
      </c>
      <c r="G29" s="6" t="str">
        <f>IF(_xlfn.T.DIST.2T(ABS(T118),T128)&lt;0.001,"&lt;0.001",FIXED(_xlfn.T.DIST.2T(ABS(T118),T128),3))</f>
        <v>0.060</v>
      </c>
      <c r="H29" s="6" t="str">
        <f>IF(_xlfn.T.DIST.2T(ABS(U118),U128)&lt;0.001,"&lt;0.001",FIXED(_xlfn.T.DIST.2T(ABS(U118),U128),3))</f>
        <v>&lt;0.001</v>
      </c>
      <c r="N29" t="str">
        <f t="shared" si="14"/>
        <v>Europe</v>
      </c>
      <c r="O29">
        <f t="shared" si="14"/>
        <v>62.935051908519029</v>
      </c>
      <c r="P29">
        <f t="shared" si="9"/>
        <v>2.5067346969333499</v>
      </c>
      <c r="Q29">
        <f t="shared" si="10"/>
        <v>4914</v>
      </c>
      <c r="Y29" t="str">
        <f t="shared" si="11"/>
        <v>Arabsphere</v>
      </c>
      <c r="Z29">
        <f t="shared" si="11"/>
        <v>59.787755830000002</v>
      </c>
      <c r="AA29">
        <f t="shared" si="12"/>
        <v>1.6892049179999999</v>
      </c>
      <c r="AB29">
        <f t="shared" si="13"/>
        <v>15818</v>
      </c>
    </row>
    <row r="30" spans="1:50" x14ac:dyDescent="0.35">
      <c r="A30" t="str">
        <f t="shared" si="7"/>
        <v>Northern America</v>
      </c>
      <c r="G30" s="6" t="str">
        <f>IF(_xlfn.T.DIST.2T(ABS(T119),T129)&lt;0.001,"&lt;0.001",FIXED(_xlfn.T.DIST.2T(ABS(T119),T129),3))</f>
        <v>&lt;0.001</v>
      </c>
      <c r="H30" s="6" t="str">
        <f>IF(_xlfn.T.DIST.2T(ABS(U119),U129)&lt;0.001,"&lt;0.001",FIXED(_xlfn.T.DIST.2T(ABS(U119),U129),3))</f>
        <v>&lt;0.001</v>
      </c>
      <c r="N30" t="str">
        <f t="shared" si="14"/>
        <v>Latin America and the Caribbean</v>
      </c>
      <c r="O30">
        <f t="shared" si="14"/>
        <v>64.694696760261039</v>
      </c>
      <c r="P30">
        <f t="shared" si="9"/>
        <v>1.1949248649707223</v>
      </c>
      <c r="Q30">
        <f t="shared" si="10"/>
        <v>19857</v>
      </c>
      <c r="Y30" t="str">
        <f t="shared" si="11"/>
        <v>Francosphere</v>
      </c>
      <c r="Z30">
        <f t="shared" si="11"/>
        <v>72.098414550000001</v>
      </c>
      <c r="AA30">
        <f t="shared" si="12"/>
        <v>4.6420578260000003</v>
      </c>
      <c r="AB30">
        <f t="shared" si="13"/>
        <v>2518</v>
      </c>
    </row>
    <row r="31" spans="1:50" x14ac:dyDescent="0.35">
      <c r="A31" t="str">
        <f t="shared" si="7"/>
        <v>Oceania</v>
      </c>
      <c r="H31" s="6" t="str">
        <f>IF(_xlfn.T.DIST.2T(ABS(U120),U130)&lt;0.001,"&lt;0.001",FIXED(_xlfn.T.DIST.2T(ABS(U120),U130),3))</f>
        <v>&lt;0.001</v>
      </c>
      <c r="N31" t="str">
        <f t="shared" si="14"/>
        <v>Northern Africa and Western Asia</v>
      </c>
      <c r="O31">
        <f t="shared" si="14"/>
        <v>60.473448933546159</v>
      </c>
      <c r="P31">
        <f t="shared" si="9"/>
        <v>1.7802995734690477</v>
      </c>
      <c r="Q31">
        <f t="shared" si="10"/>
        <v>16034</v>
      </c>
      <c r="Y31" t="str">
        <f t="shared" si="11"/>
        <v>Germanosphere</v>
      </c>
      <c r="Z31">
        <f t="shared" si="11"/>
        <v>63.875435520000003</v>
      </c>
      <c r="AA31">
        <f t="shared" si="12"/>
        <v>6.3103432269999997</v>
      </c>
      <c r="AB31">
        <f t="shared" si="13"/>
        <v>233</v>
      </c>
    </row>
    <row r="32" spans="1:50" x14ac:dyDescent="0.35">
      <c r="N32" t="str">
        <f t="shared" si="14"/>
        <v>Northern America</v>
      </c>
      <c r="O32">
        <f t="shared" si="14"/>
        <v>70.178826007666288</v>
      </c>
      <c r="P32">
        <f t="shared" si="9"/>
        <v>1.4318374480210694</v>
      </c>
      <c r="Q32">
        <f t="shared" si="10"/>
        <v>4559</v>
      </c>
      <c r="Y32" t="str">
        <f t="shared" si="11"/>
        <v>Hispanosphere</v>
      </c>
      <c r="Z32">
        <f t="shared" si="11"/>
        <v>68.115295770000003</v>
      </c>
      <c r="AA32">
        <f t="shared" si="12"/>
        <v>1.6856325590000001</v>
      </c>
      <c r="AB32">
        <f t="shared" si="13"/>
        <v>17847</v>
      </c>
    </row>
    <row r="33" spans="1:32" x14ac:dyDescent="0.35">
      <c r="A33" t="s">
        <v>40</v>
      </c>
      <c r="N33" t="str">
        <f t="shared" si="14"/>
        <v>Oceania</v>
      </c>
      <c r="O33">
        <f t="shared" si="14"/>
        <v>57.882242911492064</v>
      </c>
      <c r="P33">
        <f t="shared" si="9"/>
        <v>1.3074922610775421</v>
      </c>
      <c r="Q33">
        <f t="shared" si="10"/>
        <v>1477</v>
      </c>
      <c r="Y33" t="str">
        <f t="shared" si="11"/>
        <v>Lusosphone (Portuguese)</v>
      </c>
      <c r="Z33">
        <f t="shared" si="11"/>
        <v>64.896870809999996</v>
      </c>
      <c r="AA33">
        <f t="shared" si="12"/>
        <v>3.3597657029999999</v>
      </c>
      <c r="AB33">
        <f t="shared" si="13"/>
        <v>5231</v>
      </c>
    </row>
    <row r="34" spans="1:32" ht="29" x14ac:dyDescent="0.35">
      <c r="B34" s="6" t="str">
        <f t="shared" ref="B34:H34" si="15">Z123</f>
        <v>Anglosphere (other)</v>
      </c>
      <c r="C34" s="6" t="str">
        <f t="shared" si="15"/>
        <v>Arabsphere</v>
      </c>
      <c r="D34" s="6" t="str">
        <f t="shared" si="15"/>
        <v>Francosphere</v>
      </c>
      <c r="E34" s="6" t="str">
        <f t="shared" si="15"/>
        <v>Germanosphere</v>
      </c>
      <c r="F34" s="6" t="str">
        <f t="shared" si="15"/>
        <v>Hispanosphere</v>
      </c>
      <c r="G34" s="6" t="str">
        <f t="shared" si="15"/>
        <v>Lusosphone (Portuguese)</v>
      </c>
      <c r="H34" s="6" t="str">
        <f t="shared" si="15"/>
        <v>Swahili</v>
      </c>
      <c r="N34" t="str">
        <f t="shared" si="14"/>
        <v>Sub-Saharan Africa</v>
      </c>
      <c r="O34">
        <f t="shared" si="14"/>
        <v>73.019859205198486</v>
      </c>
      <c r="P34">
        <f t="shared" si="9"/>
        <v>4.8445787645433542</v>
      </c>
      <c r="Q34">
        <f t="shared" si="10"/>
        <v>5805</v>
      </c>
      <c r="Y34" t="str">
        <f t="shared" si="11"/>
        <v>Swahili</v>
      </c>
      <c r="Z34">
        <f t="shared" si="11"/>
        <v>108.4931395</v>
      </c>
      <c r="AA34">
        <f t="shared" si="12"/>
        <v>2.0067062710000001</v>
      </c>
      <c r="AB34">
        <f t="shared" si="13"/>
        <v>371</v>
      </c>
    </row>
    <row r="35" spans="1:32" x14ac:dyDescent="0.35">
      <c r="A35" t="str">
        <f t="shared" ref="A35:A41" si="16">Y124</f>
        <v>Anglosphere (core)</v>
      </c>
      <c r="B35" s="6" t="str">
        <f t="shared" ref="B35:H36" si="17">IF(_xlfn.T.DIST.2T(ABS(Z114),Z124)&lt;0.001,"&lt;0.001",FIXED(_xlfn.T.DIST.2T(ABS(Z114),Z124),3))</f>
        <v>0.568</v>
      </c>
      <c r="C35" s="6" t="str">
        <f t="shared" si="17"/>
        <v>0.310</v>
      </c>
      <c r="D35" s="6" t="str">
        <f t="shared" si="17"/>
        <v>&lt;0.001</v>
      </c>
      <c r="E35" s="6" t="str">
        <f t="shared" si="17"/>
        <v>0.328</v>
      </c>
      <c r="F35" s="6" t="str">
        <f t="shared" si="17"/>
        <v>&lt;0.001</v>
      </c>
      <c r="G35" s="6" t="str">
        <f t="shared" si="17"/>
        <v>0.040</v>
      </c>
      <c r="H35" s="6" t="str">
        <f t="shared" si="17"/>
        <v>&lt;0.001</v>
      </c>
      <c r="N35" s="4" t="s">
        <v>37</v>
      </c>
      <c r="Y35" s="4" t="s">
        <v>37</v>
      </c>
    </row>
    <row r="36" spans="1:32" x14ac:dyDescent="0.35">
      <c r="A36" t="str">
        <f t="shared" si="16"/>
        <v>Anglosphere (other)</v>
      </c>
      <c r="C36" s="6" t="str">
        <f t="shared" si="17"/>
        <v>0.005</v>
      </c>
      <c r="D36" s="6" t="str">
        <f t="shared" si="17"/>
        <v>&lt;0.001</v>
      </c>
      <c r="E36" s="6" t="str">
        <f t="shared" si="17"/>
        <v>0.474</v>
      </c>
      <c r="F36" s="6" t="str">
        <f t="shared" si="17"/>
        <v>&lt;0.001</v>
      </c>
      <c r="G36" s="6" t="str">
        <f t="shared" si="17"/>
        <v>&lt;0.001</v>
      </c>
      <c r="H36" s="6" t="str">
        <f t="shared" si="17"/>
        <v>&lt;0.001</v>
      </c>
      <c r="O36" t="str">
        <f>N28</f>
        <v>Eastern and South-Eastern Asia</v>
      </c>
      <c r="P36" t="str">
        <f>N29</f>
        <v>Europe</v>
      </c>
      <c r="Q36" t="str">
        <f>N30</f>
        <v>Latin America and the Caribbean</v>
      </c>
      <c r="R36" t="str">
        <f>N31</f>
        <v>Northern Africa and Western Asia</v>
      </c>
      <c r="S36" t="str">
        <f>N32</f>
        <v>Northern America</v>
      </c>
      <c r="T36" t="str">
        <f>N33</f>
        <v>Oceania</v>
      </c>
      <c r="U36" t="str">
        <f>N34</f>
        <v>Sub-Saharan Africa</v>
      </c>
      <c r="Z36" t="str">
        <f>Y28</f>
        <v>Anglosphere (other)</v>
      </c>
      <c r="AA36" t="str">
        <f>Y29</f>
        <v>Arabsphere</v>
      </c>
      <c r="AB36" t="str">
        <f>Y30</f>
        <v>Francosphere</v>
      </c>
      <c r="AC36" t="str">
        <f>Y31</f>
        <v>Germanosphere</v>
      </c>
      <c r="AD36" t="str">
        <f>Y32</f>
        <v>Hispanosphere</v>
      </c>
      <c r="AE36" t="str">
        <f>Y33</f>
        <v>Lusosphone (Portuguese)</v>
      </c>
      <c r="AF36" t="str">
        <f>Y34</f>
        <v>Swahili</v>
      </c>
    </row>
    <row r="37" spans="1:32" x14ac:dyDescent="0.35">
      <c r="A37" t="str">
        <f t="shared" si="16"/>
        <v>Arabsphere</v>
      </c>
      <c r="D37" s="6" t="str">
        <f>IF(_xlfn.T.DIST.2T(ABS(AB116),AB126)&lt;0.001,"&lt;0.001",FIXED(_xlfn.T.DIST.2T(ABS(AB116),AB126),3))</f>
        <v>&lt;0.001</v>
      </c>
      <c r="E37" s="6" t="str">
        <f>IF(_xlfn.T.DIST.2T(ABS(AC116),AC126)&lt;0.001,"&lt;0.001",FIXED(_xlfn.T.DIST.2T(ABS(AC116),AC126),3))</f>
        <v>0.012</v>
      </c>
      <c r="F37" s="6" t="str">
        <f>IF(_xlfn.T.DIST.2T(ABS(AD116),AD126)&lt;0.001,"&lt;0.001",FIXED(_xlfn.T.DIST.2T(ABS(AD116),AD126),3))</f>
        <v>&lt;0.001</v>
      </c>
      <c r="G37" s="6" t="str">
        <f>IF(_xlfn.T.DIST.2T(ABS(AE116),AE126)&lt;0.001,"&lt;0.001",FIXED(_xlfn.T.DIST.2T(ABS(AE116),AE126),3))</f>
        <v>&lt;0.001</v>
      </c>
      <c r="H37" s="6" t="str">
        <f>IF(_xlfn.T.DIST.2T(ABS(AF116),AF126)&lt;0.001,"&lt;0.001",FIXED(_xlfn.T.DIST.2T(ABS(AF116),AF126),3))</f>
        <v>&lt;0.001</v>
      </c>
      <c r="N37" t="str">
        <f>N27</f>
        <v>Central and Southern Asia</v>
      </c>
      <c r="O37">
        <f>O$27-O28</f>
        <v>-11.825075945742711</v>
      </c>
      <c r="P37">
        <f>O$27-O29</f>
        <v>-2.0208687959028993</v>
      </c>
      <c r="Q37">
        <f>O$27-O30</f>
        <v>-3.7805136476449093</v>
      </c>
      <c r="R37">
        <f>O$27-O31</f>
        <v>0.44073417906997037</v>
      </c>
      <c r="S37">
        <f>O$27-O32</f>
        <v>-9.2646428950501587</v>
      </c>
      <c r="T37">
        <f>O$27-O33</f>
        <v>3.0319402011240655</v>
      </c>
      <c r="U37">
        <f>O$27-O34</f>
        <v>-12.105676092582357</v>
      </c>
      <c r="Y37" t="str">
        <f>Y27</f>
        <v>Anglosphere (core)</v>
      </c>
      <c r="Z37">
        <f>Z$27-Z28</f>
        <v>3.6790324700000028</v>
      </c>
      <c r="AA37">
        <f>Z$27-Z29</f>
        <v>6.599368939999998</v>
      </c>
      <c r="AB37">
        <f>Z$27-Z30</f>
        <v>-5.7112897800000013</v>
      </c>
      <c r="AC37">
        <f>Z$27-Z31</f>
        <v>2.5116892499999963</v>
      </c>
      <c r="AD37">
        <f>Z$27-Z32</f>
        <v>-1.7281710000000032</v>
      </c>
      <c r="AE37">
        <f>Z$27-Z33</f>
        <v>1.490253960000004</v>
      </c>
      <c r="AF37">
        <f>Z$27-Z34</f>
        <v>-42.106014729999998</v>
      </c>
    </row>
    <row r="38" spans="1:32" x14ac:dyDescent="0.35">
      <c r="A38" t="str">
        <f t="shared" si="16"/>
        <v>Francosphere</v>
      </c>
      <c r="E38" s="6" t="str">
        <f>IF(_xlfn.T.DIST.2T(ABS(AC117),AC127)&lt;0.001,"&lt;0.001",FIXED(_xlfn.T.DIST.2T(ABS(AC117),AC127),3))</f>
        <v>0.072</v>
      </c>
      <c r="F38" s="6" t="str">
        <f>IF(_xlfn.T.DIST.2T(ABS(AD117),AD127)&lt;0.001,"&lt;0.001",FIXED(_xlfn.T.DIST.2T(ABS(AD117),AD127),3))</f>
        <v>0.150</v>
      </c>
      <c r="G38" s="6" t="str">
        <f>IF(_xlfn.T.DIST.2T(ABS(AE117),AE127)&lt;0.001,"&lt;0.001",FIXED(_xlfn.T.DIST.2T(ABS(AE117),AE127),3))</f>
        <v>0.872</v>
      </c>
      <c r="H38" s="6" t="str">
        <f>IF(_xlfn.T.DIST.2T(ABS(AF117),AF127)&lt;0.001,"&lt;0.001",FIXED(_xlfn.T.DIST.2T(ABS(AF117),AF127),3))</f>
        <v>&lt;0.001</v>
      </c>
      <c r="N38" t="str">
        <f t="shared" ref="N38:N43" si="18">N28</f>
        <v>Eastern and South-Eastern Asia</v>
      </c>
      <c r="P38">
        <f>O$28-O29</f>
        <v>9.8042071498398116</v>
      </c>
      <c r="Q38">
        <f>O$28-O30</f>
        <v>8.0445622980978015</v>
      </c>
      <c r="R38">
        <f>O$28-O31</f>
        <v>12.265810124812681</v>
      </c>
      <c r="S38">
        <f>O$28-O32</f>
        <v>2.5604330506925521</v>
      </c>
      <c r="T38">
        <f>O$28-O33</f>
        <v>14.857016146866776</v>
      </c>
      <c r="U38">
        <f>O$28-O34</f>
        <v>-0.28060014683964596</v>
      </c>
      <c r="Y38" t="str">
        <f t="shared" ref="Y38:Y43" si="19">Y28</f>
        <v>Anglosphere (other)</v>
      </c>
      <c r="AA38">
        <f>Z$28-Z29</f>
        <v>2.9203364699999952</v>
      </c>
      <c r="AB38">
        <f>Z$28-Z30</f>
        <v>-9.3903222500000041</v>
      </c>
      <c r="AC38">
        <f>Z$28-Z31</f>
        <v>-1.1673432200000065</v>
      </c>
      <c r="AD38">
        <f>Z$28-Z32</f>
        <v>-5.407203470000006</v>
      </c>
      <c r="AE38">
        <f>Z$28-Z33</f>
        <v>-2.1887785099999988</v>
      </c>
      <c r="AF38">
        <f>Z$28-Z34</f>
        <v>-45.785047200000001</v>
      </c>
    </row>
    <row r="39" spans="1:32" x14ac:dyDescent="0.35">
      <c r="A39" t="str">
        <f t="shared" si="16"/>
        <v>Germanosphere</v>
      </c>
      <c r="F39" s="6" t="str">
        <f>IF(_xlfn.T.DIST.2T(ABS(AD118),AD128)&lt;0.001,"&lt;0.001",FIXED(_xlfn.T.DIST.2T(ABS(AD118),AD128),3))</f>
        <v>&lt;0.001</v>
      </c>
      <c r="G39" s="6" t="str">
        <f>IF(_xlfn.T.DIST.2T(ABS(AE118),AE128)&lt;0.001,"&lt;0.001",FIXED(_xlfn.T.DIST.2T(ABS(AE118),AE128),3))</f>
        <v>0.011</v>
      </c>
      <c r="H39" s="6" t="str">
        <f>IF(_xlfn.T.DIST.2T(ABS(AF118),AF128)&lt;0.001,"&lt;0.001",FIXED(_xlfn.T.DIST.2T(ABS(AF118),AF128),3))</f>
        <v>&lt;0.001</v>
      </c>
      <c r="N39" t="str">
        <f t="shared" si="18"/>
        <v>Europe</v>
      </c>
      <c r="Q39">
        <f>O$29-O30</f>
        <v>-1.75964485174201</v>
      </c>
      <c r="R39">
        <f>O$29-O31</f>
        <v>2.4616029749728696</v>
      </c>
      <c r="S39">
        <f>O$29-O32</f>
        <v>-7.2437740991472594</v>
      </c>
      <c r="T39">
        <f>O$29-O33</f>
        <v>5.0528089970269647</v>
      </c>
      <c r="U39">
        <f>O$29-O34</f>
        <v>-10.084807296679458</v>
      </c>
      <c r="Y39" t="str">
        <f t="shared" si="19"/>
        <v>Arabsphere</v>
      </c>
      <c r="AB39">
        <f>Z$29-Z30</f>
        <v>-12.310658719999999</v>
      </c>
      <c r="AC39">
        <f>Z$29-Z31</f>
        <v>-4.0876796900000016</v>
      </c>
      <c r="AD39">
        <f>Z$29-Z32</f>
        <v>-8.3275399400000012</v>
      </c>
      <c r="AE39">
        <f>Z$29-Z33</f>
        <v>-5.109114979999994</v>
      </c>
      <c r="AF39">
        <f>Z$29-Z34</f>
        <v>-48.705383669999996</v>
      </c>
    </row>
    <row r="40" spans="1:32" x14ac:dyDescent="0.35">
      <c r="A40" t="str">
        <f t="shared" si="16"/>
        <v>Hispanosphere</v>
      </c>
      <c r="G40" s="6" t="str">
        <f>IF(_xlfn.T.DIST.2T(ABS(AE119),AE129)&lt;0.001,"&lt;0.001",FIXED(_xlfn.T.DIST.2T(ABS(AE119),AE129),3))</f>
        <v>0.077</v>
      </c>
      <c r="H40" s="6" t="str">
        <f>IF(_xlfn.T.DIST.2T(ABS(AF119),AF129)&lt;0.001,"&lt;0.001",FIXED(_xlfn.T.DIST.2T(ABS(AF119),AF129),3))</f>
        <v>&lt;0.001</v>
      </c>
      <c r="N40" t="str">
        <f t="shared" si="18"/>
        <v>Latin America and the Caribbean</v>
      </c>
      <c r="R40">
        <f>O$30-O31</f>
        <v>4.2212478267148796</v>
      </c>
      <c r="S40">
        <f>O$30-O32</f>
        <v>-5.4841292474052494</v>
      </c>
      <c r="T40">
        <f>O$30-O33</f>
        <v>6.8124538487689748</v>
      </c>
      <c r="U40">
        <f>O$30-O34</f>
        <v>-8.3251624449374475</v>
      </c>
      <c r="Y40" t="str">
        <f t="shared" si="19"/>
        <v>Francosphere</v>
      </c>
      <c r="AC40">
        <f>Z$30-Z31</f>
        <v>8.2229790299999976</v>
      </c>
      <c r="AD40">
        <f>Z$30-Z32</f>
        <v>3.9831187799999981</v>
      </c>
      <c r="AE40">
        <f>Z$30-Z33</f>
        <v>7.2015437400000053</v>
      </c>
      <c r="AF40">
        <f>Z$30-Z34</f>
        <v>-36.394724949999997</v>
      </c>
    </row>
    <row r="41" spans="1:32" x14ac:dyDescent="0.35">
      <c r="A41" t="str">
        <f t="shared" si="16"/>
        <v>Lusosphone (Portuguese)</v>
      </c>
      <c r="H41" s="6" t="str">
        <f>IF(_xlfn.T.DIST.2T(ABS(AF120),AF130)&lt;0.001,"&lt;0.001",FIXED(_xlfn.T.DIST.2T(ABS(AF120),AF130),3))</f>
        <v>&lt;0.001</v>
      </c>
      <c r="N41" t="str">
        <f t="shared" si="18"/>
        <v>Northern Africa and Western Asia</v>
      </c>
      <c r="S41">
        <f>O$31-O32</f>
        <v>-9.7053770741201291</v>
      </c>
      <c r="T41">
        <f>O$31-O33</f>
        <v>2.5912060220540951</v>
      </c>
      <c r="U41">
        <f>O$31-O34</f>
        <v>-12.546410271652327</v>
      </c>
      <c r="Y41" t="str">
        <f t="shared" si="19"/>
        <v>Germanosphere</v>
      </c>
      <c r="AD41">
        <f>Z$31-Z32</f>
        <v>-4.2398602499999996</v>
      </c>
      <c r="AE41">
        <f>Z$31-Z33</f>
        <v>-1.0214352899999923</v>
      </c>
      <c r="AF41">
        <f>Z$31-Z34</f>
        <v>-44.617703979999995</v>
      </c>
    </row>
    <row r="42" spans="1:32" x14ac:dyDescent="0.35">
      <c r="N42" t="str">
        <f t="shared" si="18"/>
        <v>Northern America</v>
      </c>
      <c r="T42">
        <f>O$32-O33</f>
        <v>12.296583096174224</v>
      </c>
      <c r="U42">
        <f>O$32-O34</f>
        <v>-2.8410331975321981</v>
      </c>
      <c r="Y42" t="str">
        <f t="shared" si="19"/>
        <v>Hispanosphere</v>
      </c>
      <c r="AE42">
        <f>Z$32-Z33</f>
        <v>3.2184249600000072</v>
      </c>
      <c r="AF42">
        <f>Z$32-Z34</f>
        <v>-40.377843729999995</v>
      </c>
    </row>
    <row r="43" spans="1:32" ht="18.5" x14ac:dyDescent="0.45">
      <c r="A43" s="8" t="s">
        <v>10</v>
      </c>
      <c r="N43" t="str">
        <f t="shared" si="18"/>
        <v>Oceania</v>
      </c>
      <c r="U43">
        <f>O33-O34</f>
        <v>-15.137616293706422</v>
      </c>
      <c r="Y43" t="str">
        <f t="shared" si="19"/>
        <v>Lusosphone (Portuguese)</v>
      </c>
      <c r="AF43">
        <f>Z33-Z34</f>
        <v>-43.596268690000002</v>
      </c>
    </row>
    <row r="44" spans="1:32" x14ac:dyDescent="0.35">
      <c r="A44" s="4" t="s">
        <v>40</v>
      </c>
      <c r="N44" s="4" t="s">
        <v>38</v>
      </c>
      <c r="Y44" s="4" t="s">
        <v>38</v>
      </c>
    </row>
    <row r="45" spans="1:32" ht="58" x14ac:dyDescent="0.35">
      <c r="B45" s="6" t="str">
        <f t="shared" ref="B45:H45" si="20">O182</f>
        <v>Eastern and South-Eastern Asia</v>
      </c>
      <c r="C45" s="6" t="str">
        <f t="shared" si="20"/>
        <v>Europe</v>
      </c>
      <c r="D45" s="6" t="str">
        <f t="shared" si="20"/>
        <v>Latin America and the Caribbean</v>
      </c>
      <c r="E45" s="6" t="str">
        <f t="shared" si="20"/>
        <v>Northern Africa and Western Asia</v>
      </c>
      <c r="F45" s="6" t="str">
        <f t="shared" si="20"/>
        <v>Northern America</v>
      </c>
      <c r="G45" s="6" t="str">
        <f t="shared" si="20"/>
        <v>Oceania</v>
      </c>
      <c r="H45" s="6" t="str">
        <f t="shared" si="20"/>
        <v>Sub-Saharan Africa</v>
      </c>
      <c r="O45" t="str">
        <f>O36</f>
        <v>Eastern and South-Eastern Asia</v>
      </c>
      <c r="P45" t="str">
        <f t="shared" ref="P45:U45" si="21">P36</f>
        <v>Europe</v>
      </c>
      <c r="Q45" t="str">
        <f t="shared" si="21"/>
        <v>Latin America and the Caribbean</v>
      </c>
      <c r="R45" t="str">
        <f t="shared" si="21"/>
        <v>Northern Africa and Western Asia</v>
      </c>
      <c r="S45" t="str">
        <f t="shared" si="21"/>
        <v>Northern America</v>
      </c>
      <c r="T45" t="str">
        <f t="shared" si="21"/>
        <v>Oceania</v>
      </c>
      <c r="U45" t="str">
        <f t="shared" si="21"/>
        <v>Sub-Saharan Africa</v>
      </c>
      <c r="Z45" t="str">
        <f>Z36</f>
        <v>Anglosphere (other)</v>
      </c>
      <c r="AA45" t="str">
        <f t="shared" ref="AA45:AF45" si="22">AA36</f>
        <v>Arabsphere</v>
      </c>
      <c r="AB45" t="str">
        <f t="shared" si="22"/>
        <v>Francosphere</v>
      </c>
      <c r="AC45" t="str">
        <f t="shared" si="22"/>
        <v>Germanosphere</v>
      </c>
      <c r="AD45" t="str">
        <f t="shared" si="22"/>
        <v>Hispanosphere</v>
      </c>
      <c r="AE45" t="str">
        <f t="shared" si="22"/>
        <v>Lusosphone (Portuguese)</v>
      </c>
      <c r="AF45" t="str">
        <f t="shared" si="22"/>
        <v>Swahili</v>
      </c>
    </row>
    <row r="46" spans="1:32" x14ac:dyDescent="0.35">
      <c r="A46" t="str">
        <f t="shared" ref="A46:A52" si="23">N183</f>
        <v>Central and Southern Asia</v>
      </c>
      <c r="B46" s="6" t="str">
        <f t="shared" ref="B46:H47" si="24">IF(_xlfn.T.DIST.2T(ABS(O173),O183)&lt;0.001,"&lt;0.001",FIXED(_xlfn.T.DIST.2T(ABS(O173),O183),3))</f>
        <v>&lt;0.001</v>
      </c>
      <c r="C46" s="6" t="str">
        <f t="shared" si="24"/>
        <v>0.047</v>
      </c>
      <c r="D46" s="6" t="str">
        <f t="shared" si="24"/>
        <v>&lt;0.001</v>
      </c>
      <c r="E46" s="6" t="str">
        <f t="shared" si="24"/>
        <v>&lt;0.001</v>
      </c>
      <c r="F46" s="6" t="str">
        <f t="shared" si="24"/>
        <v>0.038</v>
      </c>
      <c r="G46" s="6" t="str">
        <f t="shared" si="24"/>
        <v>0.101</v>
      </c>
      <c r="H46" s="6" t="str">
        <f t="shared" si="24"/>
        <v>&lt;0.001</v>
      </c>
      <c r="N46" t="str">
        <f>N37</f>
        <v>Central and Southern Asia</v>
      </c>
      <c r="O46">
        <f>SQRT((Q$27*P$27^2+Q28*P28^2)/(Q$27+Q28-2))</f>
        <v>2.2756672932615984</v>
      </c>
      <c r="P46">
        <f>SQRT((Q$27*P$27^2+Q29*P29^2)/(Q$27+Q29-2))</f>
        <v>2.3356468828487538</v>
      </c>
      <c r="Q46">
        <f>SQRT((Q$27*P$27^2+Q30*P30^2)/(Q$27+Q30-2))</f>
        <v>1.6314212093590046</v>
      </c>
      <c r="R46">
        <f>SQRT((Q$27*P$27^2+Q31*P31^2)/(Q$27+Q31-2))</f>
        <v>1.9759932238094029</v>
      </c>
      <c r="S46">
        <f>SQRT((Q$27*P$27^2+Q32*P32^2)/(Q$27+Q32-2))</f>
        <v>2.0322211398718899</v>
      </c>
      <c r="T46">
        <f>SQRT((Q$27*P$27^2+Q33*P33^2)/(Q$27+Q33-2))</f>
        <v>2.1528219661701189</v>
      </c>
      <c r="U46">
        <f>SQRT((Q$27*P$27^2+Q34*P34^2)/(Q$27+Q34-2))</f>
        <v>3.4241220957202443</v>
      </c>
      <c r="Y46" t="str">
        <f>Y37</f>
        <v>Anglosphere (core)</v>
      </c>
      <c r="Z46">
        <f>SQRT((AB$27*AA$27^2+AB28*AA28^2)/(AB$27+AB28-2))</f>
        <v>2.0920395752175951</v>
      </c>
      <c r="AA46">
        <f>SQRT((AB$27*AA$27^2+AB29*AA29^2)/(AB$27+AB29-2))</f>
        <v>1.9520562961973658</v>
      </c>
      <c r="AB46">
        <f>SQRT((AB$27*AA$27^2+AB30*AA30^2)/(AB$27+AB30-2))</f>
        <v>3.0563543546473388</v>
      </c>
      <c r="AC46">
        <f>SQRT((AB$27*AA$27^2+AB31*AA31^2)/(AB$27+AB31-2))</f>
        <v>2.5631340952819657</v>
      </c>
      <c r="AD46">
        <f>SQRT((AB$27*AA$27^2+AB32*AA32^2)/(AB$27+AB32-2))</f>
        <v>1.9308048607100625</v>
      </c>
      <c r="AE46">
        <f>SQRT((AB$27*AA$27^2+AB33*AA33^2)/(AB$27+AB33-2))</f>
        <v>2.7967198807578257</v>
      </c>
      <c r="AF46">
        <f>SQRT((AB$27*AA$27^2+AB34*AA34^2)/(AB$27+AB34-2))</f>
        <v>2.3594054607746555</v>
      </c>
    </row>
    <row r="47" spans="1:32" x14ac:dyDescent="0.35">
      <c r="A47" t="str">
        <f t="shared" si="23"/>
        <v>Eastern and South-Eastern Asia</v>
      </c>
      <c r="C47" s="6" t="str">
        <f t="shared" si="24"/>
        <v>0.091</v>
      </c>
      <c r="D47" s="6" t="str">
        <f t="shared" si="24"/>
        <v>&lt;0.001</v>
      </c>
      <c r="E47" s="6" t="str">
        <f t="shared" si="24"/>
        <v>&lt;0.001</v>
      </c>
      <c r="F47" s="6" t="str">
        <f t="shared" si="24"/>
        <v>&lt;0.001</v>
      </c>
      <c r="G47" s="6" t="str">
        <f t="shared" si="24"/>
        <v>&lt;0.001</v>
      </c>
      <c r="H47" s="6" t="str">
        <f t="shared" si="24"/>
        <v>&lt;0.001</v>
      </c>
      <c r="N47" t="str">
        <f t="shared" ref="N47:N52" si="25">N38</f>
        <v>Eastern and South-Eastern Asia</v>
      </c>
      <c r="P47">
        <f>SQRT((Q$28*P$28^2+Q29*P29^2)/(Q$28+Q29-2))</f>
        <v>2.5196257715696802</v>
      </c>
      <c r="Q47">
        <f>SQRT((Q$28*P$28^2+Q30*P30^2)/(Q$28+Q30-2))</f>
        <v>1.2781227047283494</v>
      </c>
      <c r="R47">
        <f>SQRT((Q$28*P$28^2+Q31*P31^2)/(Q$28+Q31-2))</f>
        <v>1.8273695810469019</v>
      </c>
      <c r="S47">
        <f>SQRT((Q$28*P$28^2+Q32*P32^2)/(Q$28+Q32-2))</f>
        <v>1.658483386947313</v>
      </c>
      <c r="T47">
        <f>SQRT((Q$28*P$28^2+Q33*P33^2)/(Q$28+Q33-2))</f>
        <v>1.86493060145828</v>
      </c>
      <c r="U47">
        <f>SQRT((Q$28*P$28^2+Q34*P34^2)/(Q$28+Q34-2))</f>
        <v>4.6310562478297843</v>
      </c>
      <c r="Y47" t="str">
        <f t="shared" ref="Y47:Y52" si="26">Y38</f>
        <v>Anglosphere (other)</v>
      </c>
      <c r="AA47">
        <f>SQRT((AB$28*AA$28^2+AB29*AA29^2)/(AB$28+AB29-2))</f>
        <v>1.7859022554503252</v>
      </c>
      <c r="AB47">
        <f>SQRT((AB$28*AA$28^2+AB30*AA30^2)/(AB$28+AB30-2))</f>
        <v>2.5406346057510225</v>
      </c>
      <c r="AC47">
        <f>SQRT((AB$28*AA$28^2+AB31*AA31^2)/(AB$28+AB31-2))</f>
        <v>2.0531445043668999</v>
      </c>
      <c r="AD47">
        <f>SQRT((AB$28*AA$28^2+AB32*AA32^2)/(AB$28+AB32-2))</f>
        <v>1.7778127315085561</v>
      </c>
      <c r="AE47">
        <f>SQRT((AB$28*AA$28^2+AB33*AA33^2)/(AB$28+AB33-2))</f>
        <v>2.4014518916594421</v>
      </c>
      <c r="AF47">
        <f>SQRT((AB$28*AA$28^2+AB34*AA34^2)/(AB$28+AB34-2))</f>
        <v>1.897887078988393</v>
      </c>
    </row>
    <row r="48" spans="1:32" x14ac:dyDescent="0.35">
      <c r="A48" t="str">
        <f t="shared" si="23"/>
        <v>Europe</v>
      </c>
      <c r="D48" s="6" t="str">
        <f>IF(_xlfn.T.DIST.2T(ABS(Q175),Q185)&lt;0.001,"&lt;0.001",FIXED(_xlfn.T.DIST.2T(ABS(Q175),Q185),3))</f>
        <v>&lt;0.001</v>
      </c>
      <c r="E48" s="6" t="str">
        <f>IF(_xlfn.T.DIST.2T(ABS(R175),R185)&lt;0.001,"&lt;0.001",FIXED(_xlfn.T.DIST.2T(ABS(R175),R185),3))</f>
        <v>&lt;0.001</v>
      </c>
      <c r="F48" s="6" t="str">
        <f>IF(_xlfn.T.DIST.2T(ABS(S175),S185)&lt;0.001,"&lt;0.001",FIXED(_xlfn.T.DIST.2T(ABS(S175),S185),3))</f>
        <v>0.286</v>
      </c>
      <c r="G48" s="6" t="str">
        <f>IF(_xlfn.T.DIST.2T(ABS(T175),T185)&lt;0.001,"&lt;0.001",FIXED(_xlfn.T.DIST.2T(ABS(T175),T185),3))</f>
        <v>0.021</v>
      </c>
      <c r="H48" s="6" t="str">
        <f>IF(_xlfn.T.DIST.2T(ABS(U175),U185)&lt;0.001,"&lt;0.001",FIXED(_xlfn.T.DIST.2T(ABS(U175),U185),3))</f>
        <v>&lt;0.001</v>
      </c>
      <c r="N48" t="str">
        <f t="shared" si="25"/>
        <v>Europe</v>
      </c>
      <c r="Q48">
        <f>SQRT((Q$29*P$29^2+Q30*P30^2)/(Q$29+Q30-2))</f>
        <v>1.5463934688560472</v>
      </c>
      <c r="R48">
        <f>SQRT((Q$29*P$29^2+Q31*P31^2)/(Q$29+Q31-2))</f>
        <v>1.9749387219845014</v>
      </c>
      <c r="S48">
        <f>SQRT((Q$29*P$29^2+Q32*P32^2)/(Q$29+Q32-2))</f>
        <v>2.0608642685554694</v>
      </c>
      <c r="T48">
        <f>SQRT((Q$29*P$29^2+Q33*P33^2)/(Q$29+Q33-2))</f>
        <v>2.2865329115183002</v>
      </c>
      <c r="U48">
        <f>SQRT((Q$29*P$29^2+Q34*P34^2)/(Q$29+Q34-2))</f>
        <v>3.9489276593693923</v>
      </c>
      <c r="Y48" t="str">
        <f t="shared" si="26"/>
        <v>Arabsphere</v>
      </c>
      <c r="AB48">
        <f>SQRT((AB$29*AA$29^2+AB30*AA30^2)/(AB$29+AB30-2))</f>
        <v>2.3283779613931936</v>
      </c>
      <c r="AC48">
        <f>SQRT((AB$29*AA$29^2+AB31*AA31^2)/(AB$29+AB31-2))</f>
        <v>1.8413194831715398</v>
      </c>
      <c r="AD48">
        <f>SQRT((AB$29*AA$29^2+AB32*AA32^2)/(AB$29+AB32-2))</f>
        <v>1.6873621497866962</v>
      </c>
      <c r="AE48">
        <f>SQRT((AB$29*AA$29^2+AB33*AA33^2)/(AB$29+AB33-2))</f>
        <v>2.2248627779586032</v>
      </c>
      <c r="AF48">
        <f>SQRT((AB$29*AA$29^2+AB34*AA34^2)/(AB$29+AB34-2))</f>
        <v>1.697251013614733</v>
      </c>
    </row>
    <row r="49" spans="1:32" x14ac:dyDescent="0.35">
      <c r="A49" t="str">
        <f t="shared" si="23"/>
        <v>Latin America and the Caribbean</v>
      </c>
      <c r="E49" s="6" t="str">
        <f>IF(_xlfn.T.DIST.2T(ABS(R176),R186)&lt;0.001,"&lt;0.001",FIXED(_xlfn.T.DIST.2T(ABS(R176),R186),3))</f>
        <v>&lt;0.001</v>
      </c>
      <c r="F49" s="6" t="str">
        <f>IF(_xlfn.T.DIST.2T(ABS(S176),S186)&lt;0.001,"&lt;0.001",FIXED(_xlfn.T.DIST.2T(ABS(S176),S186),3))</f>
        <v>0.641</v>
      </c>
      <c r="G49" s="6" t="str">
        <f>IF(_xlfn.T.DIST.2T(ABS(T176),T186)&lt;0.001,"&lt;0.001",FIXED(_xlfn.T.DIST.2T(ABS(T176),T186),3))</f>
        <v>&lt;0.001</v>
      </c>
      <c r="H49" s="6" t="str">
        <f>IF(_xlfn.T.DIST.2T(ABS(U176),U186)&lt;0.001,"&lt;0.001",FIXED(_xlfn.T.DIST.2T(ABS(U176),U186),3))</f>
        <v>&lt;0.001</v>
      </c>
      <c r="N49" t="str">
        <f t="shared" si="25"/>
        <v>Latin America and the Caribbean</v>
      </c>
      <c r="R49">
        <f>SQRT((Q$30*P$30^2+Q31*P31^2)/(Q$30+Q31-2))</f>
        <v>1.4852686092753595</v>
      </c>
      <c r="S49">
        <f>SQRT((Q$30*P$30^2+Q32*P32^2)/(Q$30+Q32-2))</f>
        <v>1.2426469115561005</v>
      </c>
      <c r="T49">
        <f>SQRT((Q$30*P$30^2+Q33*P33^2)/(Q$30+Q33-2))</f>
        <v>1.2031139563790481</v>
      </c>
      <c r="U49">
        <f>SQRT((Q$30*P$30^2+Q34*P34^2)/(Q$30+Q34-2))</f>
        <v>2.5326838453214648</v>
      </c>
      <c r="Y49" t="str">
        <f t="shared" si="26"/>
        <v>Francosphere</v>
      </c>
      <c r="AC49">
        <f>SQRT((AB$30*AA$30^2+AB31*AA31^2)/(AB$30+AB31-2))</f>
        <v>4.8076039162759292</v>
      </c>
      <c r="AD49">
        <f>SQRT((AB$30*AA$30^2+AB32*AA32^2)/(AB$30+AB32-2))</f>
        <v>2.2704415744770658</v>
      </c>
      <c r="AE49">
        <f>SQRT((AB$30*AA$30^2+AB33*AA33^2)/(AB$30+AB33-2))</f>
        <v>3.8243897837684204</v>
      </c>
      <c r="AF49">
        <f>SQRT((AB$30*AA$30^2+AB34*AA34^2)/(AB$30+AB34-2))</f>
        <v>4.3945362980605189</v>
      </c>
    </row>
    <row r="50" spans="1:32" x14ac:dyDescent="0.35">
      <c r="A50" t="str">
        <f t="shared" si="23"/>
        <v>Northern Africa and Western Asia</v>
      </c>
      <c r="F50" s="6" t="str">
        <f>IF(_xlfn.T.DIST.2T(ABS(S177),S187)&lt;0.001,"&lt;0.001",FIXED(_xlfn.T.DIST.2T(ABS(S177),S187),3))</f>
        <v>0.005</v>
      </c>
      <c r="G50" s="6" t="str">
        <f>IF(_xlfn.T.DIST.2T(ABS(T177),T187)&lt;0.001,"&lt;0.001",FIXED(_xlfn.T.DIST.2T(ABS(T177),T187),3))</f>
        <v>0.070</v>
      </c>
      <c r="H50" s="6" t="str">
        <f>IF(_xlfn.T.DIST.2T(ABS(U177),U187)&lt;0.001,"&lt;0.001",FIXED(_xlfn.T.DIST.2T(ABS(U177),U187),3))</f>
        <v>&lt;0.001</v>
      </c>
      <c r="N50" t="str">
        <f t="shared" si="25"/>
        <v>Northern Africa and Western Asia</v>
      </c>
      <c r="S50">
        <f>SQRT((Q$31*P$31^2+Q32*P32^2)/(Q$31+Q32-2))</f>
        <v>1.709371613734481</v>
      </c>
      <c r="T50">
        <f>SQRT((Q$31*P$31^2+Q33*P33^2)/(Q$31+Q33-2))</f>
        <v>1.7454723737345559</v>
      </c>
      <c r="U50">
        <f>SQRT((Q$31*P$31^2+Q34*P34^2)/(Q$31+Q34-2))</f>
        <v>2.926823868369592</v>
      </c>
      <c r="Y50" t="str">
        <f t="shared" si="26"/>
        <v>Germanosphere</v>
      </c>
      <c r="AD50">
        <f>SQRT((AB$31*AA$31^2+AB32*AA32^2)/(AB$31+AB32-2))</f>
        <v>1.8216145973683464</v>
      </c>
      <c r="AE50">
        <f>SQRT((AB$31*AA$31^2+AB33*AA33^2)/(AB$31+AB33-2))</f>
        <v>3.5368495471659265</v>
      </c>
      <c r="AF50">
        <f>SQRT((AB$31*AA$31^2+AB34*AA34^2)/(AB$31+AB34-2))</f>
        <v>4.2301185087930859</v>
      </c>
    </row>
    <row r="51" spans="1:32" x14ac:dyDescent="0.35">
      <c r="A51" t="str">
        <f t="shared" si="23"/>
        <v>Northern America</v>
      </c>
      <c r="G51" s="6" t="str">
        <f>IF(_xlfn.T.DIST.2T(ABS(T178),T188)&lt;0.001,"&lt;0.001",FIXED(_xlfn.T.DIST.2T(ABS(T178),T188),3))</f>
        <v>&lt;0.001</v>
      </c>
      <c r="H51" s="6" t="str">
        <f>IF(_xlfn.T.DIST.2T(ABS(U178),U188)&lt;0.001,"&lt;0.001",FIXED(_xlfn.T.DIST.2T(ABS(U178),U188),3))</f>
        <v>&lt;0.001</v>
      </c>
      <c r="N51" t="str">
        <f t="shared" si="25"/>
        <v>Northern America</v>
      </c>
      <c r="T51">
        <f>SQRT((Q$32*P$32^2+Q33*P33^2)/(Q$32+Q33-2))</f>
        <v>1.4026619651009109</v>
      </c>
      <c r="U51">
        <f>SQRT((Q$32*P$32^2+Q34*P34^2)/(Q$32+Q34-2))</f>
        <v>3.7483792285952666</v>
      </c>
      <c r="Y51" t="str">
        <f t="shared" si="26"/>
        <v>Hispanosphere</v>
      </c>
      <c r="AE51">
        <f>SQRT((AB$32*AA$32^2+AB33*AA33^2)/(AB$32+AB33-2))</f>
        <v>2.1809040841290739</v>
      </c>
      <c r="AF51">
        <f>SQRT((AB$32*AA$32^2+AB34*AA34^2)/(AB$32+AB34-2))</f>
        <v>1.6928715502297265</v>
      </c>
    </row>
    <row r="52" spans="1:32" x14ac:dyDescent="0.35">
      <c r="A52" t="str">
        <f t="shared" si="23"/>
        <v>Oceania</v>
      </c>
      <c r="H52" s="6" t="str">
        <f>IF(_xlfn.T.DIST.2T(ABS(U179),U189)&lt;0.001,"&lt;0.001",FIXED(_xlfn.T.DIST.2T(ABS(U179),U189),3))</f>
        <v>&lt;0.001</v>
      </c>
      <c r="N52" t="str">
        <f t="shared" si="25"/>
        <v>Oceania</v>
      </c>
      <c r="U52">
        <f>SQRT((Q33*P33^2+Q34*P34^2)/(Q33+Q34-2))</f>
        <v>4.365952279624163</v>
      </c>
      <c r="Y52" t="str">
        <f t="shared" si="26"/>
        <v>Lusosphone (Portuguese)</v>
      </c>
      <c r="AF52">
        <f>SQRT((AB33*AA33^2+AB34*AA34^2)/(AB33+AB34-2))</f>
        <v>3.2880093466255045</v>
      </c>
    </row>
    <row r="54" spans="1:32" x14ac:dyDescent="0.35">
      <c r="A54" t="s">
        <v>40</v>
      </c>
      <c r="N54" s="4" t="s">
        <v>39</v>
      </c>
      <c r="O54" t="str">
        <f>O45</f>
        <v>Eastern and South-Eastern Asia</v>
      </c>
      <c r="P54" t="str">
        <f t="shared" ref="P54:U54" si="27">P45</f>
        <v>Europe</v>
      </c>
      <c r="Q54" t="str">
        <f t="shared" si="27"/>
        <v>Latin America and the Caribbean</v>
      </c>
      <c r="R54" t="str">
        <f t="shared" si="27"/>
        <v>Northern Africa and Western Asia</v>
      </c>
      <c r="S54" t="str">
        <f t="shared" si="27"/>
        <v>Northern America</v>
      </c>
      <c r="T54" t="str">
        <f t="shared" si="27"/>
        <v>Oceania</v>
      </c>
      <c r="U54" t="str">
        <f t="shared" si="27"/>
        <v>Sub-Saharan Africa</v>
      </c>
      <c r="Y54" s="4" t="s">
        <v>39</v>
      </c>
      <c r="Z54" t="str">
        <f>Z45</f>
        <v>Anglosphere (other)</v>
      </c>
      <c r="AA54" t="str">
        <f t="shared" ref="AA54:AF54" si="28">AA45</f>
        <v>Arabsphere</v>
      </c>
      <c r="AB54" t="str">
        <f t="shared" si="28"/>
        <v>Francosphere</v>
      </c>
      <c r="AC54" t="str">
        <f t="shared" si="28"/>
        <v>Germanosphere</v>
      </c>
      <c r="AD54" t="str">
        <f t="shared" si="28"/>
        <v>Hispanosphere</v>
      </c>
      <c r="AE54" t="str">
        <f t="shared" si="28"/>
        <v>Lusosphone (Portuguese)</v>
      </c>
      <c r="AF54" t="str">
        <f t="shared" si="28"/>
        <v>Swahili</v>
      </c>
    </row>
    <row r="55" spans="1:32" ht="29" x14ac:dyDescent="0.35">
      <c r="B55" s="6" t="str">
        <f t="shared" ref="B55:H55" si="29">Z182</f>
        <v>Anglosphere (other)</v>
      </c>
      <c r="C55" s="6" t="str">
        <f t="shared" si="29"/>
        <v>Arabsphere</v>
      </c>
      <c r="D55" s="6" t="str">
        <f t="shared" si="29"/>
        <v>Francosphere</v>
      </c>
      <c r="E55" s="6" t="str">
        <f t="shared" si="29"/>
        <v>Germanosphere</v>
      </c>
      <c r="F55" s="6" t="str">
        <f t="shared" si="29"/>
        <v>Hispanosphere</v>
      </c>
      <c r="G55" s="6" t="str">
        <f t="shared" si="29"/>
        <v>Lusosphone (Portuguese)</v>
      </c>
      <c r="H55" s="6" t="str">
        <f t="shared" si="29"/>
        <v>Swahili</v>
      </c>
      <c r="N55" t="str">
        <f>N46</f>
        <v>Central and Southern Asia</v>
      </c>
      <c r="O55">
        <f>O37/O46</f>
        <v>-5.1963114207237338</v>
      </c>
      <c r="P55">
        <f t="shared" ref="P55:U61" si="30">P37/P46</f>
        <v>-0.86522873416467627</v>
      </c>
      <c r="Q55">
        <f t="shared" si="30"/>
        <v>-2.3173130433496669</v>
      </c>
      <c r="R55">
        <f t="shared" si="30"/>
        <v>0.22304437776375796</v>
      </c>
      <c r="S55">
        <f t="shared" si="30"/>
        <v>-4.5588753670942506</v>
      </c>
      <c r="T55">
        <f t="shared" si="30"/>
        <v>1.4083562174525293</v>
      </c>
      <c r="U55">
        <f t="shared" si="30"/>
        <v>-3.5354101735195274</v>
      </c>
      <c r="Y55" t="str">
        <f>Y46</f>
        <v>Anglosphere (core)</v>
      </c>
      <c r="Z55">
        <f>Z37/Z46</f>
        <v>1.7585864596358523</v>
      </c>
      <c r="AA55">
        <f t="shared" ref="AA55:AF61" si="31">AA37/AA46</f>
        <v>3.3807267509936394</v>
      </c>
      <c r="AB55">
        <f t="shared" si="31"/>
        <v>-1.868660867584186</v>
      </c>
      <c r="AC55">
        <f t="shared" si="31"/>
        <v>0.9799289294396788</v>
      </c>
      <c r="AD55">
        <f t="shared" si="31"/>
        <v>-0.89505212834634162</v>
      </c>
      <c r="AE55">
        <f t="shared" si="31"/>
        <v>0.53285778466887102</v>
      </c>
      <c r="AF55">
        <f t="shared" si="31"/>
        <v>-17.84602749718799</v>
      </c>
    </row>
    <row r="56" spans="1:32" x14ac:dyDescent="0.35">
      <c r="A56" t="str">
        <f t="shared" ref="A56:A62" si="32">Y183</f>
        <v>Anglosphere (core)</v>
      </c>
      <c r="B56" s="6" t="str">
        <f t="shared" ref="B56:H57" si="33">IF(_xlfn.T.DIST.2T(ABS(Z173),Z183)&lt;0.001,"&lt;0.001",FIXED(_xlfn.T.DIST.2T(ABS(Z173),Z183),3))</f>
        <v>&lt;0.001</v>
      </c>
      <c r="C56" s="6" t="str">
        <f t="shared" si="33"/>
        <v>&lt;0.001</v>
      </c>
      <c r="D56" s="6" t="str">
        <f t="shared" si="33"/>
        <v>&lt;0.001</v>
      </c>
      <c r="E56" s="6" t="str">
        <f t="shared" si="33"/>
        <v>0.878</v>
      </c>
      <c r="F56" s="6" t="str">
        <f t="shared" si="33"/>
        <v>&lt;0.001</v>
      </c>
      <c r="G56" s="6" t="str">
        <f t="shared" si="33"/>
        <v>&lt;0.001</v>
      </c>
      <c r="H56" s="6" t="str">
        <f t="shared" si="33"/>
        <v>&lt;0.001</v>
      </c>
      <c r="N56" t="str">
        <f t="shared" ref="N56:N61" si="34">N47</f>
        <v>Eastern and South-Eastern Asia</v>
      </c>
      <c r="P56">
        <f t="shared" si="30"/>
        <v>3.8911362395424192</v>
      </c>
      <c r="Q56">
        <f t="shared" si="30"/>
        <v>6.2940453747808061</v>
      </c>
      <c r="R56">
        <f t="shared" si="30"/>
        <v>6.7122766253915565</v>
      </c>
      <c r="S56">
        <f t="shared" si="30"/>
        <v>1.5438400353261377</v>
      </c>
      <c r="T56">
        <f t="shared" si="30"/>
        <v>7.9665249394531639</v>
      </c>
      <c r="U56">
        <f t="shared" si="30"/>
        <v>-6.0590960641244945E-2</v>
      </c>
      <c r="Y56" t="str">
        <f t="shared" ref="Y56:Y61" si="35">Y47</f>
        <v>Anglosphere (other)</v>
      </c>
      <c r="AA56">
        <f t="shared" si="31"/>
        <v>1.6352162953417717</v>
      </c>
      <c r="AB56">
        <f t="shared" si="31"/>
        <v>-3.6960538240107081</v>
      </c>
      <c r="AC56">
        <f t="shared" si="31"/>
        <v>-0.56856359477725327</v>
      </c>
      <c r="AD56">
        <f t="shared" si="31"/>
        <v>-3.0414921516574722</v>
      </c>
      <c r="AE56">
        <f t="shared" si="31"/>
        <v>-0.91143966597953263</v>
      </c>
      <c r="AF56">
        <f t="shared" si="31"/>
        <v>-24.12422093331508</v>
      </c>
    </row>
    <row r="57" spans="1:32" x14ac:dyDescent="0.35">
      <c r="A57" t="str">
        <f t="shared" si="32"/>
        <v>Anglosphere (other)</v>
      </c>
      <c r="C57" s="6" t="str">
        <f t="shared" si="33"/>
        <v>&lt;0.001</v>
      </c>
      <c r="D57" s="6" t="str">
        <f t="shared" si="33"/>
        <v>&lt;0.001</v>
      </c>
      <c r="E57" s="6" t="str">
        <f t="shared" si="33"/>
        <v>0.111</v>
      </c>
      <c r="F57" s="6" t="str">
        <f t="shared" si="33"/>
        <v>&lt;0.001</v>
      </c>
      <c r="G57" s="6" t="str">
        <f t="shared" si="33"/>
        <v>&lt;0.001</v>
      </c>
      <c r="H57" s="6" t="str">
        <f t="shared" si="33"/>
        <v>&lt;0.001</v>
      </c>
      <c r="N57" t="str">
        <f t="shared" si="34"/>
        <v>Europe</v>
      </c>
      <c r="Q57">
        <f t="shared" si="30"/>
        <v>-1.1379024078805227</v>
      </c>
      <c r="R57">
        <f t="shared" si="30"/>
        <v>1.2464199256265265</v>
      </c>
      <c r="S57">
        <f t="shared" si="30"/>
        <v>-3.5149205164417108</v>
      </c>
      <c r="T57">
        <f t="shared" si="30"/>
        <v>2.2098124945298978</v>
      </c>
      <c r="U57">
        <f t="shared" si="30"/>
        <v>-2.5538090759276937</v>
      </c>
      <c r="Y57" t="str">
        <f t="shared" si="35"/>
        <v>Arabsphere</v>
      </c>
      <c r="AB57">
        <f t="shared" si="31"/>
        <v>-5.2872252375356927</v>
      </c>
      <c r="AC57">
        <f t="shared" si="31"/>
        <v>-2.2199730830845654</v>
      </c>
      <c r="AD57">
        <f t="shared" si="31"/>
        <v>-4.9352416379925952</v>
      </c>
      <c r="AE57">
        <f t="shared" si="31"/>
        <v>-2.296373075506168</v>
      </c>
      <c r="AF57">
        <f t="shared" si="31"/>
        <v>-28.696629596508146</v>
      </c>
    </row>
    <row r="58" spans="1:32" x14ac:dyDescent="0.35">
      <c r="A58" t="str">
        <f t="shared" si="32"/>
        <v>Arabsphere</v>
      </c>
      <c r="D58" s="6" t="str">
        <f>IF(_xlfn.T.DIST.2T(ABS(AB175),AB185)&lt;0.001,"&lt;0.001",FIXED(_xlfn.T.DIST.2T(ABS(AB175),AB185),3))</f>
        <v>&lt;0.001</v>
      </c>
      <c r="E58" s="6" t="str">
        <f>IF(_xlfn.T.DIST.2T(ABS(AC175),AC185)&lt;0.001,"&lt;0.001",FIXED(_xlfn.T.DIST.2T(ABS(AC175),AC185),3))</f>
        <v>&lt;0.001</v>
      </c>
      <c r="F58" s="6" t="str">
        <f>IF(_xlfn.T.DIST.2T(ABS(AD175),AD185)&lt;0.001,"&lt;0.001",FIXED(_xlfn.T.DIST.2T(ABS(AD175),AD185),3))</f>
        <v>&lt;0.001</v>
      </c>
      <c r="G58" s="6" t="str">
        <f>IF(_xlfn.T.DIST.2T(ABS(AE175),AE185)&lt;0.001,"&lt;0.001",FIXED(_xlfn.T.DIST.2T(ABS(AE175),AE185),3))</f>
        <v>&lt;0.001</v>
      </c>
      <c r="H58" s="6" t="str">
        <f>IF(_xlfn.T.DIST.2T(ABS(AF175),AF185)&lt;0.001,"&lt;0.001",FIXED(_xlfn.T.DIST.2T(ABS(AF175),AF185),3))</f>
        <v>&lt;0.001</v>
      </c>
      <c r="N58" t="str">
        <f t="shared" si="34"/>
        <v>Latin America and the Caribbean</v>
      </c>
      <c r="R58">
        <f t="shared" si="30"/>
        <v>2.8420770494667384</v>
      </c>
      <c r="S58">
        <f t="shared" si="30"/>
        <v>-4.4132642960805066</v>
      </c>
      <c r="T58">
        <f t="shared" si="30"/>
        <v>5.6623512782380789</v>
      </c>
      <c r="U58">
        <f t="shared" si="30"/>
        <v>-3.2870910675709557</v>
      </c>
      <c r="Y58" t="str">
        <f t="shared" si="35"/>
        <v>Francosphere</v>
      </c>
      <c r="AC58">
        <f t="shared" si="31"/>
        <v>1.7104110848569425</v>
      </c>
      <c r="AD58">
        <f t="shared" si="31"/>
        <v>1.7543366122149171</v>
      </c>
      <c r="AE58">
        <f t="shared" si="31"/>
        <v>1.8830569442908236</v>
      </c>
      <c r="AF58">
        <f t="shared" si="31"/>
        <v>-8.2818123418533176</v>
      </c>
    </row>
    <row r="59" spans="1:32" x14ac:dyDescent="0.35">
      <c r="A59" t="str">
        <f t="shared" si="32"/>
        <v>Francosphere</v>
      </c>
      <c r="E59" s="6" t="str">
        <f>IF(_xlfn.T.DIST.2T(ABS(AC176),AC186)&lt;0.001,"&lt;0.001",FIXED(_xlfn.T.DIST.2T(ABS(AC176),AC186),3))</f>
        <v>0.175</v>
      </c>
      <c r="F59" s="6" t="str">
        <f>IF(_xlfn.T.DIST.2T(ABS(AD176),AD186)&lt;0.001,"&lt;0.001",FIXED(_xlfn.T.DIST.2T(ABS(AD176),AD186),3))</f>
        <v>&lt;0.001</v>
      </c>
      <c r="G59" s="6" t="str">
        <f>IF(_xlfn.T.DIST.2T(ABS(AE176),AE186)&lt;0.001,"&lt;0.001",FIXED(_xlfn.T.DIST.2T(ABS(AE176),AE186),3))</f>
        <v>0.385</v>
      </c>
      <c r="H59" s="6" t="str">
        <f>IF(_xlfn.T.DIST.2T(ABS(AF176),AF186)&lt;0.001,"&lt;0.001",FIXED(_xlfn.T.DIST.2T(ABS(AF176),AF186),3))</f>
        <v>&lt;0.001</v>
      </c>
      <c r="N59" t="str">
        <f t="shared" si="34"/>
        <v>Northern Africa and Western Asia</v>
      </c>
      <c r="S59">
        <f t="shared" si="30"/>
        <v>-5.6777455505515828</v>
      </c>
      <c r="T59">
        <f t="shared" si="30"/>
        <v>1.4845299536365821</v>
      </c>
      <c r="U59">
        <f t="shared" si="30"/>
        <v>-4.286698084993203</v>
      </c>
      <c r="Y59" t="str">
        <f t="shared" si="35"/>
        <v>Germanosphere</v>
      </c>
      <c r="AD59">
        <f t="shared" si="31"/>
        <v>-2.327528696863348</v>
      </c>
      <c r="AE59">
        <f t="shared" si="31"/>
        <v>-0.28879806064085117</v>
      </c>
      <c r="AF59">
        <f t="shared" si="31"/>
        <v>-10.547625057608627</v>
      </c>
    </row>
    <row r="60" spans="1:32" x14ac:dyDescent="0.35">
      <c r="A60" t="str">
        <f t="shared" si="32"/>
        <v>Germanosphere</v>
      </c>
      <c r="F60" s="6" t="str">
        <f>IF(_xlfn.T.DIST.2T(ABS(AD177),AD187)&lt;0.001,"&lt;0.001",FIXED(_xlfn.T.DIST.2T(ABS(AD177),AD187),3))</f>
        <v>&lt;0.001</v>
      </c>
      <c r="G60" s="6" t="str">
        <f>IF(_xlfn.T.DIST.2T(ABS(AE177),AE187)&lt;0.001,"&lt;0.001",FIXED(_xlfn.T.DIST.2T(ABS(AE177),AE187),3))</f>
        <v>&lt;0.001</v>
      </c>
      <c r="H60" s="6" t="str">
        <f>IF(_xlfn.T.DIST.2T(ABS(AF177),AF187)&lt;0.001,"&lt;0.001",FIXED(_xlfn.T.DIST.2T(ABS(AF177),AF187),3))</f>
        <v>&lt;0.001</v>
      </c>
      <c r="N60" t="str">
        <f t="shared" si="34"/>
        <v>Northern America</v>
      </c>
      <c r="T60">
        <f t="shared" si="30"/>
        <v>8.7666047858434499</v>
      </c>
      <c r="U60">
        <f t="shared" si="30"/>
        <v>-0.75793643712962755</v>
      </c>
      <c r="Y60" t="str">
        <f t="shared" si="35"/>
        <v>Hispanosphere</v>
      </c>
      <c r="AE60">
        <f t="shared" si="31"/>
        <v>1.4757297138472087</v>
      </c>
      <c r="AF60">
        <f t="shared" si="31"/>
        <v>-23.85168781678718</v>
      </c>
    </row>
    <row r="61" spans="1:32" x14ac:dyDescent="0.35">
      <c r="A61" t="str">
        <f t="shared" si="32"/>
        <v>Hispanosphere</v>
      </c>
      <c r="G61" s="6" t="str">
        <f>IF(_xlfn.T.DIST.2T(ABS(AE178),AE188)&lt;0.001,"&lt;0.001",FIXED(_xlfn.T.DIST.2T(ABS(AE178),AE188),3))</f>
        <v>&lt;0.001</v>
      </c>
      <c r="H61" s="6" t="str">
        <f>IF(_xlfn.T.DIST.2T(ABS(AF178),AF188)&lt;0.001,"&lt;0.001",FIXED(_xlfn.T.DIST.2T(ABS(AF178),AF188),3))</f>
        <v>&lt;0.001</v>
      </c>
      <c r="N61" t="str">
        <f t="shared" si="34"/>
        <v>Oceania</v>
      </c>
      <c r="U61">
        <f t="shared" si="30"/>
        <v>-3.4671969192960401</v>
      </c>
      <c r="Y61" t="str">
        <f t="shared" si="35"/>
        <v>Lusosphone (Portuguese)</v>
      </c>
      <c r="AF61">
        <f t="shared" si="31"/>
        <v>-13.259168114817863</v>
      </c>
    </row>
    <row r="62" spans="1:32" x14ac:dyDescent="0.35">
      <c r="A62" t="str">
        <f t="shared" si="32"/>
        <v>Lusosphone (Portuguese)</v>
      </c>
      <c r="H62" s="6" t="str">
        <f>IF(_xlfn.T.DIST.2T(ABS(AF179),AF189)&lt;0.001,"&lt;0.001",FIXED(_xlfn.T.DIST.2T(ABS(AF179),AF189),3))</f>
        <v>&lt;0.001</v>
      </c>
    </row>
    <row r="63" spans="1:32" x14ac:dyDescent="0.35">
      <c r="N63" s="4" t="s">
        <v>41</v>
      </c>
      <c r="Y63" t="s">
        <v>41</v>
      </c>
    </row>
    <row r="64" spans="1:32" ht="18.5" x14ac:dyDescent="0.45">
      <c r="A64" s="8" t="s">
        <v>11</v>
      </c>
      <c r="O64" t="str">
        <f>O54</f>
        <v>Eastern and South-Eastern Asia</v>
      </c>
      <c r="P64" t="str">
        <f t="shared" ref="P64:U64" si="36">P54</f>
        <v>Europe</v>
      </c>
      <c r="Q64" t="str">
        <f t="shared" si="36"/>
        <v>Latin America and the Caribbean</v>
      </c>
      <c r="R64" t="str">
        <f t="shared" si="36"/>
        <v>Northern Africa and Western Asia</v>
      </c>
      <c r="S64" t="str">
        <f t="shared" si="36"/>
        <v>Northern America</v>
      </c>
      <c r="T64" t="str">
        <f t="shared" si="36"/>
        <v>Oceania</v>
      </c>
      <c r="U64" t="str">
        <f t="shared" si="36"/>
        <v>Sub-Saharan Africa</v>
      </c>
      <c r="Z64" t="str">
        <f>Z54</f>
        <v>Anglosphere (other)</v>
      </c>
      <c r="AA64" t="str">
        <f t="shared" ref="AA64:AF64" si="37">AA54</f>
        <v>Arabsphere</v>
      </c>
      <c r="AB64" t="str">
        <f t="shared" si="37"/>
        <v>Francosphere</v>
      </c>
      <c r="AC64" t="str">
        <f t="shared" si="37"/>
        <v>Germanosphere</v>
      </c>
      <c r="AD64" t="str">
        <f t="shared" si="37"/>
        <v>Hispanosphere</v>
      </c>
      <c r="AE64" t="str">
        <f t="shared" si="37"/>
        <v>Lusosphone (Portuguese)</v>
      </c>
      <c r="AF64" t="str">
        <f t="shared" si="37"/>
        <v>Swahili</v>
      </c>
    </row>
    <row r="65" spans="1:32" x14ac:dyDescent="0.35">
      <c r="A65" s="4" t="s">
        <v>40</v>
      </c>
      <c r="N65" t="str">
        <f>N55</f>
        <v>Central and Southern Asia</v>
      </c>
      <c r="O65">
        <f>Q$27+Q28-2</f>
        <v>11027</v>
      </c>
      <c r="P65">
        <f>Q$27+Q29-2</f>
        <v>15140</v>
      </c>
      <c r="Q65">
        <f>Q$27+Q30-2</f>
        <v>30083</v>
      </c>
      <c r="R65">
        <f>Q$27+Q31-2</f>
        <v>26260</v>
      </c>
      <c r="S65">
        <f>Q$27+Q32-2</f>
        <v>14785</v>
      </c>
      <c r="T65">
        <f>Q$27+Q33-2</f>
        <v>11703</v>
      </c>
      <c r="U65">
        <f>Q$27+Q34-2</f>
        <v>16031</v>
      </c>
      <c r="Y65" t="str">
        <f>Y55</f>
        <v>Anglosphere (core)</v>
      </c>
      <c r="Z65">
        <f>AB$27+AB28-2</f>
        <v>21564</v>
      </c>
      <c r="AA65">
        <f>AB$27+AB29-2</f>
        <v>24113</v>
      </c>
      <c r="AB65">
        <f>AB$27+AB30-2</f>
        <v>10813</v>
      </c>
      <c r="AC65">
        <f>AB$27+AB31-2</f>
        <v>8528</v>
      </c>
      <c r="AD65">
        <f>AB$27+AB32-2</f>
        <v>26142</v>
      </c>
      <c r="AE65">
        <f>AB$27+AB33-2</f>
        <v>13526</v>
      </c>
      <c r="AF65">
        <f>AB$27+AB34-2</f>
        <v>8666</v>
      </c>
    </row>
    <row r="66" spans="1:32" ht="58" x14ac:dyDescent="0.35">
      <c r="B66" s="6" t="str">
        <f t="shared" ref="B66:H66" si="38">O240</f>
        <v>Eastern and South-Eastern Asia</v>
      </c>
      <c r="C66" s="6" t="str">
        <f t="shared" si="38"/>
        <v>Europe</v>
      </c>
      <c r="D66" s="6" t="str">
        <f t="shared" si="38"/>
        <v>Latin America and the Caribbean</v>
      </c>
      <c r="E66" s="6" t="str">
        <f t="shared" si="38"/>
        <v>Northern Africa and Western Asia</v>
      </c>
      <c r="F66" s="6" t="str">
        <f t="shared" si="38"/>
        <v>Northern America</v>
      </c>
      <c r="G66" s="6" t="str">
        <f t="shared" si="38"/>
        <v>Oceania</v>
      </c>
      <c r="H66" s="6" t="str">
        <f t="shared" si="38"/>
        <v>Sub-Saharan Africa</v>
      </c>
      <c r="N66" t="str">
        <f t="shared" ref="N66:N71" si="39">N56</f>
        <v>Eastern and South-Eastern Asia</v>
      </c>
      <c r="P66">
        <f>Q$28+Q29-2</f>
        <v>5713</v>
      </c>
      <c r="Q66">
        <f>Q$28+Q30-2</f>
        <v>20656</v>
      </c>
      <c r="R66">
        <f>Q$28+Q31-2</f>
        <v>16833</v>
      </c>
      <c r="S66">
        <f>Q$28+Q32-2</f>
        <v>5358</v>
      </c>
      <c r="T66">
        <f>Q$28+Q33-2</f>
        <v>2276</v>
      </c>
      <c r="U66">
        <f>Q$28+Q34-2</f>
        <v>6604</v>
      </c>
      <c r="Y66" t="str">
        <f t="shared" ref="Y66:Y71" si="40">Y56</f>
        <v>Anglosphere (other)</v>
      </c>
      <c r="AA66">
        <f>AB$28+AB29-2</f>
        <v>29085</v>
      </c>
      <c r="AB66">
        <f>AB$28+AB30-2</f>
        <v>15785</v>
      </c>
      <c r="AC66">
        <f>AB$28+AB31-2</f>
        <v>13500</v>
      </c>
      <c r="AD66">
        <f>AB$28+AB32-2</f>
        <v>31114</v>
      </c>
      <c r="AE66">
        <f>AB$28+AB33-2</f>
        <v>18498</v>
      </c>
      <c r="AF66">
        <f>AB$28+AB34-2</f>
        <v>13638</v>
      </c>
    </row>
    <row r="67" spans="1:32" x14ac:dyDescent="0.35">
      <c r="A67" t="str">
        <f t="shared" ref="A67:A73" si="41">N241</f>
        <v>Central and Southern Asia</v>
      </c>
      <c r="B67" s="6" t="str">
        <f t="shared" ref="B67:H68" si="42">IF(_xlfn.T.DIST.2T(ABS(O231),O241)&lt;0.001,"&lt;0.001",FIXED(_xlfn.T.DIST.2T(ABS(O231),O241),3))</f>
        <v>&lt;0.001</v>
      </c>
      <c r="C67" s="6" t="str">
        <f t="shared" si="42"/>
        <v>0.003</v>
      </c>
      <c r="D67" s="6" t="str">
        <f t="shared" si="42"/>
        <v>&lt;0.001</v>
      </c>
      <c r="E67" s="6" t="str">
        <f t="shared" si="42"/>
        <v>&lt;0.001</v>
      </c>
      <c r="F67" s="6" t="str">
        <f t="shared" si="42"/>
        <v>&lt;0.001</v>
      </c>
      <c r="G67" s="6" t="str">
        <f t="shared" si="42"/>
        <v>0.539</v>
      </c>
      <c r="H67" s="6" t="str">
        <f t="shared" si="42"/>
        <v>&lt;0.001</v>
      </c>
      <c r="N67" t="str">
        <f t="shared" si="39"/>
        <v>Europe</v>
      </c>
      <c r="Q67">
        <f>Q$29+Q30-2</f>
        <v>24769</v>
      </c>
      <c r="R67">
        <f>Q$29+Q31-2</f>
        <v>20946</v>
      </c>
      <c r="S67">
        <f>Q$29+Q32-2</f>
        <v>9471</v>
      </c>
      <c r="T67">
        <f>Q$29+Q33-2</f>
        <v>6389</v>
      </c>
      <c r="U67">
        <f>Q$29+Q34-2</f>
        <v>10717</v>
      </c>
      <c r="Y67" t="str">
        <f t="shared" si="40"/>
        <v>Arabsphere</v>
      </c>
      <c r="AB67">
        <f>AB$29+AB30-2</f>
        <v>18334</v>
      </c>
      <c r="AC67">
        <f>AB$29+AB31-2</f>
        <v>16049</v>
      </c>
      <c r="AD67">
        <f>AB$29+AB32-2</f>
        <v>33663</v>
      </c>
      <c r="AE67">
        <f>AB$29+AB33-2</f>
        <v>21047</v>
      </c>
      <c r="AF67">
        <f>AB$29+AB34-2</f>
        <v>16187</v>
      </c>
    </row>
    <row r="68" spans="1:32" x14ac:dyDescent="0.35">
      <c r="A68" t="str">
        <f t="shared" si="41"/>
        <v>Eastern and South-Eastern Asia</v>
      </c>
      <c r="C68" s="6" t="str">
        <f t="shared" si="42"/>
        <v>0.630</v>
      </c>
      <c r="D68" s="6" t="str">
        <f t="shared" si="42"/>
        <v>&lt;0.001</v>
      </c>
      <c r="E68" s="6" t="str">
        <f t="shared" si="42"/>
        <v>&lt;0.001</v>
      </c>
      <c r="F68" s="6" t="str">
        <f t="shared" si="42"/>
        <v>0.004</v>
      </c>
      <c r="G68" s="6" t="str">
        <f t="shared" si="42"/>
        <v>&lt;0.001</v>
      </c>
      <c r="H68" s="6" t="str">
        <f t="shared" si="42"/>
        <v>&lt;0.001</v>
      </c>
      <c r="N68" t="str">
        <f t="shared" si="39"/>
        <v>Latin America and the Caribbean</v>
      </c>
      <c r="R68">
        <f>Q$30+Q31-2</f>
        <v>35889</v>
      </c>
      <c r="S68">
        <f>Q$30+Q32-2</f>
        <v>24414</v>
      </c>
      <c r="T68">
        <f>Q$30+Q33-2</f>
        <v>21332</v>
      </c>
      <c r="U68">
        <f>Q$30+Q34-2</f>
        <v>25660</v>
      </c>
      <c r="Y68" t="str">
        <f t="shared" si="40"/>
        <v>Francosphere</v>
      </c>
      <c r="AC68">
        <f>AB$30+AB31-2</f>
        <v>2749</v>
      </c>
      <c r="AD68">
        <f>AB$30+AB32-2</f>
        <v>20363</v>
      </c>
      <c r="AE68">
        <f>AB$30+AB33-2</f>
        <v>7747</v>
      </c>
      <c r="AF68">
        <f>AB$30+AB34-2</f>
        <v>2887</v>
      </c>
    </row>
    <row r="69" spans="1:32" x14ac:dyDescent="0.35">
      <c r="A69" t="str">
        <f t="shared" si="41"/>
        <v>Europe</v>
      </c>
      <c r="D69" s="6" t="str">
        <f>IF(_xlfn.T.DIST.2T(ABS(Q233),Q243)&lt;0.001,"&lt;0.001",FIXED(_xlfn.T.DIST.2T(ABS(Q233),Q243),3))</f>
        <v>&lt;0.001</v>
      </c>
      <c r="E69" s="6" t="str">
        <f>IF(_xlfn.T.DIST.2T(ABS(R233),R243)&lt;0.001,"&lt;0.001",FIXED(_xlfn.T.DIST.2T(ABS(R233),R243),3))</f>
        <v>&lt;0.001</v>
      </c>
      <c r="F69" s="6" t="str">
        <f>IF(_xlfn.T.DIST.2T(ABS(S233),S243)&lt;0.001,"&lt;0.001",FIXED(_xlfn.T.DIST.2T(ABS(S233),S243),3))</f>
        <v>0.003</v>
      </c>
      <c r="G69" s="6" t="str">
        <f>IF(_xlfn.T.DIST.2T(ABS(T233),T243)&lt;0.001,"&lt;0.001",FIXED(_xlfn.T.DIST.2T(ABS(T233),T243),3))</f>
        <v>0.792</v>
      </c>
      <c r="H69" s="6" t="str">
        <f>IF(_xlfn.T.DIST.2T(ABS(U233),U243)&lt;0.001,"&lt;0.001",FIXED(_xlfn.T.DIST.2T(ABS(U233),U243),3))</f>
        <v>&lt;0.001</v>
      </c>
      <c r="N69" t="str">
        <f t="shared" si="39"/>
        <v>Northern Africa and Western Asia</v>
      </c>
      <c r="S69">
        <f>Q$31+Q32-2</f>
        <v>20591</v>
      </c>
      <c r="T69">
        <f>Q$31+Q33-2</f>
        <v>17509</v>
      </c>
      <c r="U69">
        <f>Q$31+Q34-2</f>
        <v>21837</v>
      </c>
      <c r="Y69" t="str">
        <f t="shared" si="40"/>
        <v>Germanosphere</v>
      </c>
      <c r="AD69">
        <f>AB$31+AB32-2</f>
        <v>18078</v>
      </c>
      <c r="AE69">
        <f>AB$31+AB33-2</f>
        <v>5462</v>
      </c>
      <c r="AF69">
        <f>AB$31+AB34-2</f>
        <v>602</v>
      </c>
    </row>
    <row r="70" spans="1:32" x14ac:dyDescent="0.35">
      <c r="A70" t="str">
        <f t="shared" si="41"/>
        <v>Latin America and the Caribbean</v>
      </c>
      <c r="E70" s="6" t="str">
        <f>IF(_xlfn.T.DIST.2T(ABS(R234),R244)&lt;0.001,"&lt;0.001",FIXED(_xlfn.T.DIST.2T(ABS(R234),R244),3))</f>
        <v>&lt;0.001</v>
      </c>
      <c r="F70" s="6" t="str">
        <f>IF(_xlfn.T.DIST.2T(ABS(S234),S244)&lt;0.001,"&lt;0.001",FIXED(_xlfn.T.DIST.2T(ABS(S234),S244),3))</f>
        <v>&lt;0.001</v>
      </c>
      <c r="G70" s="6" t="str">
        <f>IF(_xlfn.T.DIST.2T(ABS(T234),T244)&lt;0.001,"&lt;0.001",FIXED(_xlfn.T.DIST.2T(ABS(T234),T244),3))</f>
        <v>0.053</v>
      </c>
      <c r="H70" s="6" t="str">
        <f>IF(_xlfn.T.DIST.2T(ABS(U234),U244)&lt;0.001,"&lt;0.001",FIXED(_xlfn.T.DIST.2T(ABS(U234),U244),3))</f>
        <v>&lt;0.001</v>
      </c>
      <c r="N70" t="str">
        <f t="shared" si="39"/>
        <v>Northern America</v>
      </c>
      <c r="T70">
        <f>Q$32+Q33-2</f>
        <v>6034</v>
      </c>
      <c r="U70">
        <f>Q$32+Q34-2</f>
        <v>10362</v>
      </c>
      <c r="Y70" t="str">
        <f t="shared" si="40"/>
        <v>Hispanosphere</v>
      </c>
      <c r="AE70">
        <f>AB$32+AB33-2</f>
        <v>23076</v>
      </c>
      <c r="AF70">
        <f>AB$32+AB34-2</f>
        <v>18216</v>
      </c>
    </row>
    <row r="71" spans="1:32" x14ac:dyDescent="0.35">
      <c r="A71" t="str">
        <f t="shared" si="41"/>
        <v>Northern Africa and Western Asia</v>
      </c>
      <c r="F71" s="6" t="str">
        <f>IF(_xlfn.T.DIST.2T(ABS(S235),S245)&lt;0.001,"&lt;0.001",FIXED(_xlfn.T.DIST.2T(ABS(S235),S245),3))</f>
        <v>&lt;0.001</v>
      </c>
      <c r="G71" s="6" t="str">
        <f>IF(_xlfn.T.DIST.2T(ABS(T235),T245)&lt;0.001,"&lt;0.001",FIXED(_xlfn.T.DIST.2T(ABS(T235),T245),3))</f>
        <v>0.313</v>
      </c>
      <c r="H71" s="6" t="str">
        <f>IF(_xlfn.T.DIST.2T(ABS(U235),U245)&lt;0.001,"&lt;0.001",FIXED(_xlfn.T.DIST.2T(ABS(U235),U245),3))</f>
        <v>&lt;0.001</v>
      </c>
      <c r="N71" t="str">
        <f t="shared" si="39"/>
        <v>Oceania</v>
      </c>
      <c r="U71">
        <f>Q33+Q34-2</f>
        <v>7280</v>
      </c>
      <c r="Y71" t="str">
        <f t="shared" si="40"/>
        <v>Lusosphone (Portuguese)</v>
      </c>
      <c r="AF71">
        <f>AB33+AB34-2</f>
        <v>5600</v>
      </c>
    </row>
    <row r="72" spans="1:32" x14ac:dyDescent="0.35">
      <c r="A72" t="str">
        <f t="shared" si="41"/>
        <v>Northern America</v>
      </c>
      <c r="G72" s="6" t="str">
        <f>IF(_xlfn.T.DIST.2T(ABS(T236),T246)&lt;0.001,"&lt;0.001",FIXED(_xlfn.T.DIST.2T(ABS(T236),T246),3))</f>
        <v>&lt;0.001</v>
      </c>
      <c r="H72" s="6" t="str">
        <f>IF(_xlfn.T.DIST.2T(ABS(U236),U246)&lt;0.001,"&lt;0.001",FIXED(_xlfn.T.DIST.2T(ABS(U236),U246),3))</f>
        <v>&lt;0.001</v>
      </c>
    </row>
    <row r="73" spans="1:32" x14ac:dyDescent="0.35">
      <c r="A73" t="str">
        <f t="shared" si="41"/>
        <v>Oceania</v>
      </c>
      <c r="H73" s="6" t="str">
        <f>IF(_xlfn.T.DIST.2T(ABS(U237),U247)&lt;0.001,"&lt;0.001",FIXED(_xlfn.T.DIST.2T(ABS(U237),U247),3))</f>
        <v>&lt;0.001</v>
      </c>
    </row>
    <row r="75" spans="1:32" x14ac:dyDescent="0.35">
      <c r="A75" t="s">
        <v>40</v>
      </c>
    </row>
    <row r="76" spans="1:32" ht="29" x14ac:dyDescent="0.35">
      <c r="B76" s="6" t="str">
        <f t="shared" ref="B76:H76" si="43">Z240</f>
        <v>Anglosphere (other)</v>
      </c>
      <c r="C76" s="6" t="str">
        <f t="shared" si="43"/>
        <v>Arabsphere</v>
      </c>
      <c r="D76" s="6" t="str">
        <f t="shared" si="43"/>
        <v>Francosphere</v>
      </c>
      <c r="E76" s="6" t="str">
        <f t="shared" si="43"/>
        <v>Germanosphere</v>
      </c>
      <c r="F76" s="6" t="str">
        <f t="shared" si="43"/>
        <v>Hispanosphere</v>
      </c>
      <c r="G76" s="6" t="str">
        <f t="shared" si="43"/>
        <v>Lusosphone (Portuguese)</v>
      </c>
      <c r="H76" s="6" t="str">
        <f t="shared" si="43"/>
        <v>Swahili</v>
      </c>
    </row>
    <row r="77" spans="1:32" x14ac:dyDescent="0.35">
      <c r="A77" t="str">
        <f t="shared" ref="A77:A83" si="44">Y241</f>
        <v>Anglosphere (core)</v>
      </c>
      <c r="B77" s="6" t="str">
        <f t="shared" ref="B77:H78" si="45">IF(_xlfn.T.DIST.2T(ABS(Z231),Z241)&lt;0.001,"&lt;0.001",FIXED(_xlfn.T.DIST.2T(ABS(Z231),Z241),3))</f>
        <v>&lt;0.001</v>
      </c>
      <c r="C77" s="6" t="str">
        <f t="shared" si="45"/>
        <v>&lt;0.001</v>
      </c>
      <c r="D77" s="6" t="str">
        <f t="shared" si="45"/>
        <v>&lt;0.001</v>
      </c>
      <c r="E77" s="6" t="str">
        <f t="shared" si="45"/>
        <v>0.882</v>
      </c>
      <c r="F77" s="6" t="str">
        <f t="shared" si="45"/>
        <v>&lt;0.001</v>
      </c>
      <c r="G77" s="6" t="str">
        <f t="shared" si="45"/>
        <v>&lt;0.001</v>
      </c>
      <c r="H77" s="6" t="str">
        <f t="shared" si="45"/>
        <v>&lt;0.001</v>
      </c>
    </row>
    <row r="78" spans="1:32" x14ac:dyDescent="0.35">
      <c r="A78" t="str">
        <f t="shared" si="44"/>
        <v>Anglosphere (other)</v>
      </c>
      <c r="C78" s="6" t="str">
        <f t="shared" si="45"/>
        <v>&lt;0.001</v>
      </c>
      <c r="D78" s="6" t="str">
        <f t="shared" si="45"/>
        <v>&lt;0.001</v>
      </c>
      <c r="E78" s="6" t="str">
        <f t="shared" si="45"/>
        <v>0.134</v>
      </c>
      <c r="F78" s="6" t="str">
        <f t="shared" si="45"/>
        <v>&lt;0.001</v>
      </c>
      <c r="G78" s="6" t="str">
        <f t="shared" si="45"/>
        <v>&lt;0.001</v>
      </c>
      <c r="H78" s="6" t="str">
        <f t="shared" si="45"/>
        <v>&lt;0.001</v>
      </c>
    </row>
    <row r="79" spans="1:32" x14ac:dyDescent="0.35">
      <c r="A79" t="str">
        <f t="shared" si="44"/>
        <v>Arabsphere</v>
      </c>
      <c r="D79" s="6" t="str">
        <f>IF(_xlfn.T.DIST.2T(ABS(AB233),AB243)&lt;0.001,"&lt;0.001",FIXED(_xlfn.T.DIST.2T(ABS(AB233),AB243),3))</f>
        <v>&lt;0.001</v>
      </c>
      <c r="E79" s="6" t="str">
        <f>IF(_xlfn.T.DIST.2T(ABS(AC233),AC243)&lt;0.001,"&lt;0.001",FIXED(_xlfn.T.DIST.2T(ABS(AC233),AC243),3))</f>
        <v>0.002</v>
      </c>
      <c r="F79" s="6" t="str">
        <f>IF(_xlfn.T.DIST.2T(ABS(AD233),AD243)&lt;0.001,"&lt;0.001",FIXED(_xlfn.T.DIST.2T(ABS(AD233),AD243),3))</f>
        <v>&lt;0.001</v>
      </c>
      <c r="G79" s="6" t="str">
        <f>IF(_xlfn.T.DIST.2T(ABS(AE233),AE243)&lt;0.001,"&lt;0.001",FIXED(_xlfn.T.DIST.2T(ABS(AE233),AE243),3))</f>
        <v>&lt;0.001</v>
      </c>
      <c r="H79" s="6" t="str">
        <f>IF(_xlfn.T.DIST.2T(ABS(AF233),AF243)&lt;0.001,"&lt;0.001",FIXED(_xlfn.T.DIST.2T(ABS(AF233),AF243),3))</f>
        <v>&lt;0.001</v>
      </c>
    </row>
    <row r="80" spans="1:32" x14ac:dyDescent="0.35">
      <c r="A80" t="str">
        <f t="shared" si="44"/>
        <v>Francosphere</v>
      </c>
      <c r="E80" s="6" t="str">
        <f>IF(_xlfn.T.DIST.2T(ABS(AC234),AC244)&lt;0.001,"&lt;0.001",FIXED(_xlfn.T.DIST.2T(ABS(AC234),AC244),3))</f>
        <v>0.160</v>
      </c>
      <c r="F80" s="6" t="str">
        <f>IF(_xlfn.T.DIST.2T(ABS(AD234),AD244)&lt;0.001,"&lt;0.001",FIXED(_xlfn.T.DIST.2T(ABS(AD234),AD244),3))</f>
        <v>&lt;0.001</v>
      </c>
      <c r="G80" s="6" t="str">
        <f>IF(_xlfn.T.DIST.2T(ABS(AE234),AE244)&lt;0.001,"&lt;0.001",FIXED(_xlfn.T.DIST.2T(ABS(AE234),AE244),3))</f>
        <v>&lt;0.001</v>
      </c>
      <c r="H80" s="6" t="str">
        <f>IF(_xlfn.T.DIST.2T(ABS(AF234),AF244)&lt;0.001,"&lt;0.001",FIXED(_xlfn.T.DIST.2T(ABS(AF234),AF244),3))</f>
        <v>&lt;0.001</v>
      </c>
    </row>
    <row r="81" spans="1:32" x14ac:dyDescent="0.35">
      <c r="A81" t="str">
        <f t="shared" si="44"/>
        <v>Germanosphere</v>
      </c>
      <c r="F81" s="6" t="str">
        <f>IF(_xlfn.T.DIST.2T(ABS(AD235),AD245)&lt;0.001,"&lt;0.001",FIXED(_xlfn.T.DIST.2T(ABS(AD235),AD245),3))</f>
        <v>&lt;0.001</v>
      </c>
      <c r="G81" s="6" t="str">
        <f>IF(_xlfn.T.DIST.2T(ABS(AE235),AE245)&lt;0.001,"&lt;0.001",FIXED(_xlfn.T.DIST.2T(ABS(AE235),AE245),3))</f>
        <v>&lt;0.001</v>
      </c>
      <c r="H81" s="6" t="str">
        <f>IF(_xlfn.T.DIST.2T(ABS(AF235),AF245)&lt;0.001,"&lt;0.001",FIXED(_xlfn.T.DIST.2T(ABS(AF235),AF245),3))</f>
        <v>&lt;0.001</v>
      </c>
    </row>
    <row r="82" spans="1:32" s="3" customFormat="1" x14ac:dyDescent="0.35">
      <c r="A82" t="str">
        <f t="shared" si="44"/>
        <v>Hispanosphere</v>
      </c>
      <c r="B82" s="6"/>
      <c r="C82" s="6"/>
      <c r="D82" s="6"/>
      <c r="E82" s="6"/>
      <c r="F82" s="6"/>
      <c r="G82" s="6" t="str">
        <f>IF(_xlfn.T.DIST.2T(ABS(AE236),AE246)&lt;0.001,"&lt;0.001",FIXED(_xlfn.T.DIST.2T(ABS(AE236),AE246),3))</f>
        <v>&lt;0.001</v>
      </c>
      <c r="H82" s="6" t="str">
        <f>IF(_xlfn.T.DIST.2T(ABS(AF236),AF246)&lt;0.001,"&lt;0.001",FIXED(_xlfn.T.DIST.2T(ABS(AF236),AF246),3))</f>
        <v>&lt;0.001</v>
      </c>
    </row>
    <row r="83" spans="1:32" x14ac:dyDescent="0.35">
      <c r="A83" t="str">
        <f t="shared" si="44"/>
        <v>Lusosphone (Portuguese)</v>
      </c>
      <c r="H83" s="6" t="str">
        <f>IF(_xlfn.T.DIST.2T(ABS(AF237),AF247)&lt;0.001,"&lt;0.001",FIXED(_xlfn.T.DIST.2T(ABS(AF237),AF247),3))</f>
        <v>&lt;0.001</v>
      </c>
    </row>
    <row r="84" spans="1:32" x14ac:dyDescent="0.35">
      <c r="N84">
        <f t="shared" ref="N84:N93" si="46">N25</f>
        <v>0</v>
      </c>
      <c r="O84" t="s">
        <v>34</v>
      </c>
      <c r="P84" t="s">
        <v>35</v>
      </c>
      <c r="Q84" t="s">
        <v>36</v>
      </c>
      <c r="Y84">
        <f t="shared" ref="Y84:Y93" si="47">Y25</f>
        <v>0</v>
      </c>
      <c r="Z84" t="s">
        <v>34</v>
      </c>
      <c r="AA84" t="s">
        <v>35</v>
      </c>
      <c r="AB84" t="s">
        <v>36</v>
      </c>
    </row>
    <row r="85" spans="1:32" ht="18.5" x14ac:dyDescent="0.45">
      <c r="A85" s="8" t="s">
        <v>12</v>
      </c>
      <c r="N85" t="str">
        <f t="shared" si="46"/>
        <v>Geographic_Grouping_A</v>
      </c>
      <c r="O85" t="str">
        <f t="shared" ref="O85:O93" si="48">P3</f>
        <v>reg.25-34</v>
      </c>
      <c r="P85" t="str">
        <f t="shared" ref="P85:P93" si="49">AH3</f>
        <v>25-34</v>
      </c>
      <c r="Q85" t="str">
        <f t="shared" ref="Q85:Q93" si="50">AS3</f>
        <v>25-34</v>
      </c>
      <c r="Y85" t="str">
        <f t="shared" si="47"/>
        <v>Language_Grouping</v>
      </c>
      <c r="Z85" t="str">
        <f t="shared" ref="Z85:Z93" si="51">P15</f>
        <v>reg.25-34</v>
      </c>
      <c r="AA85" t="str">
        <f t="shared" ref="AA85:AA93" si="52">AH15</f>
        <v>25-34</v>
      </c>
      <c r="AB85" t="str">
        <f t="shared" ref="AB85:AB93" si="53">AS15</f>
        <v>25-34</v>
      </c>
    </row>
    <row r="86" spans="1:32" x14ac:dyDescent="0.35">
      <c r="A86" s="4" t="s">
        <v>40</v>
      </c>
      <c r="N86" t="str">
        <f t="shared" si="46"/>
        <v>Central and Southern Asia</v>
      </c>
      <c r="O86">
        <f t="shared" si="48"/>
        <v>64.258048093978175</v>
      </c>
      <c r="P86">
        <f t="shared" si="49"/>
        <v>1.2788785097264235</v>
      </c>
      <c r="Q86">
        <f t="shared" si="50"/>
        <v>7638</v>
      </c>
      <c r="Y86" t="str">
        <f t="shared" si="47"/>
        <v>Anglosphere (core)</v>
      </c>
      <c r="Z86">
        <f t="shared" si="51"/>
        <v>65.634953210000006</v>
      </c>
      <c r="AA86">
        <f t="shared" si="52"/>
        <v>2.8788422389999999</v>
      </c>
      <c r="AB86">
        <f t="shared" si="53"/>
        <v>4454</v>
      </c>
    </row>
    <row r="87" spans="1:32" ht="58" x14ac:dyDescent="0.35">
      <c r="B87" s="6" t="str">
        <f t="shared" ref="B87:H87" si="54">O302</f>
        <v>Eastern and South-Eastern Asia</v>
      </c>
      <c r="C87" s="6" t="str">
        <f t="shared" si="54"/>
        <v>Europe</v>
      </c>
      <c r="D87" s="6" t="str">
        <f t="shared" si="54"/>
        <v>Latin America and the Caribbean</v>
      </c>
      <c r="E87" s="6" t="str">
        <f t="shared" si="54"/>
        <v>Northern Africa and Western Asia</v>
      </c>
      <c r="F87" s="6" t="str">
        <f t="shared" si="54"/>
        <v>Northern America</v>
      </c>
      <c r="G87" s="6" t="str">
        <f t="shared" si="54"/>
        <v>Oceania</v>
      </c>
      <c r="H87" s="6" t="str">
        <f t="shared" si="54"/>
        <v>Sub-Saharan Africa</v>
      </c>
      <c r="N87" t="str">
        <f t="shared" si="46"/>
        <v>Eastern and South-Eastern Asia</v>
      </c>
      <c r="O87">
        <f t="shared" si="48"/>
        <v>71.219515519862284</v>
      </c>
      <c r="P87">
        <f t="shared" si="49"/>
        <v>3.8888114317657281</v>
      </c>
      <c r="Q87">
        <f t="shared" si="50"/>
        <v>888</v>
      </c>
      <c r="Y87" t="str">
        <f t="shared" si="47"/>
        <v>Anglosphere (other)</v>
      </c>
      <c r="Z87">
        <f t="shared" si="51"/>
        <v>67.769560290000001</v>
      </c>
      <c r="AA87">
        <f t="shared" si="52"/>
        <v>2.4484122240000001</v>
      </c>
      <c r="AB87">
        <f t="shared" si="53"/>
        <v>12458</v>
      </c>
    </row>
    <row r="88" spans="1:32" x14ac:dyDescent="0.35">
      <c r="A88" t="str">
        <f t="shared" ref="A88:A94" si="55">N303</f>
        <v>Central and Southern Asia</v>
      </c>
      <c r="B88" s="6" t="str">
        <f t="shared" ref="B88:H89" si="56">IF(_xlfn.T.DIST.2T(ABS(O293),O303)&lt;0.001,"&lt;0.001",FIXED(_xlfn.T.DIST.2T(ABS(O293),O303),3))</f>
        <v>&lt;0.001</v>
      </c>
      <c r="C88" s="6" t="str">
        <f t="shared" si="56"/>
        <v>&lt;0.001</v>
      </c>
      <c r="D88" s="6" t="str">
        <f t="shared" si="56"/>
        <v>&lt;0.001</v>
      </c>
      <c r="E88" s="6" t="str">
        <f t="shared" si="56"/>
        <v>&lt;0.001</v>
      </c>
      <c r="F88" s="6" t="str">
        <f t="shared" si="56"/>
        <v>&lt;0.001</v>
      </c>
      <c r="G88" s="6" t="str">
        <f t="shared" si="56"/>
        <v>0.115</v>
      </c>
      <c r="H88" s="6" t="str">
        <f t="shared" si="56"/>
        <v>&lt;0.001</v>
      </c>
      <c r="N88" t="str">
        <f t="shared" si="46"/>
        <v>Europe</v>
      </c>
      <c r="O88">
        <f t="shared" si="48"/>
        <v>65.017004996153048</v>
      </c>
      <c r="P88">
        <f t="shared" si="49"/>
        <v>2.8384457760974939</v>
      </c>
      <c r="Q88">
        <f t="shared" si="50"/>
        <v>2446</v>
      </c>
      <c r="Y88" t="str">
        <f t="shared" si="47"/>
        <v>Arabsphere</v>
      </c>
      <c r="Z88">
        <f t="shared" si="51"/>
        <v>68.786355740000005</v>
      </c>
      <c r="AA88">
        <f t="shared" si="52"/>
        <v>2.3564444820000001</v>
      </c>
      <c r="AB88">
        <f t="shared" si="53"/>
        <v>19322</v>
      </c>
    </row>
    <row r="89" spans="1:32" x14ac:dyDescent="0.35">
      <c r="A89" t="str">
        <f t="shared" si="55"/>
        <v>Eastern and South-Eastern Asia</v>
      </c>
      <c r="C89" s="6" t="str">
        <f t="shared" si="56"/>
        <v>0.062</v>
      </c>
      <c r="D89" s="6" t="str">
        <f t="shared" si="56"/>
        <v>&lt;0.001</v>
      </c>
      <c r="E89" s="6" t="str">
        <f t="shared" si="56"/>
        <v>&lt;0.001</v>
      </c>
      <c r="F89" s="6" t="str">
        <f t="shared" si="56"/>
        <v>0.178</v>
      </c>
      <c r="G89" s="6" t="str">
        <f t="shared" si="56"/>
        <v>0.018</v>
      </c>
      <c r="H89" s="6" t="str">
        <f t="shared" si="56"/>
        <v>&lt;0.001</v>
      </c>
      <c r="N89" t="str">
        <f t="shared" si="46"/>
        <v>Latin America and the Caribbean</v>
      </c>
      <c r="O89">
        <f t="shared" si="48"/>
        <v>73.359899713053011</v>
      </c>
      <c r="P89">
        <f t="shared" si="49"/>
        <v>1.445218381565246</v>
      </c>
      <c r="Q89">
        <f t="shared" si="50"/>
        <v>14368</v>
      </c>
      <c r="Y89" t="str">
        <f t="shared" si="47"/>
        <v>Francosphere</v>
      </c>
      <c r="Z89">
        <f t="shared" si="51"/>
        <v>82.421920220000004</v>
      </c>
      <c r="AA89">
        <f t="shared" si="52"/>
        <v>2.7754639390000002</v>
      </c>
      <c r="AB89">
        <f t="shared" si="53"/>
        <v>2034</v>
      </c>
    </row>
    <row r="90" spans="1:32" x14ac:dyDescent="0.35">
      <c r="A90" t="str">
        <f t="shared" si="55"/>
        <v>Europe</v>
      </c>
      <c r="D90" s="6" t="str">
        <f>IF(_xlfn.T.DIST.2T(ABS(Q295),Q305)&lt;0.001,"&lt;0.001",FIXED(_xlfn.T.DIST.2T(ABS(Q295),Q305),3))</f>
        <v>&lt;0.001</v>
      </c>
      <c r="E90" s="6" t="str">
        <f>IF(_xlfn.T.DIST.2T(ABS(R295),R305)&lt;0.001,"&lt;0.001",FIXED(_xlfn.T.DIST.2T(ABS(R295),R305),3))</f>
        <v>&lt;0.001</v>
      </c>
      <c r="F90" s="6" t="str">
        <f>IF(_xlfn.T.DIST.2T(ABS(S295),S305)&lt;0.001,"&lt;0.001",FIXED(_xlfn.T.DIST.2T(ABS(S295),S305),3))</f>
        <v>&lt;0.001</v>
      </c>
      <c r="G90" s="6" t="str">
        <f>IF(_xlfn.T.DIST.2T(ABS(T295),T305)&lt;0.001,"&lt;0.001",FIXED(_xlfn.T.DIST.2T(ABS(T295),T305),3))</f>
        <v>0.503</v>
      </c>
      <c r="H90" s="6" t="str">
        <f>IF(_xlfn.T.DIST.2T(ABS(U295),U305)&lt;0.001,"&lt;0.001",FIXED(_xlfn.T.DIST.2T(ABS(U295),U305),3))</f>
        <v>&lt;0.001</v>
      </c>
      <c r="N90" t="str">
        <f t="shared" si="46"/>
        <v>Northern Africa and Western Asia</v>
      </c>
      <c r="O90">
        <f t="shared" si="48"/>
        <v>69.107085857260614</v>
      </c>
      <c r="P90">
        <f t="shared" si="49"/>
        <v>2.3196579658084397</v>
      </c>
      <c r="Q90">
        <f t="shared" si="50"/>
        <v>19657</v>
      </c>
      <c r="Y90" t="str">
        <f t="shared" si="47"/>
        <v>Germanosphere</v>
      </c>
      <c r="Z90">
        <f t="shared" si="51"/>
        <v>64.070189060000004</v>
      </c>
      <c r="AA90">
        <f t="shared" si="52"/>
        <v>2.2263540989999999</v>
      </c>
      <c r="AB90">
        <f t="shared" si="53"/>
        <v>291</v>
      </c>
    </row>
    <row r="91" spans="1:32" x14ac:dyDescent="0.35">
      <c r="A91" t="str">
        <f t="shared" si="55"/>
        <v>Latin America and the Caribbean</v>
      </c>
      <c r="E91" s="6" t="str">
        <f>IF(_xlfn.T.DIST.2T(ABS(R296),R306)&lt;0.001,"&lt;0.001",FIXED(_xlfn.T.DIST.2T(ABS(R296),R306),3))</f>
        <v>&lt;0.001</v>
      </c>
      <c r="F91" s="6" t="str">
        <f>IF(_xlfn.T.DIST.2T(ABS(S296),S306)&lt;0.001,"&lt;0.001",FIXED(_xlfn.T.DIST.2T(ABS(S296),S306),3))</f>
        <v>&lt;0.001</v>
      </c>
      <c r="G91" s="6" t="str">
        <f>IF(_xlfn.T.DIST.2T(ABS(T296),T306)&lt;0.001,"&lt;0.001",FIXED(_xlfn.T.DIST.2T(ABS(T296),T306),3))</f>
        <v>0.929</v>
      </c>
      <c r="H91" s="6" t="str">
        <f>IF(_xlfn.T.DIST.2T(ABS(U296),U306)&lt;0.001,"&lt;0.001",FIXED(_xlfn.T.DIST.2T(ABS(U296),U306),3))</f>
        <v>&lt;0.001</v>
      </c>
      <c r="N91" t="str">
        <f t="shared" si="46"/>
        <v>Northern America</v>
      </c>
      <c r="O91">
        <f t="shared" si="48"/>
        <v>70.527978457696747</v>
      </c>
      <c r="P91">
        <f t="shared" si="49"/>
        <v>2.1819509684044216</v>
      </c>
      <c r="Q91">
        <f t="shared" si="50"/>
        <v>2495</v>
      </c>
      <c r="Y91" t="str">
        <f t="shared" si="47"/>
        <v>Hispanosphere</v>
      </c>
      <c r="Z91">
        <f t="shared" si="51"/>
        <v>75.468289400000003</v>
      </c>
      <c r="AA91">
        <f t="shared" si="52"/>
        <v>1.5303818899999999</v>
      </c>
      <c r="AB91">
        <f t="shared" si="53"/>
        <v>12851</v>
      </c>
    </row>
    <row r="92" spans="1:32" x14ac:dyDescent="0.35">
      <c r="A92" t="str">
        <f t="shared" si="55"/>
        <v>Northern Africa and Western Asia</v>
      </c>
      <c r="F92" s="6" t="str">
        <f>IF(_xlfn.T.DIST.2T(ABS(S297),S307)&lt;0.001,"&lt;0.001",FIXED(_xlfn.T.DIST.2T(ABS(S297),S307),3))</f>
        <v>&lt;0.001</v>
      </c>
      <c r="G92" s="6" t="str">
        <f>IF(_xlfn.T.DIST.2T(ABS(T297),T307)&lt;0.001,"&lt;0.001",FIXED(_xlfn.T.DIST.2T(ABS(T297),T307),3))</f>
        <v>0.031</v>
      </c>
      <c r="H92" s="6" t="str">
        <f>IF(_xlfn.T.DIST.2T(ABS(U297),U307)&lt;0.001,"&lt;0.001",FIXED(_xlfn.T.DIST.2T(ABS(U297),U307),3))</f>
        <v>&lt;0.001</v>
      </c>
      <c r="N92" t="str">
        <f t="shared" si="46"/>
        <v>Oceania</v>
      </c>
      <c r="O92">
        <f t="shared" si="48"/>
        <v>57.140349069505817</v>
      </c>
      <c r="P92">
        <f t="shared" si="49"/>
        <v>1.47091292700374</v>
      </c>
      <c r="Q92">
        <f t="shared" si="50"/>
        <v>629</v>
      </c>
      <c r="Y92" t="str">
        <f t="shared" si="47"/>
        <v>Lusosphone (Portuguese)</v>
      </c>
      <c r="Z92">
        <f t="shared" si="51"/>
        <v>71.521530130000002</v>
      </c>
      <c r="AA92">
        <f t="shared" si="52"/>
        <v>2.7254657189999998</v>
      </c>
      <c r="AB92">
        <f t="shared" si="53"/>
        <v>4206</v>
      </c>
    </row>
    <row r="93" spans="1:32" x14ac:dyDescent="0.35">
      <c r="A93" t="str">
        <f t="shared" si="55"/>
        <v>Northern America</v>
      </c>
      <c r="G93" s="6" t="str">
        <f>IF(_xlfn.T.DIST.2T(ABS(T298),T308)&lt;0.001,"&lt;0.001",FIXED(_xlfn.T.DIST.2T(ABS(T298),T308),3))</f>
        <v>0.016</v>
      </c>
      <c r="H93" s="6" t="str">
        <f>IF(_xlfn.T.DIST.2T(ABS(U298),U308)&lt;0.001,"&lt;0.001",FIXED(_xlfn.T.DIST.2T(ABS(U298),U308),3))</f>
        <v>&lt;0.001</v>
      </c>
      <c r="N93" t="str">
        <f t="shared" si="46"/>
        <v>Sub-Saharan Africa</v>
      </c>
      <c r="O93">
        <f t="shared" si="48"/>
        <v>87.889446961348327</v>
      </c>
      <c r="P93">
        <f t="shared" si="49"/>
        <v>4.2844595260291989</v>
      </c>
      <c r="Q93">
        <f t="shared" si="50"/>
        <v>8502</v>
      </c>
      <c r="Y93" t="str">
        <f t="shared" si="47"/>
        <v>Swahili</v>
      </c>
      <c r="Z93">
        <f t="shared" si="51"/>
        <v>102.89379460000001</v>
      </c>
      <c r="AA93">
        <f t="shared" si="52"/>
        <v>4.6003336020000001</v>
      </c>
      <c r="AB93">
        <f t="shared" si="53"/>
        <v>947</v>
      </c>
    </row>
    <row r="94" spans="1:32" x14ac:dyDescent="0.35">
      <c r="A94" t="str">
        <f t="shared" si="55"/>
        <v>Oceania</v>
      </c>
      <c r="H94" s="6" t="str">
        <f>IF(_xlfn.T.DIST.2T(ABS(U299),U309)&lt;0.001,"&lt;0.001",FIXED(_xlfn.T.DIST.2T(ABS(U299),U309),3))</f>
        <v>&lt;0.001</v>
      </c>
      <c r="N94" s="4" t="s">
        <v>37</v>
      </c>
      <c r="Y94" s="4" t="s">
        <v>37</v>
      </c>
    </row>
    <row r="95" spans="1:32" x14ac:dyDescent="0.35">
      <c r="O95" t="str">
        <f>N87</f>
        <v>Eastern and South-Eastern Asia</v>
      </c>
      <c r="P95" t="str">
        <f>N88</f>
        <v>Europe</v>
      </c>
      <c r="Q95" t="str">
        <f>N89</f>
        <v>Latin America and the Caribbean</v>
      </c>
      <c r="R95" t="str">
        <f>N90</f>
        <v>Northern Africa and Western Asia</v>
      </c>
      <c r="S95" t="str">
        <f>N91</f>
        <v>Northern America</v>
      </c>
      <c r="T95" t="str">
        <f>N92</f>
        <v>Oceania</v>
      </c>
      <c r="U95" t="str">
        <f>N93</f>
        <v>Sub-Saharan Africa</v>
      </c>
      <c r="Z95" t="str">
        <f>Y87</f>
        <v>Anglosphere (other)</v>
      </c>
      <c r="AA95" t="str">
        <f>Y88</f>
        <v>Arabsphere</v>
      </c>
      <c r="AB95" t="str">
        <f>Y89</f>
        <v>Francosphere</v>
      </c>
      <c r="AC95" t="str">
        <f>Y90</f>
        <v>Germanosphere</v>
      </c>
      <c r="AD95" t="str">
        <f>Y91</f>
        <v>Hispanosphere</v>
      </c>
      <c r="AE95" t="str">
        <f>Y92</f>
        <v>Lusosphone (Portuguese)</v>
      </c>
      <c r="AF95" t="str">
        <f>Y93</f>
        <v>Swahili</v>
      </c>
    </row>
    <row r="96" spans="1:32" x14ac:dyDescent="0.35">
      <c r="A96" t="s">
        <v>40</v>
      </c>
      <c r="N96" t="str">
        <f>N86</f>
        <v>Central and Southern Asia</v>
      </c>
      <c r="O96">
        <f>O$27-O87</f>
        <v>-10.305332407246155</v>
      </c>
      <c r="P96">
        <f>O$27-O88</f>
        <v>-4.1028218835369188</v>
      </c>
      <c r="Q96">
        <f>O$27-O89</f>
        <v>-12.445716600436882</v>
      </c>
      <c r="R96">
        <f>O$27-O90</f>
        <v>-8.1929027446444849</v>
      </c>
      <c r="S96">
        <f>O$27-O91</f>
        <v>-9.6137953450806179</v>
      </c>
      <c r="T96">
        <f>O$27-O92</f>
        <v>3.7738340431103126</v>
      </c>
      <c r="U96">
        <f>O$27-O93</f>
        <v>-26.975263848732197</v>
      </c>
      <c r="Y96" t="str">
        <f>Y86</f>
        <v>Anglosphere (core)</v>
      </c>
      <c r="Z96">
        <f>Z$27-Z87</f>
        <v>-1.3824355200000014</v>
      </c>
      <c r="AA96">
        <f>Z$27-Z88</f>
        <v>-2.399230970000005</v>
      </c>
      <c r="AB96">
        <f>Z$27-Z89</f>
        <v>-16.034795450000004</v>
      </c>
      <c r="AC96">
        <f>Z$27-Z90</f>
        <v>2.3169357099999957</v>
      </c>
      <c r="AD96">
        <f>Z$27-Z91</f>
        <v>-9.0811646300000035</v>
      </c>
      <c r="AE96">
        <f>Z$27-Z92</f>
        <v>-5.1344053600000024</v>
      </c>
      <c r="AF96">
        <f>Z$27-Z93</f>
        <v>-36.506669830000007</v>
      </c>
    </row>
    <row r="97" spans="1:32" ht="29" x14ac:dyDescent="0.35">
      <c r="B97" s="6" t="str">
        <f t="shared" ref="B97:H97" si="57">Z302</f>
        <v>Anglosphere (other)</v>
      </c>
      <c r="C97" s="6" t="str">
        <f t="shared" si="57"/>
        <v>Arabsphere</v>
      </c>
      <c r="D97" s="6" t="str">
        <f t="shared" si="57"/>
        <v>Francosphere</v>
      </c>
      <c r="E97" s="6" t="str">
        <f t="shared" si="57"/>
        <v>Germanosphere</v>
      </c>
      <c r="F97" s="6" t="str">
        <f t="shared" si="57"/>
        <v>Hispanosphere</v>
      </c>
      <c r="G97" s="6" t="str">
        <f t="shared" si="57"/>
        <v>Lusosphone (Portuguese)</v>
      </c>
      <c r="H97" s="6" t="str">
        <f t="shared" si="57"/>
        <v>Swahili</v>
      </c>
      <c r="N97" t="str">
        <f t="shared" ref="N97:N102" si="58">N87</f>
        <v>Eastern and South-Eastern Asia</v>
      </c>
      <c r="P97">
        <f>O$28-O88</f>
        <v>7.722254062205792</v>
      </c>
      <c r="Q97">
        <f>O$28-O89</f>
        <v>-0.62064065469417073</v>
      </c>
      <c r="R97">
        <f>O$28-O90</f>
        <v>3.6321732010982259</v>
      </c>
      <c r="S97">
        <f>O$28-O91</f>
        <v>2.2112806006620929</v>
      </c>
      <c r="T97">
        <f>O$28-O92</f>
        <v>15.598909988853023</v>
      </c>
      <c r="U97">
        <f>O$28-O93</f>
        <v>-15.150187902989487</v>
      </c>
      <c r="Y97" t="str">
        <f t="shared" ref="Y97:Y102" si="59">Y87</f>
        <v>Anglosphere (other)</v>
      </c>
      <c r="AA97">
        <f>Z$28-Z88</f>
        <v>-6.0782634400000077</v>
      </c>
      <c r="AB97">
        <f>Z$28-Z89</f>
        <v>-19.713827920000007</v>
      </c>
      <c r="AC97">
        <f>Z$28-Z90</f>
        <v>-1.3620967600000071</v>
      </c>
      <c r="AD97">
        <f>Z$28-Z91</f>
        <v>-12.760197100000006</v>
      </c>
      <c r="AE97">
        <f>Z$28-Z92</f>
        <v>-8.8134378300000051</v>
      </c>
      <c r="AF97">
        <f>Z$28-Z93</f>
        <v>-40.18570230000001</v>
      </c>
    </row>
    <row r="98" spans="1:32" x14ac:dyDescent="0.35">
      <c r="A98" t="str">
        <f t="shared" ref="A98:A104" si="60">Y303</f>
        <v>Anglosphere (core)</v>
      </c>
      <c r="B98" s="6" t="str">
        <f t="shared" ref="B98:H99" si="61">IF(_xlfn.T.DIST.2T(ABS(Z293),Z303)&lt;0.001,"&lt;0.001",FIXED(_xlfn.T.DIST.2T(ABS(Z293),Z303),3))</f>
        <v>&lt;0.001</v>
      </c>
      <c r="C98" s="6" t="str">
        <f t="shared" si="61"/>
        <v>&lt;0.001</v>
      </c>
      <c r="D98" s="6" t="str">
        <f t="shared" si="61"/>
        <v>&lt;0.001</v>
      </c>
      <c r="E98" s="6" t="str">
        <f t="shared" si="61"/>
        <v>&lt;0.001</v>
      </c>
      <c r="F98" s="6" t="str">
        <f t="shared" si="61"/>
        <v>&lt;0.001</v>
      </c>
      <c r="G98" s="6" t="str">
        <f t="shared" si="61"/>
        <v>&lt;0.001</v>
      </c>
      <c r="H98" s="6" t="str">
        <f t="shared" si="61"/>
        <v>&lt;0.001</v>
      </c>
      <c r="N98" t="str">
        <f t="shared" si="58"/>
        <v>Europe</v>
      </c>
      <c r="Q98">
        <f>O$29-O89</f>
        <v>-10.424847804533982</v>
      </c>
      <c r="R98">
        <f>O$29-O90</f>
        <v>-6.1720339487415856</v>
      </c>
      <c r="S98">
        <f>O$29-O91</f>
        <v>-7.5929265491777187</v>
      </c>
      <c r="T98">
        <f>O$29-O92</f>
        <v>5.7947028390132118</v>
      </c>
      <c r="U98">
        <f>O$29-O93</f>
        <v>-24.954395052829298</v>
      </c>
      <c r="Y98" t="str">
        <f t="shared" si="59"/>
        <v>Arabsphere</v>
      </c>
      <c r="AB98">
        <f>Z$29-Z89</f>
        <v>-22.634164390000002</v>
      </c>
      <c r="AC98">
        <f>Z$29-Z90</f>
        <v>-4.2824332300000023</v>
      </c>
      <c r="AD98">
        <f>Z$29-Z91</f>
        <v>-15.680533570000001</v>
      </c>
      <c r="AE98">
        <f>Z$29-Z92</f>
        <v>-11.7337743</v>
      </c>
      <c r="AF98">
        <f>Z$29-Z93</f>
        <v>-43.106038770000005</v>
      </c>
    </row>
    <row r="99" spans="1:32" x14ac:dyDescent="0.35">
      <c r="A99" t="str">
        <f t="shared" si="60"/>
        <v>Anglosphere (other)</v>
      </c>
      <c r="C99" s="6" t="str">
        <f t="shared" si="61"/>
        <v>&lt;0.001</v>
      </c>
      <c r="D99" s="6" t="str">
        <f t="shared" si="61"/>
        <v>&lt;0.001</v>
      </c>
      <c r="E99" s="6" t="str">
        <f t="shared" si="61"/>
        <v>&lt;0.001</v>
      </c>
      <c r="F99" s="6" t="str">
        <f t="shared" si="61"/>
        <v>&lt;0.001</v>
      </c>
      <c r="G99" s="6" t="str">
        <f t="shared" si="61"/>
        <v>&lt;0.001</v>
      </c>
      <c r="H99" s="6" t="str">
        <f t="shared" si="61"/>
        <v>&lt;0.001</v>
      </c>
      <c r="N99" t="str">
        <f t="shared" si="58"/>
        <v>Latin America and the Caribbean</v>
      </c>
      <c r="R99">
        <f>O$30-O90</f>
        <v>-4.4123890969995756</v>
      </c>
      <c r="S99">
        <f>O$30-O91</f>
        <v>-5.8332816974357087</v>
      </c>
      <c r="T99">
        <f>O$30-O92</f>
        <v>7.5543476907552218</v>
      </c>
      <c r="U99">
        <f>O$30-O93</f>
        <v>-23.194750201087288</v>
      </c>
      <c r="Y99" t="str">
        <f t="shared" si="59"/>
        <v>Francosphere</v>
      </c>
      <c r="AC99">
        <f>Z$30-Z90</f>
        <v>8.028225489999997</v>
      </c>
      <c r="AD99">
        <f>Z$30-Z91</f>
        <v>-3.3698748500000022</v>
      </c>
      <c r="AE99">
        <f>Z$30-Z92</f>
        <v>0.57688441999999895</v>
      </c>
      <c r="AF99">
        <f>Z$30-Z93</f>
        <v>-30.795380050000006</v>
      </c>
    </row>
    <row r="100" spans="1:32" x14ac:dyDescent="0.35">
      <c r="A100" t="str">
        <f t="shared" si="60"/>
        <v>Arabsphere</v>
      </c>
      <c r="D100" s="6" t="str">
        <f>IF(_xlfn.T.DIST.2T(ABS(AB295),AB305)&lt;0.001,"&lt;0.001",FIXED(_xlfn.T.DIST.2T(ABS(AB295),AB305),3))</f>
        <v>&lt;0.001</v>
      </c>
      <c r="E100" s="6" t="str">
        <f>IF(_xlfn.T.DIST.2T(ABS(AC295),AC305)&lt;0.001,"&lt;0.001",FIXED(_xlfn.T.DIST.2T(ABS(AC295),AC305),3))</f>
        <v>&lt;0.001</v>
      </c>
      <c r="F100" s="6" t="str">
        <f>IF(_xlfn.T.DIST.2T(ABS(AD295),AD305)&lt;0.001,"&lt;0.001",FIXED(_xlfn.T.DIST.2T(ABS(AD295),AD305),3))</f>
        <v>&lt;0.001</v>
      </c>
      <c r="G100" s="6" t="str">
        <f>IF(_xlfn.T.DIST.2T(ABS(AE295),AE305)&lt;0.001,"&lt;0.001",FIXED(_xlfn.T.DIST.2T(ABS(AE295),AE305),3))</f>
        <v>&lt;0.001</v>
      </c>
      <c r="H100" s="6" t="str">
        <f>IF(_xlfn.T.DIST.2T(ABS(AF295),AF305)&lt;0.001,"&lt;0.001",FIXED(_xlfn.T.DIST.2T(ABS(AF295),AF305),3))</f>
        <v>&lt;0.001</v>
      </c>
      <c r="N100" t="str">
        <f t="shared" si="58"/>
        <v>Northern Africa and Western Asia</v>
      </c>
      <c r="S100">
        <f>O$31-O91</f>
        <v>-10.054529524150588</v>
      </c>
      <c r="T100">
        <f>O$31-O92</f>
        <v>3.3330998640403422</v>
      </c>
      <c r="U100">
        <f>O$31-O93</f>
        <v>-27.415998027802168</v>
      </c>
      <c r="Y100" t="str">
        <f t="shared" si="59"/>
        <v>Germanosphere</v>
      </c>
      <c r="AD100">
        <f>Z$31-Z91</f>
        <v>-11.59285388</v>
      </c>
      <c r="AE100">
        <f>Z$31-Z92</f>
        <v>-7.6460946099999987</v>
      </c>
      <c r="AF100">
        <f>Z$31-Z93</f>
        <v>-39.018359080000003</v>
      </c>
    </row>
    <row r="101" spans="1:32" x14ac:dyDescent="0.35">
      <c r="A101" t="str">
        <f t="shared" si="60"/>
        <v>Francosphere</v>
      </c>
      <c r="E101" s="6" t="str">
        <f>IF(_xlfn.T.DIST.2T(ABS(AC296),AC306)&lt;0.001,"&lt;0.001",FIXED(_xlfn.T.DIST.2T(ABS(AC296),AC306),3))</f>
        <v>0.295</v>
      </c>
      <c r="F101" s="6" t="str">
        <f>IF(_xlfn.T.DIST.2T(ABS(AD296),AD306)&lt;0.001,"&lt;0.001",FIXED(_xlfn.T.DIST.2T(ABS(AD296),AD306),3))</f>
        <v>&lt;0.001</v>
      </c>
      <c r="G101" s="6" t="str">
        <f>IF(_xlfn.T.DIST.2T(ABS(AE296),AE306)&lt;0.001,"&lt;0.001",FIXED(_xlfn.T.DIST.2T(ABS(AE296),AE306),3))</f>
        <v>&lt;0.001</v>
      </c>
      <c r="H101" s="6" t="str">
        <f>IF(_xlfn.T.DIST.2T(ABS(AF296),AF306)&lt;0.001,"&lt;0.001",FIXED(_xlfn.T.DIST.2T(ABS(AF296),AF306),3))</f>
        <v>&lt;0.001</v>
      </c>
      <c r="N101" t="str">
        <f t="shared" si="58"/>
        <v>Northern America</v>
      </c>
      <c r="T101">
        <f>O$32-O92</f>
        <v>13.038476938160471</v>
      </c>
      <c r="U101">
        <f>O$32-O93</f>
        <v>-17.710620953682039</v>
      </c>
      <c r="Y101" t="str">
        <f t="shared" si="59"/>
        <v>Hispanosphere</v>
      </c>
      <c r="AE101">
        <f>Z$32-Z92</f>
        <v>-3.4062343599999991</v>
      </c>
      <c r="AF101">
        <f>Z$32-Z93</f>
        <v>-34.778498830000004</v>
      </c>
    </row>
    <row r="102" spans="1:32" x14ac:dyDescent="0.35">
      <c r="A102" t="str">
        <f t="shared" si="60"/>
        <v>Germanosphere</v>
      </c>
      <c r="F102" s="6" t="str">
        <f>IF(_xlfn.T.DIST.2T(ABS(AD297),AD307)&lt;0.001,"&lt;0.001",FIXED(_xlfn.T.DIST.2T(ABS(AD297),AD307),3))</f>
        <v>&lt;0.001</v>
      </c>
      <c r="G102" s="6" t="str">
        <f>IF(_xlfn.T.DIST.2T(ABS(AE297),AE307)&lt;0.001,"&lt;0.001",FIXED(_xlfn.T.DIST.2T(ABS(AE297),AE307),3))</f>
        <v>&lt;0.001</v>
      </c>
      <c r="H102" s="6" t="str">
        <f>IF(_xlfn.T.DIST.2T(ABS(AF297),AF307)&lt;0.001,"&lt;0.001",FIXED(_xlfn.T.DIST.2T(ABS(AF297),AF307),3))</f>
        <v>&lt;0.001</v>
      </c>
      <c r="N102" t="str">
        <f t="shared" si="58"/>
        <v>Oceania</v>
      </c>
      <c r="U102">
        <f>O92-O93</f>
        <v>-30.74909789184251</v>
      </c>
      <c r="Y102" t="str">
        <f t="shared" si="59"/>
        <v>Lusosphone (Portuguese)</v>
      </c>
      <c r="AF102">
        <f>Z92-Z93</f>
        <v>-31.372264470000005</v>
      </c>
    </row>
    <row r="103" spans="1:32" x14ac:dyDescent="0.35">
      <c r="A103" t="str">
        <f t="shared" si="60"/>
        <v>Hispanosphere</v>
      </c>
      <c r="G103" s="6" t="str">
        <f>IF(_xlfn.T.DIST.2T(ABS(AE298),AE308)&lt;0.001,"&lt;0.001",FIXED(_xlfn.T.DIST.2T(ABS(AE298),AE308),3))</f>
        <v>&lt;0.001</v>
      </c>
      <c r="H103" s="6" t="str">
        <f>IF(_xlfn.T.DIST.2T(ABS(AF298),AF308)&lt;0.001,"&lt;0.001",FIXED(_xlfn.T.DIST.2T(ABS(AF298),AF308),3))</f>
        <v>&lt;0.001</v>
      </c>
      <c r="N103" s="4" t="s">
        <v>38</v>
      </c>
      <c r="Y103" s="4" t="s">
        <v>38</v>
      </c>
    </row>
    <row r="104" spans="1:32" x14ac:dyDescent="0.35">
      <c r="A104" t="str">
        <f t="shared" si="60"/>
        <v>Lusosphone (Portuguese)</v>
      </c>
      <c r="H104" s="6" t="str">
        <f>IF(_xlfn.T.DIST.2T(ABS(AF299),AF309)&lt;0.001,"&lt;0.001",FIXED(_xlfn.T.DIST.2T(ABS(AF299),AF309),3))</f>
        <v>&lt;0.001</v>
      </c>
      <c r="O104" t="str">
        <f>O95</f>
        <v>Eastern and South-Eastern Asia</v>
      </c>
      <c r="P104" t="str">
        <f t="shared" ref="P104:U104" si="62">P95</f>
        <v>Europe</v>
      </c>
      <c r="Q104" t="str">
        <f t="shared" si="62"/>
        <v>Latin America and the Caribbean</v>
      </c>
      <c r="R104" t="str">
        <f t="shared" si="62"/>
        <v>Northern Africa and Western Asia</v>
      </c>
      <c r="S104" t="str">
        <f t="shared" si="62"/>
        <v>Northern America</v>
      </c>
      <c r="T104" t="str">
        <f t="shared" si="62"/>
        <v>Oceania</v>
      </c>
      <c r="U104" t="str">
        <f t="shared" si="62"/>
        <v>Sub-Saharan Africa</v>
      </c>
      <c r="Z104" t="str">
        <f>Z95</f>
        <v>Anglosphere (other)</v>
      </c>
      <c r="AA104" t="str">
        <f t="shared" ref="AA104:AF104" si="63">AA95</f>
        <v>Arabsphere</v>
      </c>
      <c r="AB104" t="str">
        <f t="shared" si="63"/>
        <v>Francosphere</v>
      </c>
      <c r="AC104" t="str">
        <f t="shared" si="63"/>
        <v>Germanosphere</v>
      </c>
      <c r="AD104" t="str">
        <f t="shared" si="63"/>
        <v>Hispanosphere</v>
      </c>
      <c r="AE104" t="str">
        <f t="shared" si="63"/>
        <v>Lusosphone (Portuguese)</v>
      </c>
      <c r="AF104" t="str">
        <f t="shared" si="63"/>
        <v>Swahili</v>
      </c>
    </row>
    <row r="105" spans="1:32" x14ac:dyDescent="0.35">
      <c r="N105" t="str">
        <f>N96</f>
        <v>Central and Southern Asia</v>
      </c>
      <c r="O105">
        <f>SQRT((Q$27*P$27^2+Q87*P87^2)/(Q$27+Q87-2))</f>
        <v>2.4210278312227489</v>
      </c>
      <c r="P105">
        <f>SQRT((Q$27*P$27^2+Q88*P88^2)/(Q$27+Q88-2))</f>
        <v>2.3740545993152637</v>
      </c>
      <c r="Q105">
        <f>SQRT((Q$27*P$27^2+Q89*P89^2)/(Q$27+Q89-2))</f>
        <v>1.8228895241119569</v>
      </c>
      <c r="R105">
        <f>SQRT((Q$27*P$27^2+Q90*P90^2)/(Q$27+Q90-2))</f>
        <v>2.2956587577178555</v>
      </c>
      <c r="S105">
        <f>SQRT((Q$27*P$27^2+Q91*P91^2)/(Q$27+Q91-2))</f>
        <v>2.2358518668173244</v>
      </c>
      <c r="T105">
        <f>SQRT((Q$27*P$27^2+Q92*P92^2)/(Q$27+Q92-2))</f>
        <v>2.211213213952445</v>
      </c>
      <c r="U105">
        <f>SQRT((Q$27*P$27^2+Q93*P93^2)/(Q$27+Q93-2))</f>
        <v>3.330874374100929</v>
      </c>
      <c r="Y105" t="str">
        <f>Y96</f>
        <v>Anglosphere (core)</v>
      </c>
      <c r="Z105">
        <f>SQRT((AB$27*AA$27^2+AB87*AA87^2)/(AB$27+AB87-2))</f>
        <v>2.4189270487285568</v>
      </c>
      <c r="AA105">
        <f>SQRT((AB$27*AA$27^2+AB88*AA88^2)/(AB$27+AB88-2))</f>
        <v>2.361717939089524</v>
      </c>
      <c r="AB105">
        <f>SQRT((AB$27*AA$27^2+AB89*AA89^2)/(AB$27+AB89-2))</f>
        <v>2.4582126391899339</v>
      </c>
      <c r="AC105">
        <f>SQRT((AB$27*AA$27^2+AB90*AA90^2)/(AB$27+AB90-2))</f>
        <v>2.3691042412876682</v>
      </c>
      <c r="AD105">
        <f>SQRT((AB$27*AA$27^2+AB91*AA91^2)/(AB$27+AB91-2))</f>
        <v>1.9063205880033585</v>
      </c>
      <c r="AE105">
        <f>SQRT((AB$27*AA$27^2+AB92*AA92^2)/(AB$27+AB92-2))</f>
        <v>2.4977507572201816</v>
      </c>
      <c r="AF105">
        <f>SQRT((AB$27*AA$27^2+AB93*AA93^2)/(AB$27+AB93-2))</f>
        <v>2.6882549231657236</v>
      </c>
    </row>
    <row r="106" spans="1:32" ht="18.5" x14ac:dyDescent="0.45">
      <c r="A106" s="8" t="s">
        <v>13</v>
      </c>
      <c r="N106" t="str">
        <f t="shared" ref="N106:N111" si="64">N97</f>
        <v>Eastern and South-Eastern Asia</v>
      </c>
      <c r="P106">
        <f>SQRT((Q$28*P$28^2+Q88*P88^2)/(Q$28+Q88-2))</f>
        <v>2.7810572367109656</v>
      </c>
      <c r="Q106">
        <f>SQRT((Q$28*P$28^2+Q89*P89^2)/(Q$28+Q89-2))</f>
        <v>1.5277628569923851</v>
      </c>
      <c r="R106">
        <f>SQRT((Q$28*P$28^2+Q90*P90^2)/(Q$28+Q90-2))</f>
        <v>2.3311319630489198</v>
      </c>
      <c r="S106">
        <f>SQRT((Q$28*P$28^2+Q91*P91^2)/(Q$28+Q91-2))</f>
        <v>2.2896865453443733</v>
      </c>
      <c r="T106">
        <f>SQRT((Q$28*P$28^2+Q92*P92^2)/(Q$28+Q92-2))</f>
        <v>2.1744249901848716</v>
      </c>
      <c r="U106">
        <f>SQRT((Q$28*P$28^2+Q93*P93^2)/(Q$28+Q93-2))</f>
        <v>4.166446415644109</v>
      </c>
      <c r="Y106" t="str">
        <f t="shared" ref="Y106:Y111" si="65">Y97</f>
        <v>Anglosphere (other)</v>
      </c>
      <c r="AA106">
        <f>SQRT((AB$28*AA$28^2+AB88*AA88^2)/(AB$28+AB88-2))</f>
        <v>2.18032090712954</v>
      </c>
      <c r="AB106">
        <f>SQRT((AB$28*AA$28^2+AB89*AA89^2)/(AB$28+AB89-2))</f>
        <v>2.0339269999254577</v>
      </c>
      <c r="AC106">
        <f>SQRT((AB$28*AA$28^2+AB90*AA90^2)/(AB$28+AB90-2))</f>
        <v>1.902478510315267</v>
      </c>
      <c r="AD106">
        <f>SQRT((AB$28*AA$28^2+AB91*AA91^2)/(AB$28+AB91-2))</f>
        <v>1.7251145567603319</v>
      </c>
      <c r="AE106">
        <f>SQRT((AB$28*AA$28^2+AB92*AA92^2)/(AB$28+AB92-2))</f>
        <v>2.1246109380193694</v>
      </c>
      <c r="AF106">
        <f>SQRT((AB$28*AA$28^2+AB93*AA93^2)/(AB$28+AB93-2))</f>
        <v>2.1819448851410082</v>
      </c>
    </row>
    <row r="107" spans="1:32" x14ac:dyDescent="0.35">
      <c r="A107" s="4" t="s">
        <v>40</v>
      </c>
      <c r="N107" t="str">
        <f t="shared" si="64"/>
        <v>Europe</v>
      </c>
      <c r="Q107">
        <f>SQRT((Q$29*P$29^2+Q89*P89^2)/(Q$29+Q89-2))</f>
        <v>1.7771020257631065</v>
      </c>
      <c r="R107">
        <f>SQRT((Q$29*P$29^2+Q90*P90^2)/(Q$29+Q90-2))</f>
        <v>2.3583552737537254</v>
      </c>
      <c r="S107">
        <f>SQRT((Q$29*P$29^2+Q91*P91^2)/(Q$29+Q91-2))</f>
        <v>2.4025959393663872</v>
      </c>
      <c r="T107">
        <f>SQRT((Q$29*P$29^2+Q92*P92^2)/(Q$29+Q92-2))</f>
        <v>2.4121110998490116</v>
      </c>
      <c r="U107">
        <f>SQRT((Q$29*P$29^2+Q93*P93^2)/(Q$29+Q93-2))</f>
        <v>3.7331795790493483</v>
      </c>
      <c r="Y107" t="str">
        <f t="shared" si="65"/>
        <v>Arabsphere</v>
      </c>
      <c r="AB107">
        <f>SQRT((AB$29*AA$29^2+AB89*AA89^2)/(AB$29+AB89-2))</f>
        <v>1.8456338032693513</v>
      </c>
      <c r="AC107">
        <f>SQRT((AB$29*AA$29^2+AB90*AA90^2)/(AB$29+AB90-2))</f>
        <v>1.7005193653815371</v>
      </c>
      <c r="AD107">
        <f>SQRT((AB$29*AA$29^2+AB91*AA91^2)/(AB$29+AB91-2))</f>
        <v>1.6199950614945557</v>
      </c>
      <c r="AE107">
        <f>SQRT((AB$29*AA$29^2+AB92*AA92^2)/(AB$29+AB92-2))</f>
        <v>1.9531285469987765</v>
      </c>
      <c r="AF107">
        <f>SQRT((AB$29*AA$29^2+AB93*AA93^2)/(AB$29+AB93-2))</f>
        <v>1.9718340846528288</v>
      </c>
    </row>
    <row r="108" spans="1:32" ht="58" x14ac:dyDescent="0.35">
      <c r="B108" s="6" t="str">
        <f t="shared" ref="B108:H108" si="66">O361</f>
        <v>Eastern and South-Eastern Asia</v>
      </c>
      <c r="C108" s="6" t="str">
        <f t="shared" si="66"/>
        <v>Europe</v>
      </c>
      <c r="D108" s="6" t="str">
        <f t="shared" si="66"/>
        <v>Latin America and the Caribbean</v>
      </c>
      <c r="E108" s="6" t="str">
        <f t="shared" si="66"/>
        <v>Northern Africa and Western Asia</v>
      </c>
      <c r="F108" s="6" t="str">
        <f t="shared" si="66"/>
        <v>Northern America</v>
      </c>
      <c r="G108" s="6" t="str">
        <f t="shared" si="66"/>
        <v>Oceania</v>
      </c>
      <c r="H108" s="6" t="str">
        <f t="shared" si="66"/>
        <v>Sub-Saharan Africa</v>
      </c>
      <c r="N108" t="str">
        <f t="shared" si="64"/>
        <v>Latin America and the Caribbean</v>
      </c>
      <c r="R108">
        <f>SQRT((Q$30*P$30^2+Q90*P90^2)/(Q$30+Q90-2))</f>
        <v>1.8424161041119056</v>
      </c>
      <c r="S108">
        <f>SQRT((Q$30*P$30^2+Q91*P91^2)/(Q$30+Q91-2))</f>
        <v>1.3416607505991682</v>
      </c>
      <c r="T108">
        <f>SQRT((Q$30*P$30^2+Q92*P92^2)/(Q$30+Q92-2))</f>
        <v>1.2043990680319128</v>
      </c>
      <c r="U108">
        <f>SQRT((Q$30*P$30^2+Q93*P93^2)/(Q$30+Q93-2))</f>
        <v>2.5502011500265587</v>
      </c>
      <c r="Y108" t="str">
        <f t="shared" si="65"/>
        <v>Francosphere</v>
      </c>
      <c r="AC108">
        <f>SQRT((AB$30*AA$30^2+AB90*AA90^2)/(AB$30+AB90-2))</f>
        <v>4.4546567487264914</v>
      </c>
      <c r="AD108">
        <f>SQRT((AB$30*AA$30^2+AB91*AA91^2)/(AB$30+AB91-2))</f>
        <v>2.3429738620336304</v>
      </c>
      <c r="AE108">
        <f>SQRT((AB$30*AA$30^2+AB92*AA92^2)/(AB$30+AB92-2))</f>
        <v>3.5664826186368082</v>
      </c>
      <c r="AF108">
        <f>SQRT((AB$30*AA$30^2+AB93*AA93^2)/(AB$30+AB93-2))</f>
        <v>4.632028740476505</v>
      </c>
    </row>
    <row r="109" spans="1:32" x14ac:dyDescent="0.35">
      <c r="A109" t="str">
        <f t="shared" ref="A109:A115" si="67">N362</f>
        <v>Central and Southern Asia</v>
      </c>
      <c r="B109" s="6" t="str">
        <f t="shared" ref="B109:H110" si="68">IF(_xlfn.T.DIST.2T(ABS(O352),O362)&lt;0.001,"&lt;0.001",FIXED(_xlfn.T.DIST.2T(ABS(O352),O362),3))</f>
        <v>&lt;0.001</v>
      </c>
      <c r="C109" s="6" t="str">
        <f t="shared" si="68"/>
        <v>&lt;0.001</v>
      </c>
      <c r="D109" s="6" t="str">
        <f t="shared" si="68"/>
        <v>&lt;0.001</v>
      </c>
      <c r="E109" s="6" t="str">
        <f t="shared" si="68"/>
        <v>&lt;0.001</v>
      </c>
      <c r="F109" s="6" t="str">
        <f t="shared" si="68"/>
        <v>&lt;0.001</v>
      </c>
      <c r="G109" s="6" t="str">
        <f t="shared" si="68"/>
        <v>&lt;0.001</v>
      </c>
      <c r="H109" s="6" t="str">
        <f t="shared" si="68"/>
        <v>&lt;0.001</v>
      </c>
      <c r="N109" t="str">
        <f t="shared" si="64"/>
        <v>Northern Africa and Western Asia</v>
      </c>
      <c r="S109">
        <f>SQRT((Q$31*P$31^2+Q91*P91^2)/(Q$31+Q91-2))</f>
        <v>1.8395993413725076</v>
      </c>
      <c r="T109">
        <f>SQRT((Q$31*P$31^2+Q92*P92^2)/(Q$31+Q92-2))</f>
        <v>1.7697096226770064</v>
      </c>
      <c r="U109">
        <f>SQRT((Q$31*P$31^2+Q93*P93^2)/(Q$31+Q93-2))</f>
        <v>2.9039049976276039</v>
      </c>
      <c r="Y109" t="str">
        <f t="shared" si="65"/>
        <v>Germanosphere</v>
      </c>
      <c r="AD109">
        <f>SQRT((AB$31*AA$31^2+AB91*AA91^2)/(AB$31+AB91-2))</f>
        <v>1.7349189831268044</v>
      </c>
      <c r="AE109">
        <f>SQRT((AB$31*AA$31^2+AB92*AA92^2)/(AB$31+AB92-2))</f>
        <v>3.0220068710935259</v>
      </c>
      <c r="AF109">
        <f>SQRT((AB$31*AA$31^2+AB93*AA93^2)/(AB$31+AB93-2))</f>
        <v>4.9889170165925005</v>
      </c>
    </row>
    <row r="110" spans="1:32" x14ac:dyDescent="0.35">
      <c r="A110" t="str">
        <f t="shared" si="67"/>
        <v>Eastern and South-Eastern Asia</v>
      </c>
      <c r="C110" s="6" t="str">
        <f t="shared" si="68"/>
        <v>&lt;0.001</v>
      </c>
      <c r="D110" s="6" t="str">
        <f t="shared" si="68"/>
        <v>&lt;0.001</v>
      </c>
      <c r="E110" s="6" t="str">
        <f t="shared" si="68"/>
        <v>&lt;0.001</v>
      </c>
      <c r="F110" s="6" t="str">
        <f t="shared" si="68"/>
        <v>&lt;0.001</v>
      </c>
      <c r="G110" s="6" t="str">
        <f t="shared" si="68"/>
        <v>&lt;0.001</v>
      </c>
      <c r="H110" s="6" t="str">
        <f t="shared" si="68"/>
        <v>&lt;0.001</v>
      </c>
      <c r="N110" t="str">
        <f t="shared" si="64"/>
        <v>Northern America</v>
      </c>
      <c r="T110">
        <f>SQRT((Q$32*P$32^2+Q92*P92^2)/(Q$32+Q92-2))</f>
        <v>1.4369086243312383</v>
      </c>
      <c r="U110">
        <f>SQRT((Q$32*P$32^2+Q93*P93^2)/(Q$32+Q93-2))</f>
        <v>3.559030708225984</v>
      </c>
      <c r="Y110" t="str">
        <f t="shared" si="65"/>
        <v>Hispanosphere</v>
      </c>
      <c r="AE110">
        <f>SQRT((AB$32*AA$32^2+AB92*AA92^2)/(AB$32+AB92-2))</f>
        <v>1.9278227740293505</v>
      </c>
      <c r="AF110">
        <f>SQRT((AB$32*AA$32^2+AB93*AA93^2)/(AB$32+AB93-2))</f>
        <v>1.9403504680458141</v>
      </c>
    </row>
    <row r="111" spans="1:32" x14ac:dyDescent="0.35">
      <c r="A111" t="str">
        <f t="shared" si="67"/>
        <v>Europe</v>
      </c>
      <c r="D111" s="6" t="str">
        <f>IF(_xlfn.T.DIST.2T(ABS(Q354),Q364)&lt;0.001,"&lt;0.001",FIXED(_xlfn.T.DIST.2T(ABS(Q354),Q364),3))</f>
        <v>&lt;0.001</v>
      </c>
      <c r="E111" s="6" t="str">
        <f>IF(_xlfn.T.DIST.2T(ABS(R354),R364)&lt;0.001,"&lt;0.001",FIXED(_xlfn.T.DIST.2T(ABS(R354),R364),3))</f>
        <v>&lt;0.001</v>
      </c>
      <c r="F111" s="6" t="str">
        <f>IF(_xlfn.T.DIST.2T(ABS(S354),S364)&lt;0.001,"&lt;0.001",FIXED(_xlfn.T.DIST.2T(ABS(S354),S364),3))</f>
        <v>&lt;0.001</v>
      </c>
      <c r="G111" s="6" t="str">
        <f>IF(_xlfn.T.DIST.2T(ABS(T354),T364)&lt;0.001,"&lt;0.001",FIXED(_xlfn.T.DIST.2T(ABS(T354),T364),3))</f>
        <v>&lt;0.001</v>
      </c>
      <c r="H111" s="6" t="str">
        <f>IF(_xlfn.T.DIST.2T(ABS(U354),U364)&lt;0.001,"&lt;0.001",FIXED(_xlfn.T.DIST.2T(ABS(U354),U364),3))</f>
        <v>&lt;0.001</v>
      </c>
      <c r="N111" t="str">
        <f t="shared" si="64"/>
        <v>Oceania</v>
      </c>
      <c r="U111">
        <f>SQRT((Q92*P92^2+Q93*P93^2)/(Q92+Q93-2))</f>
        <v>4.1526973920674148</v>
      </c>
      <c r="Y111" t="str">
        <f t="shared" si="65"/>
        <v>Lusosphone (Portuguese)</v>
      </c>
      <c r="AF111">
        <f>SQRT((AB92*AA92^2+AB93*AA93^2)/(AB92+AB93-2))</f>
        <v>3.1553414598016345</v>
      </c>
    </row>
    <row r="112" spans="1:32" x14ac:dyDescent="0.35">
      <c r="A112" t="str">
        <f t="shared" si="67"/>
        <v>Latin America and the Caribbean</v>
      </c>
      <c r="E112" s="6" t="str">
        <f>IF(_xlfn.T.DIST.2T(ABS(R355),R365)&lt;0.001,"&lt;0.001",FIXED(_xlfn.T.DIST.2T(ABS(R355),R365),3))</f>
        <v>&lt;0.001</v>
      </c>
      <c r="F112" s="6" t="str">
        <f>IF(_xlfn.T.DIST.2T(ABS(S355),S365)&lt;0.001,"&lt;0.001",FIXED(_xlfn.T.DIST.2T(ABS(S355),S365),3))</f>
        <v>&lt;0.001</v>
      </c>
      <c r="G112" s="6" t="str">
        <f>IF(_xlfn.T.DIST.2T(ABS(T355),T365)&lt;0.001,"&lt;0.001",FIXED(_xlfn.T.DIST.2T(ABS(T355),T365),3))</f>
        <v>&lt;0.001</v>
      </c>
      <c r="H112" s="6" t="str">
        <f>IF(_xlfn.T.DIST.2T(ABS(U355),U365)&lt;0.001,"&lt;0.001",FIXED(_xlfn.T.DIST.2T(ABS(U355),U365),3))</f>
        <v>&lt;0.001</v>
      </c>
    </row>
    <row r="113" spans="1:32" x14ac:dyDescent="0.35">
      <c r="A113" t="str">
        <f t="shared" si="67"/>
        <v>Northern Africa and Western Asia</v>
      </c>
      <c r="F113" s="6" t="str">
        <f>IF(_xlfn.T.DIST.2T(ABS(S356),S366)&lt;0.001,"&lt;0.001",FIXED(_xlfn.T.DIST.2T(ABS(S356),S366),3))</f>
        <v>&lt;0.001</v>
      </c>
      <c r="G113" s="6" t="str">
        <f>IF(_xlfn.T.DIST.2T(ABS(T356),T366)&lt;0.001,"&lt;0.001",FIXED(_xlfn.T.DIST.2T(ABS(T356),T366),3))</f>
        <v>&lt;0.001</v>
      </c>
      <c r="H113" s="6" t="str">
        <f>IF(_xlfn.T.DIST.2T(ABS(U356),U366)&lt;0.001,"&lt;0.001",FIXED(_xlfn.T.DIST.2T(ABS(U356),U366),3))</f>
        <v>&lt;0.001</v>
      </c>
      <c r="N113" s="4" t="s">
        <v>39</v>
      </c>
      <c r="O113" t="str">
        <f>O104</f>
        <v>Eastern and South-Eastern Asia</v>
      </c>
      <c r="P113" t="str">
        <f t="shared" ref="P113:U113" si="69">P104</f>
        <v>Europe</v>
      </c>
      <c r="Q113" t="str">
        <f t="shared" si="69"/>
        <v>Latin America and the Caribbean</v>
      </c>
      <c r="R113" t="str">
        <f t="shared" si="69"/>
        <v>Northern Africa and Western Asia</v>
      </c>
      <c r="S113" t="str">
        <f t="shared" si="69"/>
        <v>Northern America</v>
      </c>
      <c r="T113" t="str">
        <f t="shared" si="69"/>
        <v>Oceania</v>
      </c>
      <c r="U113" t="str">
        <f t="shared" si="69"/>
        <v>Sub-Saharan Africa</v>
      </c>
      <c r="Y113" s="4" t="s">
        <v>39</v>
      </c>
      <c r="Z113" t="str">
        <f>Z104</f>
        <v>Anglosphere (other)</v>
      </c>
      <c r="AA113" t="str">
        <f t="shared" ref="AA113:AF113" si="70">AA104</f>
        <v>Arabsphere</v>
      </c>
      <c r="AB113" t="str">
        <f t="shared" si="70"/>
        <v>Francosphere</v>
      </c>
      <c r="AC113" t="str">
        <f t="shared" si="70"/>
        <v>Germanosphere</v>
      </c>
      <c r="AD113" t="str">
        <f t="shared" si="70"/>
        <v>Hispanosphere</v>
      </c>
      <c r="AE113" t="str">
        <f t="shared" si="70"/>
        <v>Lusosphone (Portuguese)</v>
      </c>
      <c r="AF113" t="str">
        <f t="shared" si="70"/>
        <v>Swahili</v>
      </c>
    </row>
    <row r="114" spans="1:32" x14ac:dyDescent="0.35">
      <c r="A114" t="str">
        <f t="shared" si="67"/>
        <v>Northern America</v>
      </c>
      <c r="G114" s="6" t="str">
        <f>IF(_xlfn.T.DIST.2T(ABS(T357),T367)&lt;0.001,"&lt;0.001",FIXED(_xlfn.T.DIST.2T(ABS(T357),T367),3))</f>
        <v>&lt;0.001</v>
      </c>
      <c r="H114" s="6" t="str">
        <f>IF(_xlfn.T.DIST.2T(ABS(U357),U367)&lt;0.001,"&lt;0.001",FIXED(_xlfn.T.DIST.2T(ABS(U357),U367),3))</f>
        <v>&lt;0.001</v>
      </c>
      <c r="N114" t="str">
        <f>N105</f>
        <v>Central and Southern Asia</v>
      </c>
      <c r="O114">
        <f>O96/O105</f>
        <v>-4.2565939450772072</v>
      </c>
      <c r="P114">
        <f t="shared" ref="P114:U120" si="71">P96/P105</f>
        <v>-1.7281918809787586</v>
      </c>
      <c r="Q114">
        <f t="shared" si="71"/>
        <v>-6.827466193542346</v>
      </c>
      <c r="R114">
        <f t="shared" si="71"/>
        <v>-3.5688678542054557</v>
      </c>
      <c r="S114">
        <f t="shared" si="71"/>
        <v>-4.299835551612639</v>
      </c>
      <c r="T114">
        <f t="shared" si="71"/>
        <v>1.7066803053174382</v>
      </c>
      <c r="U114">
        <f t="shared" si="71"/>
        <v>-8.0985533583845744</v>
      </c>
      <c r="Y114" t="str">
        <f>Y105</f>
        <v>Anglosphere (core)</v>
      </c>
      <c r="Z114">
        <f>Z96/Z105</f>
        <v>-0.57150773551713396</v>
      </c>
      <c r="AA114">
        <f t="shared" ref="AA114:AF120" si="72">AA96/AA105</f>
        <v>-1.0158837896302479</v>
      </c>
      <c r="AB114">
        <f t="shared" si="72"/>
        <v>-6.5229489078227276</v>
      </c>
      <c r="AC114">
        <f t="shared" si="72"/>
        <v>0.9779796387265266</v>
      </c>
      <c r="AD114">
        <f t="shared" si="72"/>
        <v>-4.7637132427507547</v>
      </c>
      <c r="AE114">
        <f t="shared" si="72"/>
        <v>-2.055611571794389</v>
      </c>
      <c r="AF114">
        <f t="shared" si="72"/>
        <v>-13.580062484181852</v>
      </c>
    </row>
    <row r="115" spans="1:32" x14ac:dyDescent="0.35">
      <c r="A115" t="str">
        <f t="shared" si="67"/>
        <v>Oceania</v>
      </c>
      <c r="H115" s="6" t="str">
        <f>IF(_xlfn.T.DIST.2T(ABS(U358),U368)&lt;0.001,"&lt;0.001",FIXED(_xlfn.T.DIST.2T(ABS(U358),U368),3))</f>
        <v>&lt;0.001</v>
      </c>
      <c r="N115" t="str">
        <f t="shared" ref="N115:N120" si="73">N106</f>
        <v>Eastern and South-Eastern Asia</v>
      </c>
      <c r="P115">
        <f t="shared" si="71"/>
        <v>2.7767332366515993</v>
      </c>
      <c r="Q115">
        <f t="shared" si="71"/>
        <v>-0.40624148692552237</v>
      </c>
      <c r="R115">
        <f t="shared" si="71"/>
        <v>1.5581156531128577</v>
      </c>
      <c r="S115">
        <f t="shared" si="71"/>
        <v>0.96575690902245837</v>
      </c>
      <c r="T115">
        <f t="shared" si="71"/>
        <v>7.1738091951963767</v>
      </c>
      <c r="U115">
        <f t="shared" si="71"/>
        <v>-3.6362373091140197</v>
      </c>
      <c r="Y115" t="str">
        <f t="shared" ref="Y115:Y120" si="74">Y106</f>
        <v>Anglosphere (other)</v>
      </c>
      <c r="AA115">
        <f t="shared" si="72"/>
        <v>-2.7877838625150964</v>
      </c>
      <c r="AB115">
        <f t="shared" si="72"/>
        <v>-9.6924953160671485</v>
      </c>
      <c r="AC115">
        <f t="shared" si="72"/>
        <v>-0.71595907791583346</v>
      </c>
      <c r="AD115">
        <f t="shared" si="72"/>
        <v>-7.3967244957708429</v>
      </c>
      <c r="AE115">
        <f t="shared" si="72"/>
        <v>-4.1482596518194406</v>
      </c>
      <c r="AF115">
        <f t="shared" si="72"/>
        <v>-18.417377347000684</v>
      </c>
    </row>
    <row r="116" spans="1:32" x14ac:dyDescent="0.35">
      <c r="N116" t="str">
        <f t="shared" si="73"/>
        <v>Europe</v>
      </c>
      <c r="Q116">
        <f t="shared" si="71"/>
        <v>-5.8662066968594226</v>
      </c>
      <c r="R116">
        <f t="shared" si="71"/>
        <v>-2.6170925209744751</v>
      </c>
      <c r="S116">
        <f t="shared" si="71"/>
        <v>-3.160301082994474</v>
      </c>
      <c r="T116">
        <f t="shared" si="71"/>
        <v>2.4023366251147955</v>
      </c>
      <c r="U116">
        <f t="shared" si="71"/>
        <v>-6.6844882557682688</v>
      </c>
      <c r="Y116" t="str">
        <f t="shared" si="74"/>
        <v>Arabsphere</v>
      </c>
      <c r="AB116">
        <f t="shared" si="72"/>
        <v>-12.263626917704855</v>
      </c>
      <c r="AC116">
        <f t="shared" si="72"/>
        <v>-2.518309004401825</v>
      </c>
      <c r="AD116">
        <f t="shared" si="72"/>
        <v>-9.6793712170539834</v>
      </c>
      <c r="AE116">
        <f t="shared" si="72"/>
        <v>-6.0076815312696112</v>
      </c>
      <c r="AF116">
        <f t="shared" si="72"/>
        <v>-21.860885307492527</v>
      </c>
    </row>
    <row r="117" spans="1:32" x14ac:dyDescent="0.35">
      <c r="A117" t="s">
        <v>40</v>
      </c>
      <c r="N117" t="str">
        <f t="shared" si="73"/>
        <v>Latin America and the Caribbean</v>
      </c>
      <c r="R117">
        <f t="shared" si="71"/>
        <v>-2.3948928188111265</v>
      </c>
      <c r="S117">
        <f t="shared" si="71"/>
        <v>-4.3478067721893492</v>
      </c>
      <c r="T117">
        <f t="shared" si="71"/>
        <v>6.2722961942337339</v>
      </c>
      <c r="U117">
        <f t="shared" si="71"/>
        <v>-9.0952630151726392</v>
      </c>
      <c r="Y117" t="str">
        <f t="shared" si="74"/>
        <v>Francosphere</v>
      </c>
      <c r="AC117">
        <f t="shared" si="72"/>
        <v>1.8022096746949416</v>
      </c>
      <c r="AD117">
        <f t="shared" si="72"/>
        <v>-1.4382895620845948</v>
      </c>
      <c r="AE117">
        <f t="shared" si="72"/>
        <v>0.16175164207599516</v>
      </c>
      <c r="AF117">
        <f t="shared" si="72"/>
        <v>-6.6483568594680245</v>
      </c>
    </row>
    <row r="118" spans="1:32" ht="29" x14ac:dyDescent="0.35">
      <c r="B118" s="6" t="str">
        <f t="shared" ref="B118:H118" si="75">Z361</f>
        <v>Anglosphere (other)</v>
      </c>
      <c r="C118" s="6" t="str">
        <f t="shared" si="75"/>
        <v>Arabsphere</v>
      </c>
      <c r="D118" s="6" t="str">
        <f t="shared" si="75"/>
        <v>Francosphere</v>
      </c>
      <c r="E118" s="6" t="str">
        <f t="shared" si="75"/>
        <v>Germanosphere</v>
      </c>
      <c r="F118" s="6" t="str">
        <f t="shared" si="75"/>
        <v>Hispanosphere</v>
      </c>
      <c r="G118" s="6" t="str">
        <f t="shared" si="75"/>
        <v>Lusosphone (Portuguese)</v>
      </c>
      <c r="H118" s="6" t="str">
        <f t="shared" si="75"/>
        <v>Swahili</v>
      </c>
      <c r="N118" t="str">
        <f t="shared" si="73"/>
        <v>Northern Africa and Western Asia</v>
      </c>
      <c r="S118">
        <f t="shared" si="71"/>
        <v>-5.4656083517887106</v>
      </c>
      <c r="T118">
        <f t="shared" si="71"/>
        <v>1.8834162516438289</v>
      </c>
      <c r="U118">
        <f t="shared" si="71"/>
        <v>-9.4410795291857514</v>
      </c>
      <c r="Y118" t="str">
        <f t="shared" si="74"/>
        <v>Germanosphere</v>
      </c>
      <c r="AD118">
        <f t="shared" si="72"/>
        <v>-6.6820721847809095</v>
      </c>
      <c r="AE118">
        <f t="shared" si="72"/>
        <v>-2.5301380626024939</v>
      </c>
      <c r="AF118">
        <f t="shared" si="72"/>
        <v>-7.8210078360152968</v>
      </c>
    </row>
    <row r="119" spans="1:32" x14ac:dyDescent="0.35">
      <c r="A119" t="str">
        <f t="shared" ref="A119:A125" si="76">Y362</f>
        <v>Anglosphere (core)</v>
      </c>
      <c r="B119" s="6" t="str">
        <f t="shared" ref="B119:H120" si="77">IF(_xlfn.T.DIST.2T(ABS(Z352),Z362)&lt;0.001,"&lt;0.001",FIXED(_xlfn.T.DIST.2T(ABS(Z352),Z362),3))</f>
        <v>&lt;0.001</v>
      </c>
      <c r="C119" s="6" t="str">
        <f t="shared" si="77"/>
        <v>&lt;0.001</v>
      </c>
      <c r="D119" s="6" t="str">
        <f t="shared" si="77"/>
        <v>&lt;0.001</v>
      </c>
      <c r="E119" s="6" t="str">
        <f t="shared" si="77"/>
        <v>&lt;0.001</v>
      </c>
      <c r="F119" s="6" t="str">
        <f t="shared" si="77"/>
        <v>&lt;0.001</v>
      </c>
      <c r="G119" s="6" t="str">
        <f t="shared" si="77"/>
        <v>&lt;0.001</v>
      </c>
      <c r="H119" s="6" t="str">
        <f t="shared" si="77"/>
        <v>&lt;0.001</v>
      </c>
      <c r="N119" t="str">
        <f t="shared" si="73"/>
        <v>Northern America</v>
      </c>
      <c r="T119">
        <f t="shared" si="71"/>
        <v>9.0739777863250008</v>
      </c>
      <c r="U119">
        <f t="shared" si="71"/>
        <v>-4.9762484242542495</v>
      </c>
      <c r="Y119" t="str">
        <f t="shared" si="74"/>
        <v>Hispanosphere</v>
      </c>
      <c r="AE119">
        <f t="shared" si="72"/>
        <v>-1.7668814819946412</v>
      </c>
      <c r="AF119">
        <f t="shared" si="72"/>
        <v>-17.923823248810553</v>
      </c>
    </row>
    <row r="120" spans="1:32" x14ac:dyDescent="0.35">
      <c r="A120" t="str">
        <f t="shared" si="76"/>
        <v>Anglosphere (other)</v>
      </c>
      <c r="C120" s="6" t="str">
        <f t="shared" si="77"/>
        <v>&lt;0.001</v>
      </c>
      <c r="D120" s="6" t="str">
        <f t="shared" si="77"/>
        <v>&lt;0.001</v>
      </c>
      <c r="E120" s="6" t="str">
        <f t="shared" si="77"/>
        <v>&lt;0.001</v>
      </c>
      <c r="F120" s="6" t="str">
        <f t="shared" si="77"/>
        <v>&lt;0.001</v>
      </c>
      <c r="G120" s="6" t="str">
        <f t="shared" si="77"/>
        <v>&lt;0.001</v>
      </c>
      <c r="H120" s="6" t="str">
        <f t="shared" si="77"/>
        <v>&lt;0.001</v>
      </c>
      <c r="N120" t="str">
        <f t="shared" si="73"/>
        <v>Oceania</v>
      </c>
      <c r="U120">
        <f t="shared" si="71"/>
        <v>-7.4046083758908603</v>
      </c>
      <c r="Y120" t="str">
        <f t="shared" si="74"/>
        <v>Lusosphone (Portuguese)</v>
      </c>
      <c r="AF120">
        <f t="shared" si="72"/>
        <v>-9.9425893741377429</v>
      </c>
    </row>
    <row r="121" spans="1:32" x14ac:dyDescent="0.35">
      <c r="A121" t="str">
        <f t="shared" si="76"/>
        <v>Arabsphere</v>
      </c>
      <c r="D121" s="6" t="str">
        <f>IF(_xlfn.T.DIST.2T(ABS(AB354),AB364)&lt;0.001,"&lt;0.001",FIXED(_xlfn.T.DIST.2T(ABS(AB354),AB364),3))</f>
        <v>&lt;0.001</v>
      </c>
      <c r="E121" s="6" t="str">
        <f>IF(_xlfn.T.DIST.2T(ABS(AC354),AC364)&lt;0.001,"&lt;0.001",FIXED(_xlfn.T.DIST.2T(ABS(AC354),AC364),3))</f>
        <v>&lt;0.001</v>
      </c>
      <c r="F121" s="6" t="str">
        <f>IF(_xlfn.T.DIST.2T(ABS(AD354),AD364)&lt;0.001,"&lt;0.001",FIXED(_xlfn.T.DIST.2T(ABS(AD354),AD364),3))</f>
        <v>&lt;0.001</v>
      </c>
      <c r="G121" s="6" t="str">
        <f>IF(_xlfn.T.DIST.2T(ABS(AE354),AE364)&lt;0.001,"&lt;0.001",FIXED(_xlfn.T.DIST.2T(ABS(AE354),AE364),3))</f>
        <v>&lt;0.001</v>
      </c>
      <c r="H121" s="6" t="str">
        <f>IF(_xlfn.T.DIST.2T(ABS(AF354),AF364)&lt;0.001,"&lt;0.001",FIXED(_xlfn.T.DIST.2T(ABS(AF354),AF364),3))</f>
        <v>&lt;0.001</v>
      </c>
    </row>
    <row r="122" spans="1:32" x14ac:dyDescent="0.35">
      <c r="A122" t="str">
        <f t="shared" si="76"/>
        <v>Francosphere</v>
      </c>
      <c r="E122" s="6" t="str">
        <f>IF(_xlfn.T.DIST.2T(ABS(AC355),AC365)&lt;0.001,"&lt;0.001",FIXED(_xlfn.T.DIST.2T(ABS(AC355),AC365),3))</f>
        <v>&lt;0.001</v>
      </c>
      <c r="F122" s="6" t="str">
        <f>IF(_xlfn.T.DIST.2T(ABS(AD355),AD365)&lt;0.001,"&lt;0.001",FIXED(_xlfn.T.DIST.2T(ABS(AD355),AD365),3))</f>
        <v>&lt;0.001</v>
      </c>
      <c r="G122" s="6" t="str">
        <f>IF(_xlfn.T.DIST.2T(ABS(AE355),AE365)&lt;0.001,"&lt;0.001",FIXED(_xlfn.T.DIST.2T(ABS(AE355),AE365),3))</f>
        <v>&lt;0.001</v>
      </c>
      <c r="H122" s="6" t="str">
        <f>IF(_xlfn.T.DIST.2T(ABS(AF355),AF365)&lt;0.001,"&lt;0.001",FIXED(_xlfn.T.DIST.2T(ABS(AF355),AF365),3))</f>
        <v>&lt;0.001</v>
      </c>
      <c r="N122" s="4" t="s">
        <v>41</v>
      </c>
      <c r="Y122" t="s">
        <v>41</v>
      </c>
    </row>
    <row r="123" spans="1:32" x14ac:dyDescent="0.35">
      <c r="A123" t="str">
        <f t="shared" si="76"/>
        <v>Germanosphere</v>
      </c>
      <c r="F123" s="6" t="str">
        <f>IF(_xlfn.T.DIST.2T(ABS(AD356),AD366)&lt;0.001,"&lt;0.001",FIXED(_xlfn.T.DIST.2T(ABS(AD356),AD366),3))</f>
        <v>&lt;0.001</v>
      </c>
      <c r="G123" s="6" t="str">
        <f>IF(_xlfn.T.DIST.2T(ABS(AE356),AE366)&lt;0.001,"&lt;0.001",FIXED(_xlfn.T.DIST.2T(ABS(AE356),AE366),3))</f>
        <v>&lt;0.001</v>
      </c>
      <c r="H123" s="6" t="str">
        <f>IF(_xlfn.T.DIST.2T(ABS(AF356),AF366)&lt;0.001,"&lt;0.001",FIXED(_xlfn.T.DIST.2T(ABS(AF356),AF366),3))</f>
        <v>&lt;0.001</v>
      </c>
      <c r="O123" t="str">
        <f>O113</f>
        <v>Eastern and South-Eastern Asia</v>
      </c>
      <c r="P123" t="str">
        <f t="shared" ref="P123:U123" si="78">P113</f>
        <v>Europe</v>
      </c>
      <c r="Q123" t="str">
        <f t="shared" si="78"/>
        <v>Latin America and the Caribbean</v>
      </c>
      <c r="R123" t="str">
        <f t="shared" si="78"/>
        <v>Northern Africa and Western Asia</v>
      </c>
      <c r="S123" t="str">
        <f t="shared" si="78"/>
        <v>Northern America</v>
      </c>
      <c r="T123" t="str">
        <f t="shared" si="78"/>
        <v>Oceania</v>
      </c>
      <c r="U123" t="str">
        <f t="shared" si="78"/>
        <v>Sub-Saharan Africa</v>
      </c>
      <c r="Z123" t="str">
        <f>Z113</f>
        <v>Anglosphere (other)</v>
      </c>
      <c r="AA123" t="str">
        <f t="shared" ref="AA123:AF123" si="79">AA113</f>
        <v>Arabsphere</v>
      </c>
      <c r="AB123" t="str">
        <f t="shared" si="79"/>
        <v>Francosphere</v>
      </c>
      <c r="AC123" t="str">
        <f t="shared" si="79"/>
        <v>Germanosphere</v>
      </c>
      <c r="AD123" t="str">
        <f t="shared" si="79"/>
        <v>Hispanosphere</v>
      </c>
      <c r="AE123" t="str">
        <f t="shared" si="79"/>
        <v>Lusosphone (Portuguese)</v>
      </c>
      <c r="AF123" t="str">
        <f t="shared" si="79"/>
        <v>Swahili</v>
      </c>
    </row>
    <row r="124" spans="1:32" x14ac:dyDescent="0.35">
      <c r="A124" t="str">
        <f t="shared" si="76"/>
        <v>Hispanosphere</v>
      </c>
      <c r="G124" s="6" t="str">
        <f>IF(_xlfn.T.DIST.2T(ABS(AE357),AE367)&lt;0.001,"&lt;0.001",FIXED(_xlfn.T.DIST.2T(ABS(AE357),AE367),3))</f>
        <v>&lt;0.001</v>
      </c>
      <c r="H124" s="6" t="str">
        <f>IF(_xlfn.T.DIST.2T(ABS(AF357),AF367)&lt;0.001,"&lt;0.001",FIXED(_xlfn.T.DIST.2T(ABS(AF357),AF367),3))</f>
        <v>&lt;0.001</v>
      </c>
      <c r="N124" t="str">
        <f>N114</f>
        <v>Central and Southern Asia</v>
      </c>
      <c r="O124">
        <f>Q$27+Q87-2</f>
        <v>11114</v>
      </c>
      <c r="P124">
        <f>Q$27+Q88-2</f>
        <v>12672</v>
      </c>
      <c r="Q124">
        <f>Q$27+Q89-2</f>
        <v>24594</v>
      </c>
      <c r="R124">
        <f>Q$27+Q90-2</f>
        <v>29883</v>
      </c>
      <c r="S124">
        <f>Q$27+Q91-2</f>
        <v>12721</v>
      </c>
      <c r="T124">
        <f>Q$27+Q92-2</f>
        <v>10855</v>
      </c>
      <c r="U124">
        <f>Q$27+Q93-2</f>
        <v>18728</v>
      </c>
      <c r="Y124" t="str">
        <f>Y114</f>
        <v>Anglosphere (core)</v>
      </c>
      <c r="Z124">
        <f>AB$27+AB87-2</f>
        <v>20753</v>
      </c>
      <c r="AA124">
        <f>AB$27+AB88-2</f>
        <v>27617</v>
      </c>
      <c r="AB124">
        <f>AB$27+AB89-2</f>
        <v>10329</v>
      </c>
      <c r="AC124">
        <f>AB$27+AB90-2</f>
        <v>8586</v>
      </c>
      <c r="AD124">
        <f>AB$27+AB91-2</f>
        <v>21146</v>
      </c>
      <c r="AE124">
        <f>AB$27+AB92-2</f>
        <v>12501</v>
      </c>
      <c r="AF124">
        <f>AB$27+AB93-2</f>
        <v>9242</v>
      </c>
    </row>
    <row r="125" spans="1:32" x14ac:dyDescent="0.35">
      <c r="A125" t="str">
        <f t="shared" si="76"/>
        <v>Lusosphone (Portuguese)</v>
      </c>
      <c r="H125" s="6" t="str">
        <f>IF(_xlfn.T.DIST.2T(ABS(AF358),AF368)&lt;0.001,"&lt;0.001",FIXED(_xlfn.T.DIST.2T(ABS(AF358),AF368),3))</f>
        <v>&lt;0.001</v>
      </c>
      <c r="N125" t="str">
        <f t="shared" ref="N125:N130" si="80">N115</f>
        <v>Eastern and South-Eastern Asia</v>
      </c>
      <c r="P125">
        <f>Q$28+Q88-2</f>
        <v>3245</v>
      </c>
      <c r="Q125">
        <f>Q$28+Q89-2</f>
        <v>15167</v>
      </c>
      <c r="R125">
        <f>Q$28+Q90-2</f>
        <v>20456</v>
      </c>
      <c r="S125">
        <f>Q$28+Q91-2</f>
        <v>3294</v>
      </c>
      <c r="T125">
        <f>Q$28+Q92-2</f>
        <v>1428</v>
      </c>
      <c r="U125">
        <f>Q$28+Q93-2</f>
        <v>9301</v>
      </c>
      <c r="Y125" t="str">
        <f t="shared" ref="Y125:Y130" si="81">Y115</f>
        <v>Anglosphere (other)</v>
      </c>
      <c r="AA125">
        <f>AB$28+AB88-2</f>
        <v>32589</v>
      </c>
      <c r="AB125">
        <f>AB$28+AB89-2</f>
        <v>15301</v>
      </c>
      <c r="AC125">
        <f>AB$28+AB90-2</f>
        <v>13558</v>
      </c>
      <c r="AD125">
        <f>AB$28+AB91-2</f>
        <v>26118</v>
      </c>
      <c r="AE125">
        <f>AB$28+AB92-2</f>
        <v>17473</v>
      </c>
      <c r="AF125">
        <f>AB$28+AB93-2</f>
        <v>14214</v>
      </c>
    </row>
    <row r="126" spans="1:32" x14ac:dyDescent="0.35">
      <c r="N126" t="str">
        <f t="shared" si="80"/>
        <v>Europe</v>
      </c>
      <c r="Q126">
        <f>Q$29+Q89-2</f>
        <v>19280</v>
      </c>
      <c r="R126">
        <f>Q$29+Q90-2</f>
        <v>24569</v>
      </c>
      <c r="S126">
        <f>Q$29+Q91-2</f>
        <v>7407</v>
      </c>
      <c r="T126">
        <f>Q$29+Q92-2</f>
        <v>5541</v>
      </c>
      <c r="U126">
        <f>Q$29+Q93-2</f>
        <v>13414</v>
      </c>
      <c r="Y126" t="str">
        <f t="shared" si="81"/>
        <v>Arabsphere</v>
      </c>
      <c r="AB126">
        <f>AB$29+AB89-2</f>
        <v>17850</v>
      </c>
      <c r="AC126">
        <f>AB$29+AB90-2</f>
        <v>16107</v>
      </c>
      <c r="AD126">
        <f>AB$29+AB91-2</f>
        <v>28667</v>
      </c>
      <c r="AE126">
        <f>AB$29+AB92-2</f>
        <v>20022</v>
      </c>
      <c r="AF126">
        <f>AB$29+AB93-2</f>
        <v>16763</v>
      </c>
    </row>
    <row r="127" spans="1:32" ht="18.5" x14ac:dyDescent="0.45">
      <c r="A127" s="8" t="s">
        <v>14</v>
      </c>
      <c r="N127" t="str">
        <f t="shared" si="80"/>
        <v>Latin America and the Caribbean</v>
      </c>
      <c r="R127">
        <f>Q$30+Q90-2</f>
        <v>39512</v>
      </c>
      <c r="S127">
        <f>Q$30+Q91-2</f>
        <v>22350</v>
      </c>
      <c r="T127">
        <f>Q$30+Q92-2</f>
        <v>20484</v>
      </c>
      <c r="U127">
        <f>Q$30+Q93-2</f>
        <v>28357</v>
      </c>
      <c r="Y127" t="str">
        <f t="shared" si="81"/>
        <v>Francosphere</v>
      </c>
      <c r="AC127">
        <f>AB$30+AB90-2</f>
        <v>2807</v>
      </c>
      <c r="AD127">
        <f>AB$30+AB91-2</f>
        <v>15367</v>
      </c>
      <c r="AE127">
        <f>AB$30+AB92-2</f>
        <v>6722</v>
      </c>
      <c r="AF127">
        <f>AB$30+AB93-2</f>
        <v>3463</v>
      </c>
    </row>
    <row r="128" spans="1:32" x14ac:dyDescent="0.35">
      <c r="A128" s="4" t="s">
        <v>40</v>
      </c>
      <c r="N128" t="str">
        <f t="shared" si="80"/>
        <v>Northern Africa and Western Asia</v>
      </c>
      <c r="S128">
        <f>Q$31+Q91-2</f>
        <v>18527</v>
      </c>
      <c r="T128">
        <f>Q$31+Q92-2</f>
        <v>16661</v>
      </c>
      <c r="U128">
        <f>Q$31+Q93-2</f>
        <v>24534</v>
      </c>
      <c r="Y128" t="str">
        <f t="shared" si="81"/>
        <v>Germanosphere</v>
      </c>
      <c r="AD128">
        <f>AB$31+AB91-2</f>
        <v>13082</v>
      </c>
      <c r="AE128">
        <f>AB$31+AB92-2</f>
        <v>4437</v>
      </c>
      <c r="AF128">
        <f>AB$31+AB93-2</f>
        <v>1178</v>
      </c>
    </row>
    <row r="129" spans="1:32" ht="58" x14ac:dyDescent="0.35">
      <c r="B129" s="6" t="str">
        <f t="shared" ref="B129:H129" si="82">O424</f>
        <v>Eastern and South-Eastern Asia</v>
      </c>
      <c r="C129" s="6" t="str">
        <f t="shared" si="82"/>
        <v>Europe</v>
      </c>
      <c r="D129" s="6" t="str">
        <f t="shared" si="82"/>
        <v>Latin America and the Caribbean</v>
      </c>
      <c r="E129" s="6" t="str">
        <f t="shared" si="82"/>
        <v>Northern Africa and Western Asia</v>
      </c>
      <c r="F129" s="6" t="str">
        <f t="shared" si="82"/>
        <v>Northern America</v>
      </c>
      <c r="G129" s="6" t="str">
        <f t="shared" si="82"/>
        <v>Oceania</v>
      </c>
      <c r="H129" s="6" t="str">
        <f t="shared" si="82"/>
        <v>Sub-Saharan Africa</v>
      </c>
      <c r="N129" t="str">
        <f t="shared" si="80"/>
        <v>Northern America</v>
      </c>
      <c r="T129">
        <f>Q$32+Q92-2</f>
        <v>5186</v>
      </c>
      <c r="U129">
        <f>Q$32+Q93-2</f>
        <v>13059</v>
      </c>
      <c r="Y129" t="str">
        <f t="shared" si="81"/>
        <v>Hispanosphere</v>
      </c>
      <c r="AE129">
        <f>AB$32+AB92-2</f>
        <v>22051</v>
      </c>
      <c r="AF129">
        <f>AB$32+AB93-2</f>
        <v>18792</v>
      </c>
    </row>
    <row r="130" spans="1:32" x14ac:dyDescent="0.35">
      <c r="A130" t="str">
        <f t="shared" ref="A130:A136" si="83">N425</f>
        <v>Central and Southern Asia</v>
      </c>
      <c r="B130" s="6" t="str">
        <f t="shared" ref="B130:H131" si="84">IF(_xlfn.T.DIST.2T(ABS(O415),O425)&lt;0.001,"&lt;0.001",FIXED(_xlfn.T.DIST.2T(ABS(O415),O425),3))</f>
        <v>&lt;0.001</v>
      </c>
      <c r="C130" s="6" t="str">
        <f t="shared" si="84"/>
        <v>&lt;0.001</v>
      </c>
      <c r="D130" s="6" t="str">
        <f t="shared" si="84"/>
        <v>&lt;0.001</v>
      </c>
      <c r="E130" s="6" t="str">
        <f t="shared" si="84"/>
        <v>&lt;0.001</v>
      </c>
      <c r="F130" s="6" t="str">
        <f t="shared" si="84"/>
        <v>&lt;0.001</v>
      </c>
      <c r="G130" s="6" t="str">
        <f t="shared" si="84"/>
        <v>&lt;0.001</v>
      </c>
      <c r="H130" s="6" t="str">
        <f t="shared" si="84"/>
        <v>&lt;0.001</v>
      </c>
      <c r="N130" t="str">
        <f t="shared" si="80"/>
        <v>Oceania</v>
      </c>
      <c r="U130">
        <f>Q92+Q93-2</f>
        <v>9129</v>
      </c>
      <c r="Y130" t="str">
        <f t="shared" si="81"/>
        <v>Lusosphone (Portuguese)</v>
      </c>
      <c r="AF130">
        <f>AB92+AB93-2</f>
        <v>5151</v>
      </c>
    </row>
    <row r="131" spans="1:32" x14ac:dyDescent="0.35">
      <c r="A131" t="str">
        <f t="shared" si="83"/>
        <v>Eastern and South-Eastern Asia</v>
      </c>
      <c r="C131" s="6" t="str">
        <f t="shared" si="84"/>
        <v>&lt;0.001</v>
      </c>
      <c r="D131" s="6" t="str">
        <f t="shared" si="84"/>
        <v>&lt;0.001</v>
      </c>
      <c r="E131" s="6" t="str">
        <f t="shared" si="84"/>
        <v>&lt;0.001</v>
      </c>
      <c r="F131" s="6" t="str">
        <f t="shared" si="84"/>
        <v>&lt;0.001</v>
      </c>
      <c r="G131" s="6" t="str">
        <f t="shared" si="84"/>
        <v>&lt;0.001</v>
      </c>
      <c r="H131" s="6" t="str">
        <f t="shared" si="84"/>
        <v>&lt;0.001</v>
      </c>
    </row>
    <row r="132" spans="1:32" x14ac:dyDescent="0.35">
      <c r="A132" t="str">
        <f t="shared" si="83"/>
        <v>Europe</v>
      </c>
      <c r="D132" s="6" t="str">
        <f>IF(_xlfn.T.DIST.2T(ABS(Q417),Q427)&lt;0.001,"&lt;0.001",FIXED(_xlfn.T.DIST.2T(ABS(Q417),Q427),3))</f>
        <v>&lt;0.001</v>
      </c>
      <c r="E132" s="6" t="str">
        <f>IF(_xlfn.T.DIST.2T(ABS(R417),R427)&lt;0.001,"&lt;0.001",FIXED(_xlfn.T.DIST.2T(ABS(R417),R427),3))</f>
        <v>&lt;0.001</v>
      </c>
      <c r="F132" s="6" t="str">
        <f>IF(_xlfn.T.DIST.2T(ABS(S417),S427)&lt;0.001,"&lt;0.001",FIXED(_xlfn.T.DIST.2T(ABS(S417),S427),3))</f>
        <v>&lt;0.001</v>
      </c>
      <c r="G132" s="6" t="str">
        <f>IF(_xlfn.T.DIST.2T(ABS(T417),T427)&lt;0.001,"&lt;0.001",FIXED(_xlfn.T.DIST.2T(ABS(T417),T427),3))</f>
        <v>&lt;0.001</v>
      </c>
      <c r="H132" s="6" t="str">
        <f>IF(_xlfn.T.DIST.2T(ABS(U417),U427)&lt;0.001,"&lt;0.001",FIXED(_xlfn.T.DIST.2T(ABS(U417),U427),3))</f>
        <v>&lt;0.001</v>
      </c>
    </row>
    <row r="133" spans="1:32" x14ac:dyDescent="0.35">
      <c r="A133" t="str">
        <f t="shared" si="83"/>
        <v>Latin America and the Caribbean</v>
      </c>
      <c r="E133" s="6" t="str">
        <f>IF(_xlfn.T.DIST.2T(ABS(R418),R428)&lt;0.001,"&lt;0.001",FIXED(_xlfn.T.DIST.2T(ABS(R418),R428),3))</f>
        <v>&lt;0.001</v>
      </c>
      <c r="F133" s="6" t="str">
        <f>IF(_xlfn.T.DIST.2T(ABS(S418),S428)&lt;0.001,"&lt;0.001",FIXED(_xlfn.T.DIST.2T(ABS(S418),S428),3))</f>
        <v>&lt;0.001</v>
      </c>
      <c r="G133" s="6" t="str">
        <f>IF(_xlfn.T.DIST.2T(ABS(T418),T428)&lt;0.001,"&lt;0.001",FIXED(_xlfn.T.DIST.2T(ABS(T418),T428),3))</f>
        <v>&lt;0.001</v>
      </c>
      <c r="H133" s="6" t="str">
        <f>IF(_xlfn.T.DIST.2T(ABS(U418),U428)&lt;0.001,"&lt;0.001",FIXED(_xlfn.T.DIST.2T(ABS(U418),U428),3))</f>
        <v>&lt;0.001</v>
      </c>
    </row>
    <row r="134" spans="1:32" x14ac:dyDescent="0.35">
      <c r="A134" t="str">
        <f t="shared" si="83"/>
        <v>Northern Africa and Western Asia</v>
      </c>
      <c r="F134" s="6" t="str">
        <f>IF(_xlfn.T.DIST.2T(ABS(S419),S429)&lt;0.001,"&lt;0.001",FIXED(_xlfn.T.DIST.2T(ABS(S419),S429),3))</f>
        <v>&lt;0.001</v>
      </c>
      <c r="G134" s="6" t="str">
        <f>IF(_xlfn.T.DIST.2T(ABS(T419),T429)&lt;0.001,"&lt;0.001",FIXED(_xlfn.T.DIST.2T(ABS(T419),T429),3))</f>
        <v>&lt;0.001</v>
      </c>
      <c r="H134" s="6" t="str">
        <f>IF(_xlfn.T.DIST.2T(ABS(U419),U429)&lt;0.001,"&lt;0.001",FIXED(_xlfn.T.DIST.2T(ABS(U419),U429),3))</f>
        <v>&lt;0.001</v>
      </c>
    </row>
    <row r="135" spans="1:32" x14ac:dyDescent="0.35">
      <c r="A135" t="str">
        <f t="shared" si="83"/>
        <v>Northern America</v>
      </c>
      <c r="G135" s="6" t="str">
        <f>IF(_xlfn.T.DIST.2T(ABS(T420),T430)&lt;0.001,"&lt;0.001",FIXED(_xlfn.T.DIST.2T(ABS(T420),T430),3))</f>
        <v>&lt;0.001</v>
      </c>
      <c r="H135" s="6" t="str">
        <f>IF(_xlfn.T.DIST.2T(ABS(U420),U430)&lt;0.001,"&lt;0.001",FIXED(_xlfn.T.DIST.2T(ABS(U420),U430),3))</f>
        <v>&lt;0.001</v>
      </c>
    </row>
    <row r="136" spans="1:32" x14ac:dyDescent="0.35">
      <c r="A136" t="str">
        <f t="shared" si="83"/>
        <v>Oceania</v>
      </c>
      <c r="H136" s="6" t="str">
        <f>IF(_xlfn.T.DIST.2T(ABS(U421),U431)&lt;0.001,"&lt;0.001",FIXED(_xlfn.T.DIST.2T(ABS(U421),U431),3))</f>
        <v>0.755</v>
      </c>
    </row>
    <row r="138" spans="1:32" x14ac:dyDescent="0.35">
      <c r="A138" t="s">
        <v>40</v>
      </c>
    </row>
    <row r="139" spans="1:32" ht="29" x14ac:dyDescent="0.35">
      <c r="B139" s="6" t="str">
        <f t="shared" ref="B139:H139" si="85">Z424</f>
        <v>Anglosphere (other)</v>
      </c>
      <c r="C139" s="6" t="str">
        <f t="shared" si="85"/>
        <v>Arabsphere</v>
      </c>
      <c r="D139" s="6" t="str">
        <f t="shared" si="85"/>
        <v>Francosphere</v>
      </c>
      <c r="E139" s="6" t="str">
        <f t="shared" si="85"/>
        <v>Germanosphere</v>
      </c>
      <c r="F139" s="6" t="str">
        <f t="shared" si="85"/>
        <v>Hispanosphere</v>
      </c>
      <c r="G139" s="6" t="str">
        <f t="shared" si="85"/>
        <v>Lusosphone (Portuguese)</v>
      </c>
      <c r="H139" s="6" t="str">
        <f t="shared" si="85"/>
        <v>Swahili</v>
      </c>
    </row>
    <row r="140" spans="1:32" x14ac:dyDescent="0.35">
      <c r="A140" t="str">
        <f t="shared" ref="A140:A146" si="86">Y425</f>
        <v>Anglosphere (core)</v>
      </c>
      <c r="B140" s="6" t="str">
        <f t="shared" ref="B140:H141" si="87">IF(_xlfn.T.DIST.2T(ABS(Z415),Z425)&lt;0.001,"&lt;0.001",FIXED(_xlfn.T.DIST.2T(ABS(Z415),Z425),3))</f>
        <v>&lt;0.001</v>
      </c>
      <c r="C140" s="6" t="str">
        <f t="shared" si="87"/>
        <v>&lt;0.001</v>
      </c>
      <c r="D140" s="6" t="str">
        <f t="shared" si="87"/>
        <v>&lt;0.001</v>
      </c>
      <c r="E140" s="6" t="str">
        <f t="shared" si="87"/>
        <v>&lt;0.001</v>
      </c>
      <c r="F140" s="6" t="str">
        <f t="shared" si="87"/>
        <v>&lt;0.001</v>
      </c>
      <c r="G140" s="6" t="str">
        <f t="shared" si="87"/>
        <v>&lt;0.001</v>
      </c>
      <c r="H140" s="6" t="str">
        <f t="shared" si="87"/>
        <v>&lt;0.001</v>
      </c>
    </row>
    <row r="141" spans="1:32" s="3" customFormat="1" x14ac:dyDescent="0.35">
      <c r="A141" t="str">
        <f t="shared" si="86"/>
        <v>Anglosphere (other)</v>
      </c>
      <c r="B141" s="6"/>
      <c r="C141" s="6" t="str">
        <f t="shared" si="87"/>
        <v>&lt;0.001</v>
      </c>
      <c r="D141" s="6" t="str">
        <f t="shared" si="87"/>
        <v>&lt;0.001</v>
      </c>
      <c r="E141" s="6" t="str">
        <f t="shared" si="87"/>
        <v>&lt;0.001</v>
      </c>
      <c r="F141" s="6" t="str">
        <f t="shared" si="87"/>
        <v>&lt;0.001</v>
      </c>
      <c r="G141" s="6" t="str">
        <f t="shared" si="87"/>
        <v>&lt;0.001</v>
      </c>
      <c r="H141" s="6" t="str">
        <f t="shared" si="87"/>
        <v>&lt;0.001</v>
      </c>
    </row>
    <row r="142" spans="1:32" x14ac:dyDescent="0.35">
      <c r="A142" t="str">
        <f t="shared" si="86"/>
        <v>Arabsphere</v>
      </c>
      <c r="D142" s="6" t="str">
        <f>IF(_xlfn.T.DIST.2T(ABS(AB417),AB427)&lt;0.001,"&lt;0.001",FIXED(_xlfn.T.DIST.2T(ABS(AB417),AB427),3))</f>
        <v>&lt;0.001</v>
      </c>
      <c r="E142" s="6" t="str">
        <f>IF(_xlfn.T.DIST.2T(ABS(AC417),AC427)&lt;0.001,"&lt;0.001",FIXED(_xlfn.T.DIST.2T(ABS(AC417),AC427),3))</f>
        <v>&lt;0.001</v>
      </c>
      <c r="F142" s="6" t="str">
        <f>IF(_xlfn.T.DIST.2T(ABS(AD417),AD427)&lt;0.001,"&lt;0.001",FIXED(_xlfn.T.DIST.2T(ABS(AD417),AD427),3))</f>
        <v>&lt;0.001</v>
      </c>
      <c r="G142" s="6" t="str">
        <f>IF(_xlfn.T.DIST.2T(ABS(AE417),AE427)&lt;0.001,"&lt;0.001",FIXED(_xlfn.T.DIST.2T(ABS(AE417),AE427),3))</f>
        <v>&lt;0.001</v>
      </c>
      <c r="H142" s="6" t="str">
        <f>IF(_xlfn.T.DIST.2T(ABS(AF417),AF427)&lt;0.001,"&lt;0.001",FIXED(_xlfn.T.DIST.2T(ABS(AF417),AF427),3))</f>
        <v>&lt;0.001</v>
      </c>
    </row>
    <row r="143" spans="1:32" x14ac:dyDescent="0.35">
      <c r="A143" t="str">
        <f t="shared" si="86"/>
        <v>Francosphere</v>
      </c>
      <c r="E143" s="6" t="str">
        <f>IF(_xlfn.T.DIST.2T(ABS(AC418),AC428)&lt;0.001,"&lt;0.001",FIXED(_xlfn.T.DIST.2T(ABS(AC418),AC428),3))</f>
        <v>&lt;0.001</v>
      </c>
      <c r="F143" s="6" t="str">
        <f>IF(_xlfn.T.DIST.2T(ABS(AD418),AD428)&lt;0.001,"&lt;0.001",FIXED(_xlfn.T.DIST.2T(ABS(AD418),AD428),3))</f>
        <v>&lt;0.001</v>
      </c>
      <c r="G143" s="6" t="str">
        <f>IF(_xlfn.T.DIST.2T(ABS(AE418),AE428)&lt;0.001,"&lt;0.001",FIXED(_xlfn.T.DIST.2T(ABS(AE418),AE428),3))</f>
        <v>&lt;0.001</v>
      </c>
      <c r="H143" s="6" t="str">
        <f>IF(_xlfn.T.DIST.2T(ABS(AF418),AF428)&lt;0.001,"&lt;0.001",FIXED(_xlfn.T.DIST.2T(ABS(AF418),AF428),3))</f>
        <v>0.077</v>
      </c>
      <c r="N143">
        <f t="shared" ref="N143:N152" si="88">N84</f>
        <v>0</v>
      </c>
      <c r="O143" t="s">
        <v>34</v>
      </c>
      <c r="P143" t="s">
        <v>35</v>
      </c>
      <c r="Q143" t="s">
        <v>36</v>
      </c>
      <c r="Z143" t="s">
        <v>34</v>
      </c>
      <c r="AA143" t="s">
        <v>35</v>
      </c>
      <c r="AB143" t="s">
        <v>36</v>
      </c>
    </row>
    <row r="144" spans="1:32" x14ac:dyDescent="0.35">
      <c r="A144" t="str">
        <f t="shared" si="86"/>
        <v>Germanosphere</v>
      </c>
      <c r="F144" s="6" t="str">
        <f>IF(_xlfn.T.DIST.2T(ABS(AD419),AD429)&lt;0.001,"&lt;0.001",FIXED(_xlfn.T.DIST.2T(ABS(AD419),AD429),3))</f>
        <v>&lt;0.001</v>
      </c>
      <c r="G144" s="6" t="str">
        <f>IF(_xlfn.T.DIST.2T(ABS(AE419),AE429)&lt;0.001,"&lt;0.001",FIXED(_xlfn.T.DIST.2T(ABS(AE419),AE429),3))</f>
        <v>&lt;0.001</v>
      </c>
      <c r="H144" s="6" t="str">
        <f>IF(_xlfn.T.DIST.2T(ABS(AF419),AF429)&lt;0.001,"&lt;0.001",FIXED(_xlfn.T.DIST.2T(ABS(AF419),AF429),3))</f>
        <v>0.014</v>
      </c>
      <c r="N144" t="str">
        <f t="shared" si="88"/>
        <v>Geographic_Grouping_A</v>
      </c>
      <c r="O144" t="str">
        <f t="shared" ref="O144:O152" si="89">Q3</f>
        <v>reg.35-44</v>
      </c>
      <c r="P144" t="str">
        <f t="shared" ref="P144:P152" si="90">AI3</f>
        <v>35-44</v>
      </c>
      <c r="Q144" t="str">
        <f t="shared" ref="Q144:Q152" si="91">AT3</f>
        <v>35-44</v>
      </c>
      <c r="Y144" t="str">
        <f t="shared" ref="Y144:Y152" si="92">Y85</f>
        <v>Language_Grouping</v>
      </c>
      <c r="Z144" t="str">
        <f t="shared" ref="Z144:Z152" si="93">Q15</f>
        <v>reg.35-44</v>
      </c>
      <c r="AA144" t="str">
        <f t="shared" ref="AA144:AA152" si="94">AI15</f>
        <v>35-44</v>
      </c>
      <c r="AB144" t="str">
        <f t="shared" ref="AB144:AB152" si="95">AT15</f>
        <v>35-44</v>
      </c>
    </row>
    <row r="145" spans="1:32" x14ac:dyDescent="0.35">
      <c r="A145" t="str">
        <f t="shared" si="86"/>
        <v>Hispanosphere</v>
      </c>
      <c r="G145" s="6" t="str">
        <f>IF(_xlfn.T.DIST.2T(ABS(AE420),AE430)&lt;0.001,"&lt;0.001",FIXED(_xlfn.T.DIST.2T(ABS(AE420),AE430),3))</f>
        <v>&lt;0.001</v>
      </c>
      <c r="H145" s="6" t="str">
        <f>IF(_xlfn.T.DIST.2T(ABS(AF420),AF430)&lt;0.001,"&lt;0.001",FIXED(_xlfn.T.DIST.2T(ABS(AF420),AF430),3))</f>
        <v>&lt;0.001</v>
      </c>
      <c r="N145" t="str">
        <f t="shared" si="88"/>
        <v>Central and Southern Asia</v>
      </c>
      <c r="O145">
        <f t="shared" si="89"/>
        <v>80.242400444657875</v>
      </c>
      <c r="P145">
        <f t="shared" si="90"/>
        <v>1.6128231560609236</v>
      </c>
      <c r="Q145">
        <f t="shared" si="91"/>
        <v>7779</v>
      </c>
      <c r="Y145" t="str">
        <f t="shared" si="92"/>
        <v>Anglosphere (core)</v>
      </c>
      <c r="Z145">
        <f t="shared" si="93"/>
        <v>59.514546590000002</v>
      </c>
      <c r="AA145">
        <f t="shared" si="94"/>
        <v>1.854990514</v>
      </c>
      <c r="AB145">
        <f t="shared" si="95"/>
        <v>3984</v>
      </c>
    </row>
    <row r="146" spans="1:32" x14ac:dyDescent="0.35">
      <c r="A146" t="str">
        <f t="shared" si="86"/>
        <v>Lusosphone (Portuguese)</v>
      </c>
      <c r="H146" s="6" t="str">
        <f>IF(_xlfn.T.DIST.2T(ABS(AF421),AF431)&lt;0.001,"&lt;0.001",FIXED(_xlfn.T.DIST.2T(ABS(AF421),AF431),3))</f>
        <v>&lt;0.001</v>
      </c>
      <c r="N146" t="str">
        <f t="shared" si="88"/>
        <v>Eastern and South-Eastern Asia</v>
      </c>
      <c r="O146">
        <f t="shared" si="89"/>
        <v>86.629055881055677</v>
      </c>
      <c r="P146">
        <f t="shared" si="90"/>
        <v>4.7739039039826219</v>
      </c>
      <c r="Q146">
        <f t="shared" si="91"/>
        <v>1478</v>
      </c>
      <c r="Y146" t="str">
        <f t="shared" si="92"/>
        <v>Anglosphere (other)</v>
      </c>
      <c r="Z146">
        <f t="shared" si="93"/>
        <v>82.552306479999999</v>
      </c>
      <c r="AA146">
        <f t="shared" si="94"/>
        <v>2.3114766599999998</v>
      </c>
      <c r="AB146">
        <f t="shared" si="95"/>
        <v>14174</v>
      </c>
    </row>
    <row r="147" spans="1:32" x14ac:dyDescent="0.35">
      <c r="N147" t="str">
        <f t="shared" si="88"/>
        <v>Europe</v>
      </c>
      <c r="O147">
        <f t="shared" si="89"/>
        <v>66.427602158611194</v>
      </c>
      <c r="P147">
        <f t="shared" si="90"/>
        <v>3.9463223248553603</v>
      </c>
      <c r="Q147">
        <f t="shared" si="91"/>
        <v>3491</v>
      </c>
      <c r="Y147" t="str">
        <f t="shared" si="92"/>
        <v>Arabsphere</v>
      </c>
      <c r="Z147">
        <f t="shared" si="93"/>
        <v>79.457323340000002</v>
      </c>
      <c r="AA147">
        <f t="shared" si="94"/>
        <v>1.53422496</v>
      </c>
      <c r="AB147">
        <f t="shared" si="95"/>
        <v>26081</v>
      </c>
    </row>
    <row r="148" spans="1:32" x14ac:dyDescent="0.35">
      <c r="N148" t="str">
        <f t="shared" si="88"/>
        <v>Latin America and the Caribbean</v>
      </c>
      <c r="O148">
        <f t="shared" si="89"/>
        <v>84.706876675985797</v>
      </c>
      <c r="P148">
        <f t="shared" si="90"/>
        <v>2.2584209730266713</v>
      </c>
      <c r="Q148">
        <f t="shared" si="91"/>
        <v>19775</v>
      </c>
      <c r="Y148" t="str">
        <f t="shared" si="92"/>
        <v>Francosphere</v>
      </c>
      <c r="Z148">
        <f t="shared" si="93"/>
        <v>86.148667200000006</v>
      </c>
      <c r="AA148">
        <f t="shared" si="94"/>
        <v>2.9404257180000002</v>
      </c>
      <c r="AB148">
        <f t="shared" si="95"/>
        <v>2443</v>
      </c>
    </row>
    <row r="149" spans="1:32" x14ac:dyDescent="0.35">
      <c r="N149" t="str">
        <f t="shared" si="88"/>
        <v>Northern Africa and Western Asia</v>
      </c>
      <c r="O149">
        <f t="shared" si="89"/>
        <v>79.87338042234876</v>
      </c>
      <c r="P149">
        <f t="shared" si="90"/>
        <v>1.6192621872886006</v>
      </c>
      <c r="Q149">
        <f t="shared" si="91"/>
        <v>26986</v>
      </c>
      <c r="Y149" t="str">
        <f t="shared" si="92"/>
        <v>Germanosphere</v>
      </c>
      <c r="Z149">
        <f t="shared" si="93"/>
        <v>65.994409340000004</v>
      </c>
      <c r="AA149">
        <f t="shared" si="94"/>
        <v>3.9975700459999999</v>
      </c>
      <c r="AB149">
        <f t="shared" si="95"/>
        <v>757</v>
      </c>
    </row>
    <row r="150" spans="1:32" x14ac:dyDescent="0.35">
      <c r="N150" t="str">
        <f t="shared" si="88"/>
        <v>Northern America</v>
      </c>
      <c r="O150">
        <f t="shared" si="89"/>
        <v>65.237603503660111</v>
      </c>
      <c r="P150">
        <f t="shared" si="90"/>
        <v>0.7806656367785666</v>
      </c>
      <c r="Q150">
        <f t="shared" si="91"/>
        <v>1993</v>
      </c>
      <c r="Y150" t="str">
        <f t="shared" si="92"/>
        <v>Hispanosphere</v>
      </c>
      <c r="Z150">
        <f t="shared" si="93"/>
        <v>88.787697289999997</v>
      </c>
      <c r="AA150">
        <f t="shared" si="94"/>
        <v>2.4430694000000002</v>
      </c>
      <c r="AB150">
        <f t="shared" si="95"/>
        <v>16224</v>
      </c>
    </row>
    <row r="151" spans="1:32" x14ac:dyDescent="0.35">
      <c r="N151" t="str">
        <f t="shared" si="88"/>
        <v>Oceania</v>
      </c>
      <c r="O151">
        <f t="shared" si="89"/>
        <v>57.229131610976935</v>
      </c>
      <c r="P151">
        <f t="shared" si="90"/>
        <v>2.1624003469230124</v>
      </c>
      <c r="Q151">
        <f t="shared" si="91"/>
        <v>496</v>
      </c>
      <c r="Y151" t="str">
        <f t="shared" si="92"/>
        <v>Lusosphone (Portuguese)</v>
      </c>
      <c r="Z151">
        <f t="shared" si="93"/>
        <v>75.141548029999996</v>
      </c>
      <c r="AA151">
        <f t="shared" si="94"/>
        <v>2.800631487</v>
      </c>
      <c r="AB151">
        <f t="shared" si="95"/>
        <v>5292</v>
      </c>
    </row>
    <row r="152" spans="1:32" x14ac:dyDescent="0.35">
      <c r="N152" t="str">
        <f t="shared" si="88"/>
        <v>Sub-Saharan Africa</v>
      </c>
      <c r="O152">
        <f t="shared" si="89"/>
        <v>95.751747537817451</v>
      </c>
      <c r="P152">
        <f t="shared" si="90"/>
        <v>5.0092879918329185</v>
      </c>
      <c r="Q152">
        <f t="shared" si="91"/>
        <v>7487</v>
      </c>
      <c r="Y152" t="str">
        <f t="shared" si="92"/>
        <v>Swahili</v>
      </c>
      <c r="Z152">
        <f t="shared" si="93"/>
        <v>110.5433208</v>
      </c>
      <c r="AA152">
        <f t="shared" si="94"/>
        <v>7.5708464580000001</v>
      </c>
      <c r="AB152">
        <f t="shared" si="95"/>
        <v>453</v>
      </c>
    </row>
    <row r="153" spans="1:32" x14ac:dyDescent="0.35">
      <c r="N153" s="4" t="s">
        <v>37</v>
      </c>
      <c r="Y153" s="4" t="s">
        <v>37</v>
      </c>
    </row>
    <row r="154" spans="1:32" x14ac:dyDescent="0.35">
      <c r="O154" t="str">
        <f>N146</f>
        <v>Eastern and South-Eastern Asia</v>
      </c>
      <c r="P154" t="str">
        <f>N147</f>
        <v>Europe</v>
      </c>
      <c r="Q154" t="str">
        <f>N148</f>
        <v>Latin America and the Caribbean</v>
      </c>
      <c r="R154" t="str">
        <f>N149</f>
        <v>Northern Africa and Western Asia</v>
      </c>
      <c r="S154" t="str">
        <f>N150</f>
        <v>Northern America</v>
      </c>
      <c r="T154" t="str">
        <f>N151</f>
        <v>Oceania</v>
      </c>
      <c r="U154" t="str">
        <f>N152</f>
        <v>Sub-Saharan Africa</v>
      </c>
      <c r="Z154" t="str">
        <f>Y146</f>
        <v>Anglosphere (other)</v>
      </c>
      <c r="AA154" t="str">
        <f>Y147</f>
        <v>Arabsphere</v>
      </c>
      <c r="AB154" t="str">
        <f>Y148</f>
        <v>Francosphere</v>
      </c>
      <c r="AC154" t="str">
        <f>Y149</f>
        <v>Germanosphere</v>
      </c>
      <c r="AD154" t="str">
        <f>Y150</f>
        <v>Hispanosphere</v>
      </c>
      <c r="AE154" t="str">
        <f>Y151</f>
        <v>Lusosphone (Portuguese)</v>
      </c>
      <c r="AF154" t="str">
        <f>Y152</f>
        <v>Swahili</v>
      </c>
    </row>
    <row r="155" spans="1:32" x14ac:dyDescent="0.35">
      <c r="N155" t="str">
        <f>N145</f>
        <v>Central and Southern Asia</v>
      </c>
      <c r="O155">
        <f>O$27-O146</f>
        <v>-25.714872768439548</v>
      </c>
      <c r="P155">
        <f>O$27-O147</f>
        <v>-5.5134190459950645</v>
      </c>
      <c r="Q155">
        <f>O$27-O148</f>
        <v>-23.792693563369667</v>
      </c>
      <c r="R155">
        <f>O$27-O149</f>
        <v>-18.95919730973263</v>
      </c>
      <c r="S155">
        <f>O$27-O150</f>
        <v>-4.3234203910439817</v>
      </c>
      <c r="T155">
        <f>O$27-O151</f>
        <v>3.6850515016391938</v>
      </c>
      <c r="U155">
        <f>O$27-O152</f>
        <v>-34.837564425201322</v>
      </c>
      <c r="Y155" t="str">
        <f>Y145</f>
        <v>Anglosphere (core)</v>
      </c>
      <c r="Z155">
        <f>Z$27-Z146</f>
        <v>-16.165181709999999</v>
      </c>
      <c r="AA155">
        <f>Z$27-Z147</f>
        <v>-13.070198570000002</v>
      </c>
      <c r="AB155">
        <f>Z$27-Z148</f>
        <v>-19.761542430000006</v>
      </c>
      <c r="AC155">
        <f>Z$27-Z149</f>
        <v>0.39271542999999554</v>
      </c>
      <c r="AD155">
        <f>Z$27-Z150</f>
        <v>-22.400572519999997</v>
      </c>
      <c r="AE155">
        <f>Z$27-Z151</f>
        <v>-8.7544232599999958</v>
      </c>
      <c r="AF155">
        <f>Z$27-Z152</f>
        <v>-44.156196030000004</v>
      </c>
    </row>
    <row r="156" spans="1:32" x14ac:dyDescent="0.35">
      <c r="N156" t="str">
        <f t="shared" ref="N156:N161" si="96">N146</f>
        <v>Eastern and South-Eastern Asia</v>
      </c>
      <c r="P156">
        <f>O$28-O147</f>
        <v>6.3116568997476463</v>
      </c>
      <c r="Q156">
        <f>O$28-O148</f>
        <v>-11.967617617626956</v>
      </c>
      <c r="R156">
        <f>O$28-O149</f>
        <v>-7.1341213639899195</v>
      </c>
      <c r="S156">
        <f>O$28-O150</f>
        <v>7.5016555546987291</v>
      </c>
      <c r="T156">
        <f>O$28-O151</f>
        <v>15.510127447381905</v>
      </c>
      <c r="U156">
        <f>O$28-O152</f>
        <v>-23.012488479458611</v>
      </c>
      <c r="Y156" t="str">
        <f t="shared" ref="Y156:Y161" si="97">Y146</f>
        <v>Anglosphere (other)</v>
      </c>
      <c r="AA156">
        <f>Z$28-Z147</f>
        <v>-16.749231040000005</v>
      </c>
      <c r="AB156">
        <f>Z$28-Z148</f>
        <v>-23.440574900000009</v>
      </c>
      <c r="AC156">
        <f>Z$28-Z149</f>
        <v>-3.2863170400000072</v>
      </c>
      <c r="AD156">
        <f>Z$28-Z150</f>
        <v>-26.07960499</v>
      </c>
      <c r="AE156">
        <f>Z$28-Z151</f>
        <v>-12.433455729999999</v>
      </c>
      <c r="AF156">
        <f>Z$28-Z152</f>
        <v>-47.835228500000007</v>
      </c>
    </row>
    <row r="157" spans="1:32" x14ac:dyDescent="0.35">
      <c r="N157" t="str">
        <f t="shared" si="96"/>
        <v>Europe</v>
      </c>
      <c r="Q157">
        <f>O$29-O148</f>
        <v>-21.771824767466768</v>
      </c>
      <c r="R157">
        <f>O$29-O149</f>
        <v>-16.938328513829731</v>
      </c>
      <c r="S157">
        <f>O$29-O150</f>
        <v>-2.3025515951410824</v>
      </c>
      <c r="T157">
        <f>O$29-O151</f>
        <v>5.7059202975420931</v>
      </c>
      <c r="U157">
        <f>O$29-O152</f>
        <v>-32.816695629298422</v>
      </c>
      <c r="Y157" t="str">
        <f t="shared" si="97"/>
        <v>Arabsphere</v>
      </c>
      <c r="AB157">
        <f>Z$29-Z148</f>
        <v>-26.360911370000004</v>
      </c>
      <c r="AC157">
        <f>Z$29-Z149</f>
        <v>-6.2066535100000024</v>
      </c>
      <c r="AD157">
        <f>Z$29-Z150</f>
        <v>-28.999941459999995</v>
      </c>
      <c r="AE157">
        <f>Z$29-Z151</f>
        <v>-15.353792199999994</v>
      </c>
      <c r="AF157">
        <f>Z$29-Z152</f>
        <v>-50.755564970000002</v>
      </c>
    </row>
    <row r="158" spans="1:32" x14ac:dyDescent="0.35">
      <c r="N158" t="str">
        <f t="shared" si="96"/>
        <v>Latin America and the Caribbean</v>
      </c>
      <c r="R158">
        <f>O$30-O149</f>
        <v>-15.178683662087721</v>
      </c>
      <c r="S158">
        <f>O$30-O150</f>
        <v>-0.54290674339907241</v>
      </c>
      <c r="T158">
        <f>O$30-O151</f>
        <v>7.4655651492841031</v>
      </c>
      <c r="U158">
        <f>O$30-O152</f>
        <v>-31.057050777556412</v>
      </c>
      <c r="Y158" t="str">
        <f t="shared" si="97"/>
        <v>Francosphere</v>
      </c>
      <c r="AC158">
        <f>Z$30-Z149</f>
        <v>6.1040052099999969</v>
      </c>
      <c r="AD158">
        <f>Z$30-Z150</f>
        <v>-16.689282739999996</v>
      </c>
      <c r="AE158">
        <f>Z$30-Z151</f>
        <v>-3.0431334799999945</v>
      </c>
      <c r="AF158">
        <f>Z$30-Z152</f>
        <v>-38.444906250000003</v>
      </c>
    </row>
    <row r="159" spans="1:32" x14ac:dyDescent="0.35">
      <c r="N159" t="str">
        <f t="shared" si="96"/>
        <v>Northern Africa and Western Asia</v>
      </c>
      <c r="S159">
        <f>O$31-O150</f>
        <v>-4.764154570113952</v>
      </c>
      <c r="T159">
        <f>O$31-O151</f>
        <v>3.2443173225692234</v>
      </c>
      <c r="U159">
        <f>O$31-O152</f>
        <v>-35.278298604271292</v>
      </c>
      <c r="Y159" t="str">
        <f t="shared" si="97"/>
        <v>Germanosphere</v>
      </c>
      <c r="AD159">
        <f>Z$31-Z150</f>
        <v>-24.912261769999994</v>
      </c>
      <c r="AE159">
        <f>Z$31-Z151</f>
        <v>-11.266112509999992</v>
      </c>
      <c r="AF159">
        <f>Z$31-Z152</f>
        <v>-46.66788528</v>
      </c>
    </row>
    <row r="160" spans="1:32" x14ac:dyDescent="0.35">
      <c r="N160" t="str">
        <f t="shared" si="96"/>
        <v>Northern America</v>
      </c>
      <c r="T160">
        <f>O$32-O151</f>
        <v>12.949694396689353</v>
      </c>
      <c r="U160">
        <f>O$32-O152</f>
        <v>-25.572921530151163</v>
      </c>
      <c r="Y160" t="str">
        <f t="shared" si="97"/>
        <v>Hispanosphere</v>
      </c>
      <c r="AE160">
        <f>Z$32-Z151</f>
        <v>-7.0262522599999926</v>
      </c>
      <c r="AF160">
        <f>Z$32-Z152</f>
        <v>-42.428025030000001</v>
      </c>
    </row>
    <row r="161" spans="14:32" x14ac:dyDescent="0.35">
      <c r="N161" t="str">
        <f t="shared" si="96"/>
        <v>Oceania</v>
      </c>
      <c r="U161">
        <f>O151-O152</f>
        <v>-38.522615926840515</v>
      </c>
      <c r="Y161" t="str">
        <f t="shared" si="97"/>
        <v>Lusosphone (Portuguese)</v>
      </c>
      <c r="AF161">
        <f>Z151-Z152</f>
        <v>-35.401772770000008</v>
      </c>
    </row>
    <row r="162" spans="14:32" x14ac:dyDescent="0.35">
      <c r="N162" s="4" t="s">
        <v>38</v>
      </c>
      <c r="Y162" s="4" t="s">
        <v>38</v>
      </c>
    </row>
    <row r="163" spans="14:32" x14ac:dyDescent="0.35">
      <c r="O163" t="str">
        <f>O154</f>
        <v>Eastern and South-Eastern Asia</v>
      </c>
      <c r="P163" t="str">
        <f t="shared" ref="P163:U163" si="98">P154</f>
        <v>Europe</v>
      </c>
      <c r="Q163" t="str">
        <f t="shared" si="98"/>
        <v>Latin America and the Caribbean</v>
      </c>
      <c r="R163" t="str">
        <f t="shared" si="98"/>
        <v>Northern Africa and Western Asia</v>
      </c>
      <c r="S163" t="str">
        <f t="shared" si="98"/>
        <v>Northern America</v>
      </c>
      <c r="T163" t="str">
        <f t="shared" si="98"/>
        <v>Oceania</v>
      </c>
      <c r="U163" t="str">
        <f t="shared" si="98"/>
        <v>Sub-Saharan Africa</v>
      </c>
      <c r="Z163" t="str">
        <f>Z154</f>
        <v>Anglosphere (other)</v>
      </c>
      <c r="AA163" t="str">
        <f t="shared" ref="AA163:AF163" si="99">AA154</f>
        <v>Arabsphere</v>
      </c>
      <c r="AB163" t="str">
        <f t="shared" si="99"/>
        <v>Francosphere</v>
      </c>
      <c r="AC163" t="str">
        <f t="shared" si="99"/>
        <v>Germanosphere</v>
      </c>
      <c r="AD163" t="str">
        <f t="shared" si="99"/>
        <v>Hispanosphere</v>
      </c>
      <c r="AE163" t="str">
        <f t="shared" si="99"/>
        <v>Lusosphone (Portuguese)</v>
      </c>
      <c r="AF163" t="str">
        <f t="shared" si="99"/>
        <v>Swahili</v>
      </c>
    </row>
    <row r="164" spans="14:32" x14ac:dyDescent="0.35">
      <c r="N164" t="str">
        <f>N155</f>
        <v>Central and Southern Asia</v>
      </c>
      <c r="O164">
        <f>SQRT((Q$27*P$27^2+Q146*P146^2)/(Q$27+Q146-2))</f>
        <v>2.7012011227878445</v>
      </c>
      <c r="P164">
        <f>SQRT((Q$27*P$27^2+Q147*P147^2)/(Q$27+Q147-2))</f>
        <v>2.7809271357622816</v>
      </c>
      <c r="Q164">
        <f>SQRT((Q$27*P$27^2+Q148*P148^2)/(Q$27+Q148-2))</f>
        <v>2.2551485610324722</v>
      </c>
      <c r="R164">
        <f>SQRT((Q$27*P$27^2+Q149*P149^2)/(Q$27+Q149-2))</f>
        <v>1.8141639854359923</v>
      </c>
      <c r="S164">
        <f>SQRT((Q$27*P$27^2+Q150*P150^2)/(Q$27+Q150-2))</f>
        <v>2.0812698112440824</v>
      </c>
      <c r="T164">
        <f>SQRT((Q$27*P$27^2+Q151*P151^2)/(Q$27+Q151-2))</f>
        <v>2.244883075778056</v>
      </c>
      <c r="U164">
        <f>SQRT((Q$27*P$27^2+Q152*P152^2)/(Q$27+Q152-2))</f>
        <v>3.6777651952563106</v>
      </c>
      <c r="Y164" t="str">
        <f>Y155</f>
        <v>Anglosphere (core)</v>
      </c>
      <c r="Z164">
        <f>SQRT((AB$27*AA$27^2+AB146*AA146^2)/(AB$27+AB146-2))</f>
        <v>2.3347372900246008</v>
      </c>
      <c r="AA164">
        <f>SQRT((AB$27*AA$27^2+AB147*AA147^2)/(AB$27+AB147-2))</f>
        <v>1.7736281199837887</v>
      </c>
      <c r="AB164">
        <f>SQRT((AB$27*AA$27^2+AB148*AA148^2)/(AB$27+AB148-2))</f>
        <v>2.5140747357048574</v>
      </c>
      <c r="AC164">
        <f>SQRT((AB$27*AA$27^2+AB149*AA149^2)/(AB$27+AB149-2))</f>
        <v>2.5496648292677486</v>
      </c>
      <c r="AD164">
        <f>SQRT((AB$27*AA$27^2+AB150*AA150^2)/(AB$27+AB150-2))</f>
        <v>2.4199087446162597</v>
      </c>
      <c r="AE164">
        <f>SQRT((AB$27*AA$27^2+AB151*AA151^2)/(AB$27+AB151-2))</f>
        <v>2.5486488407113748</v>
      </c>
      <c r="AF164">
        <f>SQRT((AB$27*AA$27^2+AB152*AA152^2)/(AB$27+AB152-2))</f>
        <v>2.8830424085022628</v>
      </c>
    </row>
    <row r="165" spans="14:32" x14ac:dyDescent="0.35">
      <c r="N165" t="str">
        <f t="shared" ref="N165:N170" si="100">N156</f>
        <v>Eastern and South-Eastern Asia</v>
      </c>
      <c r="P165">
        <f>SQRT((Q$28*P$28^2+Q147*P147^2)/(Q$28+Q147-2))</f>
        <v>3.7322326490265878</v>
      </c>
      <c r="Q165">
        <f>SQRT((Q$28*P$28^2+Q148*P148^2)/(Q$28+Q148-2))</f>
        <v>2.2725337859979655</v>
      </c>
      <c r="R165">
        <f>SQRT((Q$28*P$28^2+Q149*P149^2)/(Q$28+Q149-2))</f>
        <v>1.6554850886303472</v>
      </c>
      <c r="S165">
        <f>SQRT((Q$28*P$28^2+Q150*P150^2)/(Q$28+Q150-2))</f>
        <v>1.5381348554876657</v>
      </c>
      <c r="T165">
        <f>SQRT((Q$28*P$28^2+Q151*P151^2)/(Q$28+Q151-2))</f>
        <v>2.4400376590077419</v>
      </c>
      <c r="U165">
        <f>SQRT((Q$28*P$28^2+Q152*P152^2)/(Q$28+Q152-2))</f>
        <v>4.8294832321848178</v>
      </c>
      <c r="Y165" t="str">
        <f t="shared" ref="Y165:Y170" si="101">Y156</f>
        <v>Anglosphere (other)</v>
      </c>
      <c r="AA165">
        <f>SQRT((AB$28*AA$28^2+AB147*AA147^2)/(AB$28+AB147-2))</f>
        <v>1.6645338190353973</v>
      </c>
      <c r="AB165">
        <f>SQRT((AB$28*AA$28^2+AB148*AA148^2)/(AB$28+AB148-2))</f>
        <v>2.0919688484581629</v>
      </c>
      <c r="AC165">
        <f>SQRT((AB$28*AA$28^2+AB149*AA149^2)/(AB$28+AB149-2))</f>
        <v>2.0637145061006001</v>
      </c>
      <c r="AD165">
        <f>SQRT((AB$28*AA$28^2+AB150*AA150^2)/(AB$28+AB150-2))</f>
        <v>2.2132745256379964</v>
      </c>
      <c r="AE165">
        <f>SQRT((AB$28*AA$28^2+AB151*AA151^2)/(AB$28+AB151-2))</f>
        <v>2.1915611381486233</v>
      </c>
      <c r="AF165">
        <f>SQRT((AB$28*AA$28^2+AB152*AA152^2)/(AB$28+AB152-2))</f>
        <v>2.3160407904727878</v>
      </c>
    </row>
    <row r="166" spans="14:32" x14ac:dyDescent="0.35">
      <c r="N166" t="str">
        <f t="shared" si="100"/>
        <v>Europe</v>
      </c>
      <c r="Q166">
        <f>SQRT((Q$29*P$29^2+Q148*P148^2)/(Q$29+Q148-2))</f>
        <v>2.3100665887723166</v>
      </c>
      <c r="R166">
        <f>SQRT((Q$29*P$29^2+Q149*P149^2)/(Q$29+Q149-2))</f>
        <v>1.7850136291335867</v>
      </c>
      <c r="S166">
        <f>SQRT((Q$29*P$29^2+Q150*P150^2)/(Q$29+Q150-2))</f>
        <v>2.1558671938872909</v>
      </c>
      <c r="T166">
        <f>SQRT((Q$29*P$29^2+Q151*P151^2)/(Q$29+Q151-2))</f>
        <v>2.4776171877748481</v>
      </c>
      <c r="U166">
        <f>SQRT((Q$29*P$29^2+Q152*P152^2)/(Q$29+Q152-2))</f>
        <v>4.2002964056472694</v>
      </c>
      <c r="Y166" t="str">
        <f t="shared" si="101"/>
        <v>Arabsphere</v>
      </c>
      <c r="AB166">
        <f>SQRT((AB$29*AA$29^2+AB148*AA148^2)/(AB$29+AB148-2))</f>
        <v>1.9049332141786302</v>
      </c>
      <c r="AC166">
        <f>SQRT((AB$29*AA$29^2+AB149*AA149^2)/(AB$29+AB149-2))</f>
        <v>1.8583225420694405</v>
      </c>
      <c r="AD166">
        <f>SQRT((AB$29*AA$29^2+AB150*AA150^2)/(AB$29+AB150-2))</f>
        <v>2.1049972057761015</v>
      </c>
      <c r="AE166">
        <f>SQRT((AB$29*AA$29^2+AB151*AA151^2)/(AB$29+AB151-2))</f>
        <v>2.0260208840429614</v>
      </c>
      <c r="AF166">
        <f>SQRT((AB$29*AA$29^2+AB152*AA152^2)/(AB$29+AB152-2))</f>
        <v>2.0905233909775962</v>
      </c>
    </row>
    <row r="167" spans="14:32" x14ac:dyDescent="0.35">
      <c r="N167" t="str">
        <f t="shared" si="100"/>
        <v>Latin America and the Caribbean</v>
      </c>
      <c r="R167">
        <f>SQRT((Q$30*P$30^2+Q149*P149^2)/(Q$30+Q149-2))</f>
        <v>1.4546090765770288</v>
      </c>
      <c r="S167">
        <f>SQRT((Q$30*P$30^2+Q150*P150^2)/(Q$30+Q150-2))</f>
        <v>1.1633228861468363</v>
      </c>
      <c r="T167">
        <f>SQRT((Q$30*P$30^2+Q151*P151^2)/(Q$30+Q151-2))</f>
        <v>1.2276603933140875</v>
      </c>
      <c r="U167">
        <f>SQRT((Q$30*P$30^2+Q152*P152^2)/(Q$30+Q152-2))</f>
        <v>2.8121376356236989</v>
      </c>
      <c r="Y167" t="str">
        <f t="shared" si="101"/>
        <v>Francosphere</v>
      </c>
      <c r="AC167">
        <f>SQRT((AB$30*AA$30^2+AB149*AA149^2)/(AB$30+AB149-2))</f>
        <v>4.5026697934085389</v>
      </c>
      <c r="AD167">
        <f>SQRT((AB$30*AA$30^2+AB150*AA150^2)/(AB$30+AB150-2))</f>
        <v>2.839480031819456</v>
      </c>
      <c r="AE167">
        <f>SQRT((AB$30*AA$30^2+AB151*AA151^2)/(AB$30+AB151-2))</f>
        <v>3.5021880075256755</v>
      </c>
      <c r="AF167">
        <f>SQRT((AB$30*AA$30^2+AB152*AA152^2)/(AB$30+AB152-2))</f>
        <v>5.1981470049490408</v>
      </c>
    </row>
    <row r="168" spans="14:32" x14ac:dyDescent="0.35">
      <c r="N168" t="str">
        <f t="shared" si="100"/>
        <v>Northern Africa and Western Asia</v>
      </c>
      <c r="S168">
        <f>SQRT((Q$31*P$31^2+Q150*P150^2)/(Q$31+Q150-2))</f>
        <v>1.6990466218765983</v>
      </c>
      <c r="T168">
        <f>SQRT((Q$31*P$31^2+Q151*P151^2)/(Q$31+Q151-2))</f>
        <v>1.7930588229949045</v>
      </c>
      <c r="U168">
        <f>SQRT((Q$31*P$31^2+Q152*P152^2)/(Q$31+Q152-2))</f>
        <v>3.1857223845405072</v>
      </c>
      <c r="Y168" t="str">
        <f t="shared" si="101"/>
        <v>Germanosphere</v>
      </c>
      <c r="AD168">
        <f>SQRT((AB$31*AA$31^2+AB150*AA150^2)/(AB$31+AB150-2))</f>
        <v>2.5394192015726791</v>
      </c>
      <c r="AE168">
        <f>SQRT((AB$31*AA$31^2+AB151*AA151^2)/(AB$31+AB151-2))</f>
        <v>3.0323906824873519</v>
      </c>
      <c r="AF168">
        <f>SQRT((AB$31*AA$31^2+AB152*AA152^2)/(AB$31+AB152-2))</f>
        <v>7.1780902387931143</v>
      </c>
    </row>
    <row r="169" spans="14:32" x14ac:dyDescent="0.35">
      <c r="N169" t="str">
        <f t="shared" si="100"/>
        <v>Northern America</v>
      </c>
      <c r="T169">
        <f>SQRT((Q$32*P$32^2+Q151*P151^2)/(Q$32+Q151-2))</f>
        <v>1.5194468816340159</v>
      </c>
      <c r="U169">
        <f>SQRT((Q$32*P$32^2+Q152*P152^2)/(Q$32+Q152-2))</f>
        <v>4.0465748944695159</v>
      </c>
      <c r="Y169" t="str">
        <f t="shared" si="101"/>
        <v>Hispanosphere</v>
      </c>
      <c r="AE169">
        <f>SQRT((AB$32*AA$32^2+AB151*AA151^2)/(AB$32+AB151-2))</f>
        <v>1.9964278180606843</v>
      </c>
      <c r="AF169">
        <f>SQRT((AB$32*AA$32^2+AB152*AA152^2)/(AB$32+AB152-2))</f>
        <v>2.0470291232714066</v>
      </c>
    </row>
    <row r="170" spans="14:32" x14ac:dyDescent="0.35">
      <c r="N170" t="str">
        <f t="shared" si="100"/>
        <v>Oceania</v>
      </c>
      <c r="U170">
        <f>SQRT((Q151*P151^2+Q152*P152^2)/(Q151+Q152-2))</f>
        <v>4.8816377748287181</v>
      </c>
      <c r="Y170" t="str">
        <f t="shared" si="101"/>
        <v>Lusosphone (Portuguese)</v>
      </c>
      <c r="AF170">
        <f>SQRT((AB151*AA151^2+AB152*AA152^2)/(AB151+AB152-2))</f>
        <v>3.4276411666151496</v>
      </c>
    </row>
    <row r="172" spans="14:32" x14ac:dyDescent="0.35">
      <c r="N172" s="4" t="s">
        <v>39</v>
      </c>
      <c r="O172" t="str">
        <f>O163</f>
        <v>Eastern and South-Eastern Asia</v>
      </c>
      <c r="P172" t="str">
        <f t="shared" ref="P172:U172" si="102">P163</f>
        <v>Europe</v>
      </c>
      <c r="Q172" t="str">
        <f t="shared" si="102"/>
        <v>Latin America and the Caribbean</v>
      </c>
      <c r="R172" t="str">
        <f t="shared" si="102"/>
        <v>Northern Africa and Western Asia</v>
      </c>
      <c r="S172" t="str">
        <f t="shared" si="102"/>
        <v>Northern America</v>
      </c>
      <c r="T172" t="str">
        <f t="shared" si="102"/>
        <v>Oceania</v>
      </c>
      <c r="U172" t="str">
        <f t="shared" si="102"/>
        <v>Sub-Saharan Africa</v>
      </c>
      <c r="Y172" s="4" t="s">
        <v>39</v>
      </c>
      <c r="Z172" t="str">
        <f>Z163</f>
        <v>Anglosphere (other)</v>
      </c>
      <c r="AA172" t="str">
        <f t="shared" ref="AA172:AF172" si="103">AA163</f>
        <v>Arabsphere</v>
      </c>
      <c r="AB172" t="str">
        <f t="shared" si="103"/>
        <v>Francosphere</v>
      </c>
      <c r="AC172" t="str">
        <f t="shared" si="103"/>
        <v>Germanosphere</v>
      </c>
      <c r="AD172" t="str">
        <f t="shared" si="103"/>
        <v>Hispanosphere</v>
      </c>
      <c r="AE172" t="str">
        <f t="shared" si="103"/>
        <v>Lusosphone (Portuguese)</v>
      </c>
      <c r="AF172" t="str">
        <f t="shared" si="103"/>
        <v>Swahili</v>
      </c>
    </row>
    <row r="173" spans="14:32" x14ac:dyDescent="0.35">
      <c r="N173" t="str">
        <f>N164</f>
        <v>Central and Southern Asia</v>
      </c>
      <c r="O173">
        <f>O155/O164</f>
        <v>-9.5197919738386041</v>
      </c>
      <c r="P173">
        <f t="shared" ref="P173:U179" si="104">P155/P164</f>
        <v>-1.9825830655875052</v>
      </c>
      <c r="Q173">
        <f t="shared" si="104"/>
        <v>-10.550388552883932</v>
      </c>
      <c r="R173">
        <f t="shared" si="104"/>
        <v>-10.450652455861769</v>
      </c>
      <c r="S173">
        <f t="shared" si="104"/>
        <v>-2.0772993331699028</v>
      </c>
      <c r="T173">
        <f t="shared" si="104"/>
        <v>1.6415338248126747</v>
      </c>
      <c r="U173">
        <f t="shared" si="104"/>
        <v>-9.4724819491292784</v>
      </c>
      <c r="Y173" t="str">
        <f>Y164</f>
        <v>Anglosphere (core)</v>
      </c>
      <c r="Z173">
        <f>Z155/Z164</f>
        <v>-6.9237690163545844</v>
      </c>
      <c r="AA173">
        <f t="shared" ref="AA173:AF179" si="105">AA155/AA164</f>
        <v>-7.3691877247184525</v>
      </c>
      <c r="AB173">
        <f t="shared" si="105"/>
        <v>-7.8603639539218273</v>
      </c>
      <c r="AC173">
        <f t="shared" si="105"/>
        <v>0.15402629612017729</v>
      </c>
      <c r="AD173">
        <f t="shared" si="105"/>
        <v>-9.2567839881715042</v>
      </c>
      <c r="AE173">
        <f t="shared" si="105"/>
        <v>-3.4349272132588009</v>
      </c>
      <c r="AF173">
        <f t="shared" si="105"/>
        <v>-15.315832989407568</v>
      </c>
    </row>
    <row r="174" spans="14:32" x14ac:dyDescent="0.35">
      <c r="N174" t="str">
        <f t="shared" ref="N174:N179" si="106">N165</f>
        <v>Eastern and South-Eastern Asia</v>
      </c>
      <c r="P174">
        <f t="shared" si="104"/>
        <v>1.6911209705519843</v>
      </c>
      <c r="Q174">
        <f t="shared" si="104"/>
        <v>-5.266200085281227</v>
      </c>
      <c r="R174">
        <f t="shared" si="104"/>
        <v>-4.3093842481494535</v>
      </c>
      <c r="S174">
        <f t="shared" si="104"/>
        <v>4.8771117356418845</v>
      </c>
      <c r="T174">
        <f t="shared" si="104"/>
        <v>6.3565115030598358</v>
      </c>
      <c r="U174">
        <f t="shared" si="104"/>
        <v>-4.7650001818202714</v>
      </c>
      <c r="Y174" t="str">
        <f t="shared" ref="Y174:Y179" si="107">Y165</f>
        <v>Anglosphere (other)</v>
      </c>
      <c r="AA174">
        <f t="shared" si="105"/>
        <v>-10.062415583545331</v>
      </c>
      <c r="AB174">
        <f t="shared" si="105"/>
        <v>-11.205030570735477</v>
      </c>
      <c r="AC174">
        <f t="shared" si="105"/>
        <v>-1.5924281339716515</v>
      </c>
      <c r="AD174">
        <f t="shared" si="105"/>
        <v>-11.783267140113276</v>
      </c>
      <c r="AE174">
        <f t="shared" si="105"/>
        <v>-5.6733328190439964</v>
      </c>
      <c r="AF174">
        <f t="shared" si="105"/>
        <v>-20.653879973433071</v>
      </c>
    </row>
    <row r="175" spans="14:32" x14ac:dyDescent="0.35">
      <c r="N175" t="str">
        <f t="shared" si="106"/>
        <v>Europe</v>
      </c>
      <c r="Q175">
        <f t="shared" si="104"/>
        <v>-9.4247606858109609</v>
      </c>
      <c r="R175">
        <f t="shared" si="104"/>
        <v>-9.4891872181677908</v>
      </c>
      <c r="S175">
        <f t="shared" si="104"/>
        <v>-1.0680396277051285</v>
      </c>
      <c r="T175">
        <f t="shared" si="104"/>
        <v>2.3029870496929306</v>
      </c>
      <c r="U175">
        <f t="shared" si="104"/>
        <v>-7.8129475779796405</v>
      </c>
      <c r="Y175" t="str">
        <f t="shared" si="107"/>
        <v>Arabsphere</v>
      </c>
      <c r="AB175">
        <f t="shared" si="105"/>
        <v>-13.838233893867146</v>
      </c>
      <c r="AC175">
        <f t="shared" si="105"/>
        <v>-3.3399226288716442</v>
      </c>
      <c r="AD175">
        <f t="shared" si="105"/>
        <v>-13.776712567800235</v>
      </c>
      <c r="AE175">
        <f t="shared" si="105"/>
        <v>-7.5782990792085139</v>
      </c>
      <c r="AF175">
        <f t="shared" si="105"/>
        <v>-24.278879245768717</v>
      </c>
    </row>
    <row r="176" spans="14:32" x14ac:dyDescent="0.35">
      <c r="N176" t="str">
        <f t="shared" si="106"/>
        <v>Latin America and the Caribbean</v>
      </c>
      <c r="R176">
        <f t="shared" si="104"/>
        <v>-10.434888594127328</v>
      </c>
      <c r="S176">
        <f t="shared" si="104"/>
        <v>-0.46668620540707384</v>
      </c>
      <c r="T176">
        <f t="shared" si="104"/>
        <v>6.0811322006818997</v>
      </c>
      <c r="U176">
        <f t="shared" si="104"/>
        <v>-11.043929850420826</v>
      </c>
      <c r="Y176" t="str">
        <f t="shared" si="107"/>
        <v>Francosphere</v>
      </c>
      <c r="AC176">
        <f t="shared" si="105"/>
        <v>1.3556413172770638</v>
      </c>
      <c r="AD176">
        <f t="shared" si="105"/>
        <v>-5.8775841185634228</v>
      </c>
      <c r="AE176">
        <f t="shared" si="105"/>
        <v>-0.86892350538028174</v>
      </c>
      <c r="AF176">
        <f t="shared" si="105"/>
        <v>-7.3958866906606255</v>
      </c>
    </row>
    <row r="177" spans="14:32" x14ac:dyDescent="0.35">
      <c r="N177" t="str">
        <f t="shared" si="106"/>
        <v>Northern Africa and Western Asia</v>
      </c>
      <c r="S177">
        <f t="shared" si="104"/>
        <v>-2.8040163870559005</v>
      </c>
      <c r="T177">
        <f t="shared" si="104"/>
        <v>1.8093758447647108</v>
      </c>
      <c r="U177">
        <f t="shared" si="104"/>
        <v>-11.07387723910527</v>
      </c>
      <c r="Y177" t="str">
        <f t="shared" si="107"/>
        <v>Germanosphere</v>
      </c>
      <c r="AD177">
        <f t="shared" si="105"/>
        <v>-9.8102202876042153</v>
      </c>
      <c r="AE177">
        <f t="shared" si="105"/>
        <v>-3.7152575936418719</v>
      </c>
      <c r="AF177">
        <f t="shared" si="105"/>
        <v>-6.5014347448279626</v>
      </c>
    </row>
    <row r="178" spans="14:32" x14ac:dyDescent="0.35">
      <c r="N178" t="str">
        <f t="shared" si="106"/>
        <v>Northern America</v>
      </c>
      <c r="T178">
        <f t="shared" si="104"/>
        <v>8.5226371209260225</v>
      </c>
      <c r="U178">
        <f t="shared" si="104"/>
        <v>-6.3196461691841819</v>
      </c>
      <c r="Y178" t="str">
        <f t="shared" si="107"/>
        <v>Hispanosphere</v>
      </c>
      <c r="AE178">
        <f t="shared" si="105"/>
        <v>-3.5194121202064013</v>
      </c>
      <c r="AF178">
        <f t="shared" si="105"/>
        <v>-20.726634783873887</v>
      </c>
    </row>
    <row r="179" spans="14:32" x14ac:dyDescent="0.35">
      <c r="N179" t="str">
        <f t="shared" si="106"/>
        <v>Oceania</v>
      </c>
      <c r="U179">
        <f t="shared" si="104"/>
        <v>-7.8913302673695727</v>
      </c>
      <c r="Y179" t="str">
        <f t="shared" si="107"/>
        <v>Lusosphone (Portuguese)</v>
      </c>
      <c r="AF179">
        <f t="shared" si="105"/>
        <v>-10.328319403678952</v>
      </c>
    </row>
    <row r="181" spans="14:32" x14ac:dyDescent="0.35">
      <c r="N181" s="4" t="s">
        <v>41</v>
      </c>
      <c r="Y181" t="s">
        <v>41</v>
      </c>
    </row>
    <row r="182" spans="14:32" x14ac:dyDescent="0.35">
      <c r="O182" t="str">
        <f>O172</f>
        <v>Eastern and South-Eastern Asia</v>
      </c>
      <c r="P182" t="str">
        <f t="shared" ref="P182:U182" si="108">P172</f>
        <v>Europe</v>
      </c>
      <c r="Q182" t="str">
        <f t="shared" si="108"/>
        <v>Latin America and the Caribbean</v>
      </c>
      <c r="R182" t="str">
        <f t="shared" si="108"/>
        <v>Northern Africa and Western Asia</v>
      </c>
      <c r="S182" t="str">
        <f t="shared" si="108"/>
        <v>Northern America</v>
      </c>
      <c r="T182" t="str">
        <f t="shared" si="108"/>
        <v>Oceania</v>
      </c>
      <c r="U182" t="str">
        <f t="shared" si="108"/>
        <v>Sub-Saharan Africa</v>
      </c>
      <c r="Z182" t="str">
        <f>Z172</f>
        <v>Anglosphere (other)</v>
      </c>
      <c r="AA182" t="str">
        <f t="shared" ref="AA182:AF182" si="109">AA172</f>
        <v>Arabsphere</v>
      </c>
      <c r="AB182" t="str">
        <f t="shared" si="109"/>
        <v>Francosphere</v>
      </c>
      <c r="AC182" t="str">
        <f t="shared" si="109"/>
        <v>Germanosphere</v>
      </c>
      <c r="AD182" t="str">
        <f t="shared" si="109"/>
        <v>Hispanosphere</v>
      </c>
      <c r="AE182" t="str">
        <f t="shared" si="109"/>
        <v>Lusosphone (Portuguese)</v>
      </c>
      <c r="AF182" t="str">
        <f t="shared" si="109"/>
        <v>Swahili</v>
      </c>
    </row>
    <row r="183" spans="14:32" x14ac:dyDescent="0.35">
      <c r="N183" t="str">
        <f>N173</f>
        <v>Central and Southern Asia</v>
      </c>
      <c r="O183">
        <f>Q$27+Q146-2</f>
        <v>11704</v>
      </c>
      <c r="P183">
        <f>Q$27+Q147-2</f>
        <v>13717</v>
      </c>
      <c r="Q183">
        <f>Q$27+Q148-2</f>
        <v>30001</v>
      </c>
      <c r="R183">
        <f>Q$27+Q149-2</f>
        <v>37212</v>
      </c>
      <c r="S183">
        <f>Q$27+Q150-2</f>
        <v>12219</v>
      </c>
      <c r="T183">
        <f>Q$27+Q151-2</f>
        <v>10722</v>
      </c>
      <c r="U183">
        <f>Q$27+Q152-2</f>
        <v>17713</v>
      </c>
      <c r="Y183" t="str">
        <f>Y173</f>
        <v>Anglosphere (core)</v>
      </c>
      <c r="Z183">
        <f>AB$27+AB146-2</f>
        <v>22469</v>
      </c>
      <c r="AA183">
        <f>AB$27+AB147-2</f>
        <v>34376</v>
      </c>
      <c r="AB183">
        <f>AB$27+AB148-2</f>
        <v>10738</v>
      </c>
      <c r="AC183">
        <f>AB$27+AB149-2</f>
        <v>9052</v>
      </c>
      <c r="AD183">
        <f>AB$27+AB150-2</f>
        <v>24519</v>
      </c>
      <c r="AE183">
        <f>AB$27+AB151-2</f>
        <v>13587</v>
      </c>
      <c r="AF183">
        <f>AB$27+AB152-2</f>
        <v>8748</v>
      </c>
    </row>
    <row r="184" spans="14:32" x14ac:dyDescent="0.35">
      <c r="N184" t="str">
        <f t="shared" ref="N184:N189" si="110">N174</f>
        <v>Eastern and South-Eastern Asia</v>
      </c>
      <c r="P184">
        <f>Q$28+Q147-2</f>
        <v>4290</v>
      </c>
      <c r="Q184">
        <f>Q$28+Q148-2</f>
        <v>20574</v>
      </c>
      <c r="R184">
        <f>Q$28+Q149-2</f>
        <v>27785</v>
      </c>
      <c r="S184">
        <f>Q$28+Q150-2</f>
        <v>2792</v>
      </c>
      <c r="T184">
        <f>Q$28+Q151-2</f>
        <v>1295</v>
      </c>
      <c r="U184">
        <f>Q$28+Q152-2</f>
        <v>8286</v>
      </c>
      <c r="Y184" t="str">
        <f t="shared" ref="Y184:Y189" si="111">Y174</f>
        <v>Anglosphere (other)</v>
      </c>
      <c r="AA184">
        <f>AB$28+AB147-2</f>
        <v>39348</v>
      </c>
      <c r="AB184">
        <f>AB$28+AB148-2</f>
        <v>15710</v>
      </c>
      <c r="AC184">
        <f>AB$28+AB149-2</f>
        <v>14024</v>
      </c>
      <c r="AD184">
        <f>AB$28+AB150-2</f>
        <v>29491</v>
      </c>
      <c r="AE184">
        <f>AB$28+AB151-2</f>
        <v>18559</v>
      </c>
      <c r="AF184">
        <f>AB$28+AB152-2</f>
        <v>13720</v>
      </c>
    </row>
    <row r="185" spans="14:32" x14ac:dyDescent="0.35">
      <c r="N185" t="str">
        <f t="shared" si="110"/>
        <v>Europe</v>
      </c>
      <c r="Q185">
        <f>Q$29+Q148-2</f>
        <v>24687</v>
      </c>
      <c r="R185">
        <f>Q$29+Q149-2</f>
        <v>31898</v>
      </c>
      <c r="S185">
        <f>Q$29+Q150-2</f>
        <v>6905</v>
      </c>
      <c r="T185">
        <f>Q$29+Q151-2</f>
        <v>5408</v>
      </c>
      <c r="U185">
        <f>Q$29+Q152-2</f>
        <v>12399</v>
      </c>
      <c r="Y185" t="str">
        <f t="shared" si="111"/>
        <v>Arabsphere</v>
      </c>
      <c r="AB185">
        <f>AB$29+AB148-2</f>
        <v>18259</v>
      </c>
      <c r="AC185">
        <f>AB$29+AB149-2</f>
        <v>16573</v>
      </c>
      <c r="AD185">
        <f>AB$29+AB150-2</f>
        <v>32040</v>
      </c>
      <c r="AE185">
        <f>AB$29+AB151-2</f>
        <v>21108</v>
      </c>
      <c r="AF185">
        <f>AB$29+AB152-2</f>
        <v>16269</v>
      </c>
    </row>
    <row r="186" spans="14:32" x14ac:dyDescent="0.35">
      <c r="N186" t="str">
        <f t="shared" si="110"/>
        <v>Latin America and the Caribbean</v>
      </c>
      <c r="R186">
        <f>Q$30+Q149-2</f>
        <v>46841</v>
      </c>
      <c r="S186">
        <f>Q$30+Q150-2</f>
        <v>21848</v>
      </c>
      <c r="T186">
        <f>Q$30+Q151-2</f>
        <v>20351</v>
      </c>
      <c r="U186">
        <f>Q$30+Q152-2</f>
        <v>27342</v>
      </c>
      <c r="Y186" t="str">
        <f t="shared" si="111"/>
        <v>Francosphere</v>
      </c>
      <c r="AC186">
        <f>AB$30+AB149-2</f>
        <v>3273</v>
      </c>
      <c r="AD186">
        <f>AB$30+AB150-2</f>
        <v>18740</v>
      </c>
      <c r="AE186">
        <f>AB$30+AB151-2</f>
        <v>7808</v>
      </c>
      <c r="AF186">
        <f>AB$30+AB152-2</f>
        <v>2969</v>
      </c>
    </row>
    <row r="187" spans="14:32" x14ac:dyDescent="0.35">
      <c r="N187" t="str">
        <f t="shared" si="110"/>
        <v>Northern Africa and Western Asia</v>
      </c>
      <c r="S187">
        <f>Q$31+Q150-2</f>
        <v>18025</v>
      </c>
      <c r="T187">
        <f>Q$31+Q151-2</f>
        <v>16528</v>
      </c>
      <c r="U187">
        <f>Q$31+Q152-2</f>
        <v>23519</v>
      </c>
      <c r="Y187" t="str">
        <f t="shared" si="111"/>
        <v>Germanosphere</v>
      </c>
      <c r="AD187">
        <f>AB$31+AB150-2</f>
        <v>16455</v>
      </c>
      <c r="AE187">
        <f>AB$31+AB151-2</f>
        <v>5523</v>
      </c>
      <c r="AF187">
        <f>AB$31+AB152-2</f>
        <v>684</v>
      </c>
    </row>
    <row r="188" spans="14:32" x14ac:dyDescent="0.35">
      <c r="N188" t="str">
        <f t="shared" si="110"/>
        <v>Northern America</v>
      </c>
      <c r="T188">
        <f>Q$32+Q151-2</f>
        <v>5053</v>
      </c>
      <c r="U188">
        <f>Q$32+Q152-2</f>
        <v>12044</v>
      </c>
      <c r="Y188" t="str">
        <f t="shared" si="111"/>
        <v>Hispanosphere</v>
      </c>
      <c r="AE188">
        <f>AB$32+AB151-2</f>
        <v>23137</v>
      </c>
      <c r="AF188">
        <f>AB$32+AB152-2</f>
        <v>18298</v>
      </c>
    </row>
    <row r="189" spans="14:32" x14ac:dyDescent="0.35">
      <c r="N189" t="str">
        <f t="shared" si="110"/>
        <v>Oceania</v>
      </c>
      <c r="U189">
        <f>Q151+Q152-2</f>
        <v>7981</v>
      </c>
      <c r="Y189" t="str">
        <f t="shared" si="111"/>
        <v>Lusosphone (Portuguese)</v>
      </c>
      <c r="AF189">
        <f>AB151+AB152-2</f>
        <v>5743</v>
      </c>
    </row>
    <row r="201" spans="14:28" x14ac:dyDescent="0.35">
      <c r="N201" t="str">
        <f>N144</f>
        <v>Geographic_Grouping_A</v>
      </c>
      <c r="O201" t="s">
        <v>34</v>
      </c>
      <c r="P201" t="s">
        <v>35</v>
      </c>
      <c r="Q201" t="s">
        <v>36</v>
      </c>
      <c r="Z201" t="s">
        <v>34</v>
      </c>
      <c r="AA201" t="s">
        <v>35</v>
      </c>
      <c r="AB201" t="s">
        <v>36</v>
      </c>
    </row>
    <row r="202" spans="14:28" x14ac:dyDescent="0.35">
      <c r="O202" t="str">
        <f t="shared" ref="O202:O210" si="112">R3</f>
        <v>reg.45-54</v>
      </c>
      <c r="P202" t="str">
        <f t="shared" ref="P202:P210" si="113">AJ3</f>
        <v>45-54</v>
      </c>
      <c r="Q202" t="str">
        <f t="shared" ref="Q202:Q210" si="114">AU3</f>
        <v>45-54</v>
      </c>
      <c r="Y202" t="str">
        <f t="shared" ref="Y202:Y210" si="115">Y144</f>
        <v>Language_Grouping</v>
      </c>
      <c r="Z202" t="str">
        <f t="shared" ref="Z202:Z210" si="116">R15</f>
        <v>reg.45-54</v>
      </c>
      <c r="AA202" t="str">
        <f t="shared" ref="AA202:AA210" si="117">AJ15</f>
        <v>45-54</v>
      </c>
      <c r="AB202" t="str">
        <f t="shared" ref="AB202:AB210" si="118">AU15</f>
        <v>45-54</v>
      </c>
    </row>
    <row r="203" spans="14:28" x14ac:dyDescent="0.35">
      <c r="N203" t="str">
        <f t="shared" ref="N203:N210" si="119">N145</f>
        <v>Central and Southern Asia</v>
      </c>
      <c r="O203">
        <f t="shared" si="112"/>
        <v>98.638313227993308</v>
      </c>
      <c r="P203">
        <f t="shared" si="113"/>
        <v>0.7839710758542241</v>
      </c>
      <c r="Q203">
        <f t="shared" si="114"/>
        <v>9446</v>
      </c>
      <c r="Y203" t="str">
        <f t="shared" si="115"/>
        <v>Anglosphere (core)</v>
      </c>
      <c r="Z203">
        <f t="shared" si="116"/>
        <v>61.74595626</v>
      </c>
      <c r="AA203">
        <f t="shared" si="117"/>
        <v>2.4091325709999998</v>
      </c>
      <c r="AB203">
        <f t="shared" si="118"/>
        <v>5790</v>
      </c>
    </row>
    <row r="204" spans="14:28" x14ac:dyDescent="0.35">
      <c r="N204" t="str">
        <f t="shared" si="119"/>
        <v>Eastern and South-Eastern Asia</v>
      </c>
      <c r="O204">
        <f t="shared" si="112"/>
        <v>105.78798002598047</v>
      </c>
      <c r="P204">
        <f t="shared" si="113"/>
        <v>3.2904326498782717</v>
      </c>
      <c r="Q204">
        <f t="shared" si="114"/>
        <v>3116</v>
      </c>
      <c r="Y204" t="str">
        <f t="shared" si="115"/>
        <v>Anglosphere (other)</v>
      </c>
      <c r="Z204">
        <f t="shared" si="116"/>
        <v>99.091941680000005</v>
      </c>
      <c r="AA204">
        <f t="shared" si="117"/>
        <v>1.8474383089999999</v>
      </c>
      <c r="AB204">
        <f t="shared" si="118"/>
        <v>16435</v>
      </c>
    </row>
    <row r="205" spans="14:28" x14ac:dyDescent="0.35">
      <c r="N205" t="str">
        <f t="shared" si="119"/>
        <v>Europe</v>
      </c>
      <c r="O205">
        <f t="shared" si="112"/>
        <v>70.661189957489754</v>
      </c>
      <c r="P205">
        <f t="shared" si="113"/>
        <v>4.4703253956853821</v>
      </c>
      <c r="Q205">
        <f t="shared" si="114"/>
        <v>7031</v>
      </c>
      <c r="Y205" t="str">
        <f t="shared" si="115"/>
        <v>Arabsphere</v>
      </c>
      <c r="Z205">
        <f t="shared" si="116"/>
        <v>92.326207710000006</v>
      </c>
      <c r="AA205">
        <f t="shared" si="117"/>
        <v>2.0141360700000002</v>
      </c>
      <c r="AB205">
        <f t="shared" si="118"/>
        <v>19283</v>
      </c>
    </row>
    <row r="206" spans="14:28" x14ac:dyDescent="0.35">
      <c r="N206" t="str">
        <f t="shared" si="119"/>
        <v>Latin America and the Caribbean</v>
      </c>
      <c r="O206">
        <f t="shared" si="112"/>
        <v>98.004523226751004</v>
      </c>
      <c r="P206">
        <f t="shared" si="113"/>
        <v>2.9228307006869469</v>
      </c>
      <c r="Q206">
        <f t="shared" si="114"/>
        <v>24376</v>
      </c>
      <c r="Y206" t="str">
        <f t="shared" si="115"/>
        <v>Francosphere</v>
      </c>
      <c r="Z206">
        <f t="shared" si="116"/>
        <v>85.789068580000006</v>
      </c>
      <c r="AA206">
        <f t="shared" si="117"/>
        <v>3.0828176950000001</v>
      </c>
      <c r="AB206">
        <f t="shared" si="118"/>
        <v>3850</v>
      </c>
    </row>
    <row r="207" spans="14:28" x14ac:dyDescent="0.35">
      <c r="N207" t="str">
        <f t="shared" si="119"/>
        <v>Northern Africa and Western Asia</v>
      </c>
      <c r="O207">
        <f t="shared" si="112"/>
        <v>92.3257207159958</v>
      </c>
      <c r="P207">
        <f t="shared" si="113"/>
        <v>1.9060814562141541</v>
      </c>
      <c r="Q207">
        <f t="shared" si="114"/>
        <v>21034</v>
      </c>
      <c r="Y207" t="str">
        <f t="shared" si="115"/>
        <v>Germanosphere</v>
      </c>
      <c r="Z207">
        <f t="shared" si="116"/>
        <v>65.989958659999999</v>
      </c>
      <c r="AA207">
        <f t="shared" si="117"/>
        <v>3.8460820660000001</v>
      </c>
      <c r="AB207">
        <f t="shared" si="118"/>
        <v>1606</v>
      </c>
    </row>
    <row r="208" spans="14:28" x14ac:dyDescent="0.35">
      <c r="N208" t="str">
        <f t="shared" si="119"/>
        <v>Northern America</v>
      </c>
      <c r="O208">
        <f t="shared" si="112"/>
        <v>69.021412067990696</v>
      </c>
      <c r="P208">
        <f t="shared" si="113"/>
        <v>0.26903245014023425</v>
      </c>
      <c r="Q208">
        <f t="shared" si="114"/>
        <v>2580</v>
      </c>
      <c r="Y208" t="str">
        <f t="shared" si="115"/>
        <v>Hispanosphere</v>
      </c>
      <c r="Z208">
        <f t="shared" si="116"/>
        <v>104.4420397</v>
      </c>
      <c r="AA208">
        <f t="shared" si="117"/>
        <v>2.3868174440000001</v>
      </c>
      <c r="AB208">
        <f t="shared" si="118"/>
        <v>20238</v>
      </c>
    </row>
    <row r="209" spans="14:32" x14ac:dyDescent="0.35">
      <c r="N209" t="str">
        <f t="shared" si="119"/>
        <v>Oceania</v>
      </c>
      <c r="O209">
        <f t="shared" si="112"/>
        <v>62.288786681983041</v>
      </c>
      <c r="P209">
        <f t="shared" si="113"/>
        <v>2.1134735328986158</v>
      </c>
      <c r="Q209">
        <f t="shared" si="114"/>
        <v>811</v>
      </c>
      <c r="Y209" t="str">
        <f t="shared" si="115"/>
        <v>Lusosphone (Portuguese)</v>
      </c>
      <c r="Z209">
        <f t="shared" si="116"/>
        <v>84.235139759999996</v>
      </c>
      <c r="AA209">
        <f t="shared" si="117"/>
        <v>2.200563109</v>
      </c>
      <c r="AB209">
        <f t="shared" si="118"/>
        <v>6004</v>
      </c>
    </row>
    <row r="210" spans="14:32" x14ac:dyDescent="0.35">
      <c r="N210" t="str">
        <f t="shared" si="119"/>
        <v>Sub-Saharan Africa</v>
      </c>
      <c r="O210">
        <f t="shared" si="112"/>
        <v>100.14871209981273</v>
      </c>
      <c r="P210">
        <f t="shared" si="113"/>
        <v>5.3172392565959008</v>
      </c>
      <c r="Q210">
        <f t="shared" si="114"/>
        <v>5066</v>
      </c>
      <c r="Y210" t="str">
        <f t="shared" si="115"/>
        <v>Swahili</v>
      </c>
      <c r="Z210">
        <f t="shared" si="116"/>
        <v>122.0391892</v>
      </c>
      <c r="AA210">
        <f t="shared" si="117"/>
        <v>0.14562624800000001</v>
      </c>
      <c r="AB210">
        <f t="shared" si="118"/>
        <v>171</v>
      </c>
    </row>
    <row r="211" spans="14:32" x14ac:dyDescent="0.35">
      <c r="N211" s="4" t="s">
        <v>37</v>
      </c>
      <c r="Y211" s="4" t="s">
        <v>37</v>
      </c>
    </row>
    <row r="212" spans="14:32" x14ac:dyDescent="0.35">
      <c r="O212" t="str">
        <f>N204</f>
        <v>Eastern and South-Eastern Asia</v>
      </c>
      <c r="P212" t="str">
        <f>N205</f>
        <v>Europe</v>
      </c>
      <c r="Q212" t="str">
        <f>N206</f>
        <v>Latin America and the Caribbean</v>
      </c>
      <c r="R212" t="str">
        <f>N207</f>
        <v>Northern Africa and Western Asia</v>
      </c>
      <c r="S212" t="str">
        <f>N208</f>
        <v>Northern America</v>
      </c>
      <c r="T212" t="str">
        <f>N209</f>
        <v>Oceania</v>
      </c>
      <c r="U212" t="str">
        <f>N210</f>
        <v>Sub-Saharan Africa</v>
      </c>
      <c r="Z212" t="str">
        <f>Y204</f>
        <v>Anglosphere (other)</v>
      </c>
      <c r="AA212" t="str">
        <f>Y205</f>
        <v>Arabsphere</v>
      </c>
      <c r="AB212" t="str">
        <f>Y206</f>
        <v>Francosphere</v>
      </c>
      <c r="AC212" t="str">
        <f>Y207</f>
        <v>Germanosphere</v>
      </c>
      <c r="AD212" t="str">
        <f>Y208</f>
        <v>Hispanosphere</v>
      </c>
      <c r="AE212" t="str">
        <f>Y209</f>
        <v>Lusosphone (Portuguese)</v>
      </c>
      <c r="AF212" t="str">
        <f>Y210</f>
        <v>Swahili</v>
      </c>
    </row>
    <row r="213" spans="14:32" x14ac:dyDescent="0.35">
      <c r="N213" t="str">
        <f>N203</f>
        <v>Central and Southern Asia</v>
      </c>
      <c r="O213">
        <f>O$27-O204</f>
        <v>-44.873796913364345</v>
      </c>
      <c r="P213">
        <f>O$27-O205</f>
        <v>-9.7470068448736242</v>
      </c>
      <c r="Q213">
        <f>O$27-O206</f>
        <v>-37.090340114134875</v>
      </c>
      <c r="R213">
        <f>O$27-O207</f>
        <v>-31.411537603379671</v>
      </c>
      <c r="S213">
        <f>O$27-O208</f>
        <v>-8.1072289553745662</v>
      </c>
      <c r="T213">
        <f>O$27-O209</f>
        <v>-1.3746035693669114</v>
      </c>
      <c r="U213">
        <f>O$27-O210</f>
        <v>-39.234528987196597</v>
      </c>
      <c r="Y213" t="str">
        <f>Y203</f>
        <v>Anglosphere (core)</v>
      </c>
      <c r="Z213">
        <f>Z$27-Z204</f>
        <v>-32.704816910000005</v>
      </c>
      <c r="AA213">
        <f>Z$27-Z205</f>
        <v>-25.939082940000006</v>
      </c>
      <c r="AB213">
        <f>Z$27-Z206</f>
        <v>-19.401943810000006</v>
      </c>
      <c r="AC213">
        <f>Z$27-Z207</f>
        <v>0.39716611000000057</v>
      </c>
      <c r="AD213">
        <f>Z$27-Z208</f>
        <v>-38.054914929999995</v>
      </c>
      <c r="AE213">
        <f>Z$27-Z209</f>
        <v>-17.848014989999996</v>
      </c>
      <c r="AF213">
        <f>Z$27-Z210</f>
        <v>-55.652064429999996</v>
      </c>
    </row>
    <row r="214" spans="14:32" x14ac:dyDescent="0.35">
      <c r="N214" t="str">
        <f t="shared" ref="N214:N219" si="120">N204</f>
        <v>Eastern and South-Eastern Asia</v>
      </c>
      <c r="P214">
        <f>O$28-O205</f>
        <v>2.0780691008690866</v>
      </c>
      <c r="Q214">
        <f>O$28-O206</f>
        <v>-25.265264168392164</v>
      </c>
      <c r="R214">
        <f>O$28-O207</f>
        <v>-19.58646165763696</v>
      </c>
      <c r="S214">
        <f>O$28-O208</f>
        <v>3.7178469903681446</v>
      </c>
      <c r="T214">
        <f>O$28-O209</f>
        <v>10.450472376375799</v>
      </c>
      <c r="U214">
        <f>O$28-O210</f>
        <v>-27.409453041453887</v>
      </c>
      <c r="Y214" t="str">
        <f t="shared" ref="Y214:Y219" si="121">Y204</f>
        <v>Anglosphere (other)</v>
      </c>
      <c r="AA214">
        <f>Z$28-Z205</f>
        <v>-29.618115410000009</v>
      </c>
      <c r="AB214">
        <f>Z$28-Z206</f>
        <v>-23.080976280000009</v>
      </c>
      <c r="AC214">
        <f>Z$28-Z207</f>
        <v>-3.2818663600000022</v>
      </c>
      <c r="AD214">
        <f>Z$28-Z208</f>
        <v>-41.733947399999998</v>
      </c>
      <c r="AE214">
        <f>Z$28-Z209</f>
        <v>-21.527047459999999</v>
      </c>
      <c r="AF214">
        <f>Z$28-Z210</f>
        <v>-59.331096899999999</v>
      </c>
    </row>
    <row r="215" spans="14:32" x14ac:dyDescent="0.35">
      <c r="N215" t="str">
        <f t="shared" si="120"/>
        <v>Europe</v>
      </c>
      <c r="Q215">
        <f>O$29-O206</f>
        <v>-35.069471318231976</v>
      </c>
      <c r="R215">
        <f>O$29-O207</f>
        <v>-29.390668807476771</v>
      </c>
      <c r="S215">
        <f>O$29-O208</f>
        <v>-6.086360159471667</v>
      </c>
      <c r="T215">
        <f>O$29-O209</f>
        <v>0.64626522653598784</v>
      </c>
      <c r="U215">
        <f>O$29-O210</f>
        <v>-37.213660191293698</v>
      </c>
      <c r="Y215" t="str">
        <f t="shared" si="121"/>
        <v>Arabsphere</v>
      </c>
      <c r="AB215">
        <f>Z$29-Z206</f>
        <v>-26.001312750000004</v>
      </c>
      <c r="AC215">
        <f>Z$29-Z207</f>
        <v>-6.2022028299999974</v>
      </c>
      <c r="AD215">
        <f>Z$29-Z208</f>
        <v>-44.654283869999993</v>
      </c>
      <c r="AE215">
        <f>Z$29-Z209</f>
        <v>-24.447383929999994</v>
      </c>
      <c r="AF215">
        <f>Z$29-Z210</f>
        <v>-62.251433369999994</v>
      </c>
    </row>
    <row r="216" spans="14:32" x14ac:dyDescent="0.35">
      <c r="N216" t="str">
        <f t="shared" si="120"/>
        <v>Latin America and the Caribbean</v>
      </c>
      <c r="R216">
        <f>O$30-O207</f>
        <v>-27.631023955734761</v>
      </c>
      <c r="S216">
        <f>O$30-O208</f>
        <v>-4.326715307729657</v>
      </c>
      <c r="T216">
        <f>O$30-O209</f>
        <v>2.4059100782779979</v>
      </c>
      <c r="U216">
        <f>O$30-O210</f>
        <v>-35.454015339551688</v>
      </c>
      <c r="Y216" t="str">
        <f t="shared" si="121"/>
        <v>Francosphere</v>
      </c>
      <c r="AC216">
        <f>Z$30-Z207</f>
        <v>6.1084558900000019</v>
      </c>
      <c r="AD216">
        <f>Z$30-Z208</f>
        <v>-32.343625149999994</v>
      </c>
      <c r="AE216">
        <f>Z$30-Z209</f>
        <v>-12.136725209999994</v>
      </c>
      <c r="AF216">
        <f>Z$30-Z210</f>
        <v>-49.940774649999994</v>
      </c>
    </row>
    <row r="217" spans="14:32" x14ac:dyDescent="0.35">
      <c r="N217" t="str">
        <f t="shared" si="120"/>
        <v>Northern Africa and Western Asia</v>
      </c>
      <c r="S217">
        <f>O$31-O208</f>
        <v>-8.5479631344445366</v>
      </c>
      <c r="T217">
        <f>O$31-O209</f>
        <v>-1.8153377484368818</v>
      </c>
      <c r="U217">
        <f>O$31-O210</f>
        <v>-39.675263166266568</v>
      </c>
      <c r="Y217" t="str">
        <f t="shared" si="121"/>
        <v>Germanosphere</v>
      </c>
      <c r="AD217">
        <f>Z$31-Z208</f>
        <v>-40.566604179999992</v>
      </c>
      <c r="AE217">
        <f>Z$31-Z209</f>
        <v>-20.359704239999992</v>
      </c>
      <c r="AF217">
        <f>Z$31-Z210</f>
        <v>-58.163753679999992</v>
      </c>
    </row>
    <row r="218" spans="14:32" x14ac:dyDescent="0.35">
      <c r="N218" t="str">
        <f t="shared" si="120"/>
        <v>Northern America</v>
      </c>
      <c r="T218">
        <f>O$32-O209</f>
        <v>7.8900393256832473</v>
      </c>
      <c r="U218">
        <f>O$32-O210</f>
        <v>-29.969886092146439</v>
      </c>
      <c r="Y218" t="str">
        <f t="shared" si="121"/>
        <v>Hispanosphere</v>
      </c>
      <c r="AE218">
        <f>Z$32-Z209</f>
        <v>-16.119843989999993</v>
      </c>
      <c r="AF218">
        <f>Z$32-Z210</f>
        <v>-53.923893429999993</v>
      </c>
    </row>
    <row r="219" spans="14:32" x14ac:dyDescent="0.35">
      <c r="N219" t="str">
        <f t="shared" si="120"/>
        <v>Oceania</v>
      </c>
      <c r="U219">
        <f>O209-O210</f>
        <v>-37.859925417829686</v>
      </c>
      <c r="Y219" t="str">
        <f t="shared" si="121"/>
        <v>Lusosphone (Portuguese)</v>
      </c>
      <c r="AF219">
        <f>Z209-Z210</f>
        <v>-37.80404944</v>
      </c>
    </row>
    <row r="220" spans="14:32" x14ac:dyDescent="0.35">
      <c r="N220" s="4" t="s">
        <v>38</v>
      </c>
      <c r="Y220" s="4" t="s">
        <v>38</v>
      </c>
    </row>
    <row r="221" spans="14:32" x14ac:dyDescent="0.35">
      <c r="O221" t="str">
        <f>O212</f>
        <v>Eastern and South-Eastern Asia</v>
      </c>
      <c r="P221" t="str">
        <f t="shared" ref="P221:U221" si="122">P212</f>
        <v>Europe</v>
      </c>
      <c r="Q221" t="str">
        <f t="shared" si="122"/>
        <v>Latin America and the Caribbean</v>
      </c>
      <c r="R221" t="str">
        <f t="shared" si="122"/>
        <v>Northern Africa and Western Asia</v>
      </c>
      <c r="S221" t="str">
        <f t="shared" si="122"/>
        <v>Northern America</v>
      </c>
      <c r="T221" t="str">
        <f t="shared" si="122"/>
        <v>Oceania</v>
      </c>
      <c r="U221" t="str">
        <f t="shared" si="122"/>
        <v>Sub-Saharan Africa</v>
      </c>
      <c r="Z221" t="str">
        <f>Z212</f>
        <v>Anglosphere (other)</v>
      </c>
      <c r="AA221" t="str">
        <f t="shared" ref="AA221:AF221" si="123">AA212</f>
        <v>Arabsphere</v>
      </c>
      <c r="AB221" t="str">
        <f t="shared" si="123"/>
        <v>Francosphere</v>
      </c>
      <c r="AC221" t="str">
        <f t="shared" si="123"/>
        <v>Germanosphere</v>
      </c>
      <c r="AD221" t="str">
        <f t="shared" si="123"/>
        <v>Hispanosphere</v>
      </c>
      <c r="AE221" t="str">
        <f t="shared" si="123"/>
        <v>Lusosphone (Portuguese)</v>
      </c>
      <c r="AF221" t="str">
        <f t="shared" si="123"/>
        <v>Swahili</v>
      </c>
    </row>
    <row r="222" spans="14:32" x14ac:dyDescent="0.35">
      <c r="N222" t="str">
        <f>N213</f>
        <v>Central and Southern Asia</v>
      </c>
      <c r="O222">
        <f>SQRT((Q$27*P$27^2+Q204*P204^2)/(Q$27+Q204-2))</f>
        <v>2.5307433993809916</v>
      </c>
      <c r="P222">
        <f>SQRT((Q$27*P$27^2+Q205*P205^2)/(Q$27+Q205-2))</f>
        <v>3.3374678136560485</v>
      </c>
      <c r="Q222">
        <f>SQRT((Q$27*P$27^2+Q206*P206^2)/(Q$27+Q206-2))</f>
        <v>2.7409435660665613</v>
      </c>
      <c r="R222">
        <f>SQRT((Q$27*P$27^2+Q207*P207^2)/(Q$27+Q207-2))</f>
        <v>2.0245916105262936</v>
      </c>
      <c r="S222">
        <f>SQRT((Q$27*P$27^2+Q208*P208^2)/(Q$27+Q208-2))</f>
        <v>2.0131725345628859</v>
      </c>
      <c r="T222">
        <f>SQRT((Q$27*P$27^2+Q209*P209^2)/(Q$27+Q209-2))</f>
        <v>2.2391410174934183</v>
      </c>
      <c r="U222">
        <f>SQRT((Q$27*P$27^2+Q210*P210^2)/(Q$27+Q210-2))</f>
        <v>3.5704616777143743</v>
      </c>
      <c r="Y222" t="str">
        <f>Y213</f>
        <v>Anglosphere (core)</v>
      </c>
      <c r="Z222">
        <f>SQRT((AB$27*AA$27^2+AB204*AA204^2)/(AB$27+AB204-2))</f>
        <v>2.0392527881422513</v>
      </c>
      <c r="AA222">
        <f>SQRT((AB$27*AA$27^2+AB205*AA205^2)/(AB$27+AB205-2))</f>
        <v>2.1287691402244726</v>
      </c>
      <c r="AB222">
        <f>SQRT((AB$27*AA$27^2+AB206*AA206^2)/(AB$27+AB206-2))</f>
        <v>2.6195163923439901</v>
      </c>
      <c r="AC222">
        <f>SQRT((AB$27*AA$27^2+AB207*AA207^2)/(AB$27+AB207-2))</f>
        <v>2.668508036346485</v>
      </c>
      <c r="AD222">
        <f>SQRT((AB$27*AA$27^2+AB208*AA208^2)/(AB$27+AB208-2))</f>
        <v>2.3830856508054299</v>
      </c>
      <c r="AE222">
        <f>SQRT((AB$27*AA$27^2+AB209*AA209^2)/(AB$27+AB209-2))</f>
        <v>2.3027409880915561</v>
      </c>
      <c r="AF222">
        <f>SQRT((AB$27*AA$27^2+AB210*AA210^2)/(AB$27+AB210-2))</f>
        <v>2.3499500002796991</v>
      </c>
    </row>
    <row r="223" spans="14:32" x14ac:dyDescent="0.35">
      <c r="N223" t="str">
        <f t="shared" ref="N223:N228" si="124">N214</f>
        <v>Eastern and South-Eastern Asia</v>
      </c>
      <c r="P223">
        <f>SQRT((Q$28*P$28^2+Q205*P205^2)/(Q$28+Q205-2))</f>
        <v>4.3166053243347378</v>
      </c>
      <c r="Q223">
        <f>SQRT((Q$28*P$28^2+Q206*P206^2)/(Q$28+Q206-2))</f>
        <v>2.913063783388214</v>
      </c>
      <c r="R223">
        <f>SQRT((Q$28*P$28^2+Q207*P207^2)/(Q$28+Q207-2))</f>
        <v>1.9357431752349457</v>
      </c>
      <c r="S223">
        <f>SQRT((Q$28*P$28^2+Q208*P208^2)/(Q$28+Q208-2))</f>
        <v>1.2847827336918363</v>
      </c>
      <c r="T223">
        <f>SQRT((Q$28*P$28^2+Q209*P209^2)/(Q$28+Q209-2))</f>
        <v>2.3660929133460709</v>
      </c>
      <c r="U223">
        <f>SQRT((Q$28*P$28^2+Q210*P210^2)/(Q$28+Q210-2))</f>
        <v>5.0339351901685614</v>
      </c>
      <c r="Y223" t="str">
        <f t="shared" ref="Y223:Y228" si="125">Y214</f>
        <v>Anglosphere (other)</v>
      </c>
      <c r="AA223">
        <f>SQRT((AB$28*AA$28^2+AB205*AA205^2)/(AB$28+AB205-2))</f>
        <v>1.9663526621240914</v>
      </c>
      <c r="AB223">
        <f>SQRT((AB$28*AA$28^2+AB206*AA206^2)/(AB$28+AB206-2))</f>
        <v>2.2181550556516685</v>
      </c>
      <c r="AC223">
        <f>SQRT((AB$28*AA$28^2+AB207*AA207^2)/(AB$28+AB207-2))</f>
        <v>2.1908270242862482</v>
      </c>
      <c r="AD223">
        <f>SQRT((AB$28*AA$28^2+AB208*AA208^2)/(AB$28+AB208-2))</f>
        <v>2.2051450673786421</v>
      </c>
      <c r="AE223">
        <f>SQRT((AB$28*AA$28^2+AB209*AA209^2)/(AB$28+AB209-2))</f>
        <v>1.9950643410730755</v>
      </c>
      <c r="AF223">
        <f>SQRT((AB$28*AA$28^2+AB210*AA210^2)/(AB$28+AB210-2))</f>
        <v>1.8827318160766819</v>
      </c>
    </row>
    <row r="224" spans="14:32" x14ac:dyDescent="0.35">
      <c r="N224" t="str">
        <f t="shared" si="124"/>
        <v>Europe</v>
      </c>
      <c r="Q224">
        <f>SQRT((Q$29*P$29^2+Q206*P206^2)/(Q$29+Q206-2))</f>
        <v>2.8573529868066792</v>
      </c>
      <c r="R224">
        <f>SQRT((Q$29*P$29^2+Q207*P207^2)/(Q$29+Q207-2))</f>
        <v>2.0335750190894379</v>
      </c>
      <c r="S224">
        <f>SQRT((Q$29*P$29^2+Q208*P208^2)/(Q$29+Q208-2))</f>
        <v>2.0362744450743953</v>
      </c>
      <c r="T224">
        <f>SQRT((Q$29*P$29^2+Q209*P209^2)/(Q$29+Q209-2))</f>
        <v>2.4552875668730669</v>
      </c>
      <c r="U224">
        <f>SQRT((Q$29*P$29^2+Q210*P210^2)/(Q$29+Q210-2))</f>
        <v>4.1772391160629763</v>
      </c>
      <c r="Y224" t="str">
        <f t="shared" si="125"/>
        <v>Arabsphere</v>
      </c>
      <c r="AB224">
        <f>SQRT((AB$29*AA$29^2+AB206*AA206^2)/(AB$29+AB206-2))</f>
        <v>2.0385383137603039</v>
      </c>
      <c r="AC224">
        <f>SQRT((AB$29*AA$29^2+AB207*AA207^2)/(AB$29+AB207-2))</f>
        <v>1.9885419770227943</v>
      </c>
      <c r="AD224">
        <f>SQRT((AB$29*AA$29^2+AB208*AA208^2)/(AB$29+AB208-2))</f>
        <v>2.1094286974438416</v>
      </c>
      <c r="AE224">
        <f>SQRT((AB$29*AA$29^2+AB209*AA209^2)/(AB$29+AB209-2))</f>
        <v>1.8441764158009497</v>
      </c>
      <c r="AF224">
        <f>SQRT((AB$29*AA$29^2+AB210*AA210^2)/(AB$29+AB210-2))</f>
        <v>1.6803203276917684</v>
      </c>
    </row>
    <row r="225" spans="14:32" x14ac:dyDescent="0.35">
      <c r="N225" t="str">
        <f t="shared" si="124"/>
        <v>Latin America and the Caribbean</v>
      </c>
      <c r="R225">
        <f>SQRT((Q$30*P$30^2+Q207*P207^2)/(Q$30+Q207-2))</f>
        <v>1.6007372733901195</v>
      </c>
      <c r="S225">
        <f>SQRT((Q$30*P$30^2+Q208*P208^2)/(Q$30+Q208-2))</f>
        <v>1.1278721242680867</v>
      </c>
      <c r="T225">
        <f>SQRT((Q$30*P$30^2+Q209*P209^2)/(Q$30+Q209-2))</f>
        <v>1.2438813285301886</v>
      </c>
      <c r="U225">
        <f>SQRT((Q$30*P$30^2+Q210*P210^2)/(Q$30+Q210-2))</f>
        <v>2.6239499803621302</v>
      </c>
      <c r="Y225" t="str">
        <f t="shared" si="125"/>
        <v>Francosphere</v>
      </c>
      <c r="AC225">
        <f>SQRT((AB$30*AA$30^2+AB207*AA207^2)/(AB$30+AB207-2))</f>
        <v>4.3504905684192474</v>
      </c>
      <c r="AD225">
        <f>SQRT((AB$30*AA$30^2+AB208*AA208^2)/(AB$30+AB208-2))</f>
        <v>2.7297597546690242</v>
      </c>
      <c r="AE225">
        <f>SQRT((AB$30*AA$30^2+AB209*AA209^2)/(AB$30+AB209-2))</f>
        <v>3.1274542786357764</v>
      </c>
      <c r="AF225">
        <f>SQRT((AB$30*AA$30^2+AB210*AA210^2)/(AB$30+AB210-2))</f>
        <v>4.4938553409579285</v>
      </c>
    </row>
    <row r="226" spans="14:32" x14ac:dyDescent="0.35">
      <c r="N226" t="str">
        <f t="shared" si="124"/>
        <v>Northern Africa and Western Asia</v>
      </c>
      <c r="S226">
        <f>SQRT((Q$31*P$31^2+Q208*P208^2)/(Q$31+Q208-2))</f>
        <v>1.6554419474959081</v>
      </c>
      <c r="T226">
        <f>SQRT((Q$31*P$31^2+Q209*P209^2)/(Q$31+Q209-2))</f>
        <v>1.797862297046487</v>
      </c>
      <c r="U226">
        <f>SQRT((Q$31*P$31^2+Q210*P210^2)/(Q$31+Q210-2))</f>
        <v>3.0327502175394843</v>
      </c>
      <c r="Y226" t="str">
        <f t="shared" si="125"/>
        <v>Germanosphere</v>
      </c>
      <c r="AD226">
        <f>SQRT((AB$31*AA$31^2+AB208*AA208^2)/(AB$31+AB208-2))</f>
        <v>2.466958577992413</v>
      </c>
      <c r="AE226">
        <f>SQRT((AB$31*AA$31^2+AB209*AA209^2)/(AB$31+AB209-2))</f>
        <v>2.4801505006733775</v>
      </c>
      <c r="AF226">
        <f>SQRT((AB$31*AA$31^2+AB210*AA210^2)/(AB$31+AB210-2))</f>
        <v>4.8051037776998688</v>
      </c>
    </row>
    <row r="227" spans="14:32" x14ac:dyDescent="0.35">
      <c r="N227" t="str">
        <f t="shared" si="124"/>
        <v>Northern America</v>
      </c>
      <c r="T227">
        <f>SQRT((Q$32*P$32^2+Q209*P209^2)/(Q$32+Q209-2))</f>
        <v>1.5543568444320786</v>
      </c>
      <c r="U227">
        <f>SQRT((Q$32*P$32^2+Q210*P210^2)/(Q$32+Q210-2))</f>
        <v>3.9819015275675747</v>
      </c>
      <c r="Y227" t="str">
        <f t="shared" si="125"/>
        <v>Hispanosphere</v>
      </c>
      <c r="AE227">
        <f>SQRT((AB$32*AA$32^2+AB209*AA209^2)/(AB$32+AB209-2))</f>
        <v>1.8290376645359758</v>
      </c>
      <c r="AF227">
        <f>SQRT((AB$32*AA$32^2+AB210*AA210^2)/(AB$32+AB210-2))</f>
        <v>1.6777678377064029</v>
      </c>
    </row>
    <row r="228" spans="14:32" x14ac:dyDescent="0.35">
      <c r="N228" t="str">
        <f t="shared" si="124"/>
        <v>Oceania</v>
      </c>
      <c r="U228">
        <f>SQRT((Q209*P209^2+Q210*P210^2)/(Q209+Q210-2))</f>
        <v>4.9996380725439886</v>
      </c>
      <c r="Y228" t="str">
        <f t="shared" si="125"/>
        <v>Lusosphone (Portuguese)</v>
      </c>
      <c r="AF228">
        <f>SQRT((AB209*AA209^2+AB210*AA210^2)/(AB209+AB210-2))</f>
        <v>2.1703666838057334</v>
      </c>
    </row>
    <row r="230" spans="14:32" x14ac:dyDescent="0.35">
      <c r="N230" s="4" t="s">
        <v>39</v>
      </c>
      <c r="O230" t="str">
        <f>O221</f>
        <v>Eastern and South-Eastern Asia</v>
      </c>
      <c r="P230" t="str">
        <f t="shared" ref="P230:U230" si="126">P221</f>
        <v>Europe</v>
      </c>
      <c r="Q230" t="str">
        <f t="shared" si="126"/>
        <v>Latin America and the Caribbean</v>
      </c>
      <c r="R230" t="str">
        <f t="shared" si="126"/>
        <v>Northern Africa and Western Asia</v>
      </c>
      <c r="S230" t="str">
        <f t="shared" si="126"/>
        <v>Northern America</v>
      </c>
      <c r="T230" t="str">
        <f t="shared" si="126"/>
        <v>Oceania</v>
      </c>
      <c r="U230" t="str">
        <f t="shared" si="126"/>
        <v>Sub-Saharan Africa</v>
      </c>
      <c r="Y230" s="4" t="s">
        <v>39</v>
      </c>
      <c r="Z230" t="str">
        <f>Z221</f>
        <v>Anglosphere (other)</v>
      </c>
      <c r="AA230" t="str">
        <f t="shared" ref="AA230:AF230" si="127">AA221</f>
        <v>Arabsphere</v>
      </c>
      <c r="AB230" t="str">
        <f t="shared" si="127"/>
        <v>Francosphere</v>
      </c>
      <c r="AC230" t="str">
        <f t="shared" si="127"/>
        <v>Germanosphere</v>
      </c>
      <c r="AD230" t="str">
        <f t="shared" si="127"/>
        <v>Hispanosphere</v>
      </c>
      <c r="AE230" t="str">
        <f t="shared" si="127"/>
        <v>Lusosphone (Portuguese)</v>
      </c>
      <c r="AF230" t="str">
        <f t="shared" si="127"/>
        <v>Swahili</v>
      </c>
    </row>
    <row r="231" spans="14:32" x14ac:dyDescent="0.35">
      <c r="N231" t="str">
        <f>N222</f>
        <v>Central and Southern Asia</v>
      </c>
      <c r="O231">
        <f>O213/O222</f>
        <v>-17.73146851804109</v>
      </c>
      <c r="P231">
        <f t="shared" ref="P231:U237" si="128">P213/P222</f>
        <v>-2.9204796537636746</v>
      </c>
      <c r="Q231">
        <f t="shared" si="128"/>
        <v>-13.531960516561096</v>
      </c>
      <c r="R231">
        <f t="shared" si="128"/>
        <v>-15.514999390526086</v>
      </c>
      <c r="S231">
        <f t="shared" si="128"/>
        <v>-4.0270909801254886</v>
      </c>
      <c r="T231">
        <f t="shared" si="128"/>
        <v>-0.61389772177265378</v>
      </c>
      <c r="U231">
        <f t="shared" si="128"/>
        <v>-10.988643074391579</v>
      </c>
      <c r="Y231" t="str">
        <f>Y222</f>
        <v>Anglosphere (core)</v>
      </c>
      <c r="Z231">
        <f>Z213/Z222</f>
        <v>-16.037647269710945</v>
      </c>
      <c r="AA231">
        <f t="shared" ref="AA231:AF237" si="129">AA213/AA222</f>
        <v>-12.185014546605464</v>
      </c>
      <c r="AB231">
        <f t="shared" si="129"/>
        <v>-7.4066892143548682</v>
      </c>
      <c r="AC231">
        <f t="shared" si="129"/>
        <v>0.148834518986036</v>
      </c>
      <c r="AD231">
        <f t="shared" si="129"/>
        <v>-15.968756690359946</v>
      </c>
      <c r="AE231">
        <f t="shared" si="129"/>
        <v>-7.7507696620243447</v>
      </c>
      <c r="AF231">
        <f t="shared" si="129"/>
        <v>-23.682233419168959</v>
      </c>
    </row>
    <row r="232" spans="14:32" x14ac:dyDescent="0.35">
      <c r="N232" t="str">
        <f t="shared" ref="N232:N237" si="130">N223</f>
        <v>Eastern and South-Eastern Asia</v>
      </c>
      <c r="P232">
        <f t="shared" si="128"/>
        <v>0.48141281046799256</v>
      </c>
      <c r="Q232">
        <f t="shared" si="128"/>
        <v>-8.6730899311122798</v>
      </c>
      <c r="R232">
        <f t="shared" si="128"/>
        <v>-10.118316266443612</v>
      </c>
      <c r="S232">
        <f t="shared" si="128"/>
        <v>2.8937554131700334</v>
      </c>
      <c r="T232">
        <f t="shared" si="128"/>
        <v>4.41676331365914</v>
      </c>
      <c r="U232">
        <f t="shared" si="128"/>
        <v>-5.4449356231255095</v>
      </c>
      <c r="Y232" t="str">
        <f t="shared" ref="Y232:Y237" si="131">Y223</f>
        <v>Anglosphere (other)</v>
      </c>
      <c r="AA232">
        <f t="shared" si="129"/>
        <v>-15.062463606099</v>
      </c>
      <c r="AB232">
        <f t="shared" si="129"/>
        <v>-10.405483701958374</v>
      </c>
      <c r="AC232">
        <f t="shared" si="129"/>
        <v>-1.4980034131490618</v>
      </c>
      <c r="AD232">
        <f t="shared" si="129"/>
        <v>-18.925715145630338</v>
      </c>
      <c r="AE232">
        <f t="shared" si="129"/>
        <v>-10.790151984983778</v>
      </c>
      <c r="AF232">
        <f t="shared" si="129"/>
        <v>-31.513302316012648</v>
      </c>
    </row>
    <row r="233" spans="14:32" x14ac:dyDescent="0.35">
      <c r="N233" t="str">
        <f t="shared" si="130"/>
        <v>Europe</v>
      </c>
      <c r="Q233">
        <f t="shared" si="128"/>
        <v>-12.273412308580369</v>
      </c>
      <c r="R233">
        <f t="shared" si="128"/>
        <v>-14.452709406627577</v>
      </c>
      <c r="S233">
        <f t="shared" si="128"/>
        <v>-2.9889684930212352</v>
      </c>
      <c r="T233">
        <f t="shared" si="128"/>
        <v>0.26321365988059775</v>
      </c>
      <c r="U233">
        <f t="shared" si="128"/>
        <v>-8.9086736854957351</v>
      </c>
      <c r="Y233" t="str">
        <f t="shared" si="131"/>
        <v>Arabsphere</v>
      </c>
      <c r="AB233">
        <f t="shared" si="129"/>
        <v>-12.754880580114179</v>
      </c>
      <c r="AC233">
        <f t="shared" si="129"/>
        <v>-3.1189700301352516</v>
      </c>
      <c r="AD233">
        <f t="shared" si="129"/>
        <v>-21.168899391627246</v>
      </c>
      <c r="AE233">
        <f t="shared" si="129"/>
        <v>-13.256532141141268</v>
      </c>
      <c r="AF233">
        <f t="shared" si="129"/>
        <v>-37.047360758596476</v>
      </c>
    </row>
    <row r="234" spans="14:32" x14ac:dyDescent="0.35">
      <c r="N234" t="str">
        <f t="shared" si="130"/>
        <v>Latin America and the Caribbean</v>
      </c>
      <c r="R234">
        <f t="shared" si="128"/>
        <v>-17.261435973947449</v>
      </c>
      <c r="S234">
        <f t="shared" si="128"/>
        <v>-3.8361754091026983</v>
      </c>
      <c r="T234">
        <f t="shared" si="128"/>
        <v>1.9341958296945423</v>
      </c>
      <c r="U234">
        <f t="shared" si="128"/>
        <v>-13.51169633754173</v>
      </c>
      <c r="Y234" t="str">
        <f t="shared" si="131"/>
        <v>Francosphere</v>
      </c>
      <c r="AC234">
        <f t="shared" si="129"/>
        <v>1.4040843886301106</v>
      </c>
      <c r="AD234">
        <f t="shared" si="129"/>
        <v>-11.84852443321393</v>
      </c>
      <c r="AE234">
        <f t="shared" si="129"/>
        <v>-3.8807042817246695</v>
      </c>
      <c r="AF234">
        <f t="shared" si="129"/>
        <v>-11.113124669330013</v>
      </c>
    </row>
    <row r="235" spans="14:32" x14ac:dyDescent="0.35">
      <c r="N235" t="str">
        <f t="shared" si="130"/>
        <v>Northern Africa and Western Asia</v>
      </c>
      <c r="S235">
        <f t="shared" si="128"/>
        <v>-5.1635535437377005</v>
      </c>
      <c r="T235">
        <f t="shared" si="128"/>
        <v>-1.0097201278535644</v>
      </c>
      <c r="U235">
        <f t="shared" si="128"/>
        <v>-13.082271971100774</v>
      </c>
      <c r="Y235" t="str">
        <f t="shared" si="131"/>
        <v>Germanosphere</v>
      </c>
      <c r="AD235">
        <f t="shared" si="129"/>
        <v>-16.443974593611824</v>
      </c>
      <c r="AE235">
        <f t="shared" si="129"/>
        <v>-8.2090599882838546</v>
      </c>
      <c r="AF235">
        <f t="shared" si="129"/>
        <v>-12.104578042608292</v>
      </c>
    </row>
    <row r="236" spans="14:32" x14ac:dyDescent="0.35">
      <c r="N236" t="str">
        <f t="shared" si="130"/>
        <v>Northern America</v>
      </c>
      <c r="T236">
        <f t="shared" si="128"/>
        <v>5.0760797650465275</v>
      </c>
      <c r="U236">
        <f t="shared" si="128"/>
        <v>-7.526526179680328</v>
      </c>
      <c r="Y236" t="str">
        <f t="shared" si="131"/>
        <v>Hispanosphere</v>
      </c>
      <c r="AE236">
        <f t="shared" si="129"/>
        <v>-8.8132925322177957</v>
      </c>
      <c r="AF236">
        <f t="shared" si="129"/>
        <v>-32.140259348228298</v>
      </c>
    </row>
    <row r="237" spans="14:32" x14ac:dyDescent="0.35">
      <c r="N237" t="str">
        <f t="shared" si="130"/>
        <v>Oceania</v>
      </c>
      <c r="U237">
        <f t="shared" si="128"/>
        <v>-7.5725332251030819</v>
      </c>
      <c r="Y237" t="str">
        <f t="shared" si="131"/>
        <v>Lusosphone (Portuguese)</v>
      </c>
      <c r="AF237">
        <f t="shared" si="129"/>
        <v>-17.41827762196878</v>
      </c>
    </row>
    <row r="239" spans="14:32" x14ac:dyDescent="0.35">
      <c r="N239" s="4" t="s">
        <v>41</v>
      </c>
      <c r="Y239" t="s">
        <v>41</v>
      </c>
    </row>
    <row r="240" spans="14:32" x14ac:dyDescent="0.35">
      <c r="O240" t="str">
        <f>O230</f>
        <v>Eastern and South-Eastern Asia</v>
      </c>
      <c r="P240" t="str">
        <f t="shared" ref="P240:U240" si="132">P230</f>
        <v>Europe</v>
      </c>
      <c r="Q240" t="str">
        <f t="shared" si="132"/>
        <v>Latin America and the Caribbean</v>
      </c>
      <c r="R240" t="str">
        <f t="shared" si="132"/>
        <v>Northern Africa and Western Asia</v>
      </c>
      <c r="S240" t="str">
        <f t="shared" si="132"/>
        <v>Northern America</v>
      </c>
      <c r="T240" t="str">
        <f t="shared" si="132"/>
        <v>Oceania</v>
      </c>
      <c r="U240" t="str">
        <f t="shared" si="132"/>
        <v>Sub-Saharan Africa</v>
      </c>
      <c r="Z240" t="str">
        <f>Z230</f>
        <v>Anglosphere (other)</v>
      </c>
      <c r="AA240" t="str">
        <f t="shared" ref="AA240:AF240" si="133">AA230</f>
        <v>Arabsphere</v>
      </c>
      <c r="AB240" t="str">
        <f t="shared" si="133"/>
        <v>Francosphere</v>
      </c>
      <c r="AC240" t="str">
        <f t="shared" si="133"/>
        <v>Germanosphere</v>
      </c>
      <c r="AD240" t="str">
        <f t="shared" si="133"/>
        <v>Hispanosphere</v>
      </c>
      <c r="AE240" t="str">
        <f t="shared" si="133"/>
        <v>Lusosphone (Portuguese)</v>
      </c>
      <c r="AF240" t="str">
        <f t="shared" si="133"/>
        <v>Swahili</v>
      </c>
    </row>
    <row r="241" spans="14:32" x14ac:dyDescent="0.35">
      <c r="N241" t="str">
        <f>N231</f>
        <v>Central and Southern Asia</v>
      </c>
      <c r="O241">
        <f>Q$27+Q204-2</f>
        <v>13342</v>
      </c>
      <c r="P241">
        <f>Q$27+Q205-2</f>
        <v>17257</v>
      </c>
      <c r="Q241">
        <f>Q$27+Q206-2</f>
        <v>34602</v>
      </c>
      <c r="R241">
        <f>Q$27+Q207-2</f>
        <v>31260</v>
      </c>
      <c r="S241">
        <f>Q$27+Q208-2</f>
        <v>12806</v>
      </c>
      <c r="T241">
        <f>Q$27+Q209-2</f>
        <v>11037</v>
      </c>
      <c r="U241">
        <f>Q$27+Q210-2</f>
        <v>15292</v>
      </c>
      <c r="Y241" t="str">
        <f>Y231</f>
        <v>Anglosphere (core)</v>
      </c>
      <c r="Z241">
        <f>AB$27+AB204-2</f>
        <v>24730</v>
      </c>
      <c r="AA241">
        <f>AB$27+AB205-2</f>
        <v>27578</v>
      </c>
      <c r="AB241">
        <f>AB$27+AB206-2</f>
        <v>12145</v>
      </c>
      <c r="AC241">
        <f>AB$27+AB207-2</f>
        <v>9901</v>
      </c>
      <c r="AD241">
        <f>AB$27+AB208-2</f>
        <v>28533</v>
      </c>
      <c r="AE241">
        <f>AB$27+AB209-2</f>
        <v>14299</v>
      </c>
      <c r="AF241">
        <f>AB$27+AB210-2</f>
        <v>8466</v>
      </c>
    </row>
    <row r="242" spans="14:32" x14ac:dyDescent="0.35">
      <c r="N242" t="str">
        <f t="shared" ref="N242:N247" si="134">N232</f>
        <v>Eastern and South-Eastern Asia</v>
      </c>
      <c r="P242">
        <f>Q$28+Q205-2</f>
        <v>7830</v>
      </c>
      <c r="Q242">
        <f>Q$28+Q206-2</f>
        <v>25175</v>
      </c>
      <c r="R242">
        <f>Q$28+Q207-2</f>
        <v>21833</v>
      </c>
      <c r="S242">
        <f>Q$28+Q208-2</f>
        <v>3379</v>
      </c>
      <c r="T242">
        <f>Q$28+Q209-2</f>
        <v>1610</v>
      </c>
      <c r="U242">
        <f>Q$28+Q210-2</f>
        <v>5865</v>
      </c>
      <c r="Y242" t="str">
        <f t="shared" ref="Y242:Y247" si="135">Y232</f>
        <v>Anglosphere (other)</v>
      </c>
      <c r="AA242">
        <f>AB$28+AB205-2</f>
        <v>32550</v>
      </c>
      <c r="AB242">
        <f>AB$28+AB206-2</f>
        <v>17117</v>
      </c>
      <c r="AC242">
        <f>AB$28+AB207-2</f>
        <v>14873</v>
      </c>
      <c r="AD242">
        <f>AB$28+AB208-2</f>
        <v>33505</v>
      </c>
      <c r="AE242">
        <f>AB$28+AB209-2</f>
        <v>19271</v>
      </c>
      <c r="AF242">
        <f>AB$28+AB210-2</f>
        <v>13438</v>
      </c>
    </row>
    <row r="243" spans="14:32" x14ac:dyDescent="0.35">
      <c r="N243" t="str">
        <f t="shared" si="134"/>
        <v>Europe</v>
      </c>
      <c r="Q243">
        <f>Q$29+Q206-2</f>
        <v>29288</v>
      </c>
      <c r="R243">
        <f>Q$29+Q207-2</f>
        <v>25946</v>
      </c>
      <c r="S243">
        <f>Q$29+Q208-2</f>
        <v>7492</v>
      </c>
      <c r="T243">
        <f>Q$29+Q209-2</f>
        <v>5723</v>
      </c>
      <c r="U243">
        <f>Q$29+Q210-2</f>
        <v>9978</v>
      </c>
      <c r="Y243" t="str">
        <f t="shared" si="135"/>
        <v>Arabsphere</v>
      </c>
      <c r="AB243">
        <f>AB$29+AB206-2</f>
        <v>19666</v>
      </c>
      <c r="AC243">
        <f>AB$29+AB207-2</f>
        <v>17422</v>
      </c>
      <c r="AD243">
        <f>AB$29+AB208-2</f>
        <v>36054</v>
      </c>
      <c r="AE243">
        <f>AB$29+AB209-2</f>
        <v>21820</v>
      </c>
      <c r="AF243">
        <f>AB$29+AB210-2</f>
        <v>15987</v>
      </c>
    </row>
    <row r="244" spans="14:32" x14ac:dyDescent="0.35">
      <c r="N244" t="str">
        <f t="shared" si="134"/>
        <v>Latin America and the Caribbean</v>
      </c>
      <c r="R244">
        <f>Q$30+Q207-2</f>
        <v>40889</v>
      </c>
      <c r="S244">
        <f>Q$30+Q208-2</f>
        <v>22435</v>
      </c>
      <c r="T244">
        <f>Q$30+Q209-2</f>
        <v>20666</v>
      </c>
      <c r="U244">
        <f>Q$30+Q210-2</f>
        <v>24921</v>
      </c>
      <c r="Y244" t="str">
        <f t="shared" si="135"/>
        <v>Francosphere</v>
      </c>
      <c r="AC244">
        <f>AB$30+AB207-2</f>
        <v>4122</v>
      </c>
      <c r="AD244">
        <f>AB$30+AB208-2</f>
        <v>22754</v>
      </c>
      <c r="AE244">
        <f>AB$30+AB209-2</f>
        <v>8520</v>
      </c>
      <c r="AF244">
        <f>AB$30+AB210-2</f>
        <v>2687</v>
      </c>
    </row>
    <row r="245" spans="14:32" x14ac:dyDescent="0.35">
      <c r="N245" t="str">
        <f t="shared" si="134"/>
        <v>Northern Africa and Western Asia</v>
      </c>
      <c r="S245">
        <f>Q$31+Q208-2</f>
        <v>18612</v>
      </c>
      <c r="T245">
        <f>Q$31+Q209-2</f>
        <v>16843</v>
      </c>
      <c r="U245">
        <f>Q$31+Q210-2</f>
        <v>21098</v>
      </c>
      <c r="Y245" t="str">
        <f t="shared" si="135"/>
        <v>Germanosphere</v>
      </c>
      <c r="AD245">
        <f>AB$31+AB208-2</f>
        <v>20469</v>
      </c>
      <c r="AE245">
        <f>AB$31+AB209-2</f>
        <v>6235</v>
      </c>
      <c r="AF245">
        <f>AB$31+AB210-2</f>
        <v>402</v>
      </c>
    </row>
    <row r="246" spans="14:32" x14ac:dyDescent="0.35">
      <c r="N246" t="str">
        <f t="shared" si="134"/>
        <v>Northern America</v>
      </c>
      <c r="T246">
        <f>Q$32+Q209-2</f>
        <v>5368</v>
      </c>
      <c r="U246">
        <f>Q$32+Q210-2</f>
        <v>9623</v>
      </c>
      <c r="Y246" t="str">
        <f t="shared" si="135"/>
        <v>Hispanosphere</v>
      </c>
      <c r="AE246">
        <f>AB$32+AB209-2</f>
        <v>23849</v>
      </c>
      <c r="AF246">
        <f>AB$32+AB210-2</f>
        <v>18016</v>
      </c>
    </row>
    <row r="247" spans="14:32" x14ac:dyDescent="0.35">
      <c r="N247" t="str">
        <f t="shared" si="134"/>
        <v>Oceania</v>
      </c>
      <c r="U247">
        <f>Q209+Q210-2</f>
        <v>5875</v>
      </c>
      <c r="Y247" t="str">
        <f t="shared" si="135"/>
        <v>Lusosphone (Portuguese)</v>
      </c>
      <c r="AF247">
        <f>AB209+AB210-2</f>
        <v>6173</v>
      </c>
    </row>
    <row r="263" spans="14:28" x14ac:dyDescent="0.35">
      <c r="O263" t="s">
        <v>34</v>
      </c>
      <c r="P263" t="s">
        <v>35</v>
      </c>
      <c r="Q263" t="s">
        <v>36</v>
      </c>
      <c r="Z263" t="s">
        <v>34</v>
      </c>
      <c r="AA263" t="s">
        <v>35</v>
      </c>
      <c r="AB263" t="s">
        <v>36</v>
      </c>
    </row>
    <row r="264" spans="14:28" x14ac:dyDescent="0.35">
      <c r="N264" t="str">
        <f>N201</f>
        <v>Geographic_Grouping_A</v>
      </c>
      <c r="O264" t="str">
        <f t="shared" ref="O264:O272" si="136">S3</f>
        <v>reg.55-64</v>
      </c>
      <c r="P264" t="str">
        <f t="shared" ref="P264:P272" si="137">AK3</f>
        <v>55-64</v>
      </c>
      <c r="Q264" t="str">
        <f t="shared" ref="Q264:Q272" si="138">AV3</f>
        <v>55-64</v>
      </c>
      <c r="Y264" t="str">
        <f t="shared" ref="Y264:Y272" si="139">Y202</f>
        <v>Language_Grouping</v>
      </c>
      <c r="Z264" t="str">
        <f t="shared" ref="Z264:Z272" si="140">S15</f>
        <v>reg.55-64</v>
      </c>
      <c r="AA264" t="str">
        <f t="shared" ref="AA264:AA272" si="141">AK15</f>
        <v>55-64</v>
      </c>
      <c r="AB264" t="str">
        <f t="shared" ref="AB264:AB272" si="142">AV15</f>
        <v>55-64</v>
      </c>
    </row>
    <row r="265" spans="14:28" x14ac:dyDescent="0.35">
      <c r="N265" t="str">
        <f t="shared" ref="N265:N272" si="143">N203</f>
        <v>Central and Southern Asia</v>
      </c>
      <c r="O265">
        <f t="shared" si="136"/>
        <v>108.94635140781217</v>
      </c>
      <c r="P265">
        <f t="shared" si="137"/>
        <v>1.4466151702107219</v>
      </c>
      <c r="Q265">
        <f t="shared" si="138"/>
        <v>9264</v>
      </c>
      <c r="Y265" t="str">
        <f t="shared" si="139"/>
        <v>Anglosphere (core)</v>
      </c>
      <c r="Z265">
        <f t="shared" si="140"/>
        <v>68.604501880000001</v>
      </c>
      <c r="AA265">
        <f t="shared" si="141"/>
        <v>2.1259009180000001</v>
      </c>
      <c r="AB265">
        <f t="shared" si="142"/>
        <v>10237</v>
      </c>
    </row>
    <row r="266" spans="14:28" x14ac:dyDescent="0.35">
      <c r="N266" t="str">
        <f t="shared" si="143"/>
        <v>Eastern and South-Eastern Asia</v>
      </c>
      <c r="O266">
        <f t="shared" si="136"/>
        <v>117.75112788674443</v>
      </c>
      <c r="P266">
        <f t="shared" si="137"/>
        <v>3.6517422257111511</v>
      </c>
      <c r="Q266">
        <f t="shared" si="138"/>
        <v>3042</v>
      </c>
      <c r="Y266" t="str">
        <f t="shared" si="139"/>
        <v>Anglosphere (other)</v>
      </c>
      <c r="Z266">
        <f t="shared" si="140"/>
        <v>109.5933204</v>
      </c>
      <c r="AA266">
        <f t="shared" si="141"/>
        <v>1.5505618539999999</v>
      </c>
      <c r="AB266">
        <f t="shared" si="142"/>
        <v>15261</v>
      </c>
    </row>
    <row r="267" spans="14:28" x14ac:dyDescent="0.35">
      <c r="N267" t="str">
        <f t="shared" si="143"/>
        <v>Europe</v>
      </c>
      <c r="O267">
        <f t="shared" si="136"/>
        <v>81.207251282750789</v>
      </c>
      <c r="P267">
        <f t="shared" si="137"/>
        <v>4.6275566316480026</v>
      </c>
      <c r="Q267">
        <f t="shared" si="138"/>
        <v>12780</v>
      </c>
      <c r="Y267" t="str">
        <f t="shared" si="139"/>
        <v>Arabsphere</v>
      </c>
      <c r="Z267">
        <f t="shared" si="140"/>
        <v>99.838722649999994</v>
      </c>
      <c r="AA267">
        <f t="shared" si="141"/>
        <v>2.0116241939999999</v>
      </c>
      <c r="AB267">
        <f t="shared" si="142"/>
        <v>10240</v>
      </c>
    </row>
    <row r="268" spans="14:28" x14ac:dyDescent="0.35">
      <c r="N268" t="str">
        <f t="shared" si="143"/>
        <v>Latin America and the Caribbean</v>
      </c>
      <c r="O268">
        <f t="shared" si="136"/>
        <v>111.00794980699111</v>
      </c>
      <c r="P268">
        <f t="shared" si="137"/>
        <v>2.2187275678272966</v>
      </c>
      <c r="Q268">
        <f t="shared" si="138"/>
        <v>29787</v>
      </c>
      <c r="Y268" t="str">
        <f t="shared" si="139"/>
        <v>Francosphere</v>
      </c>
      <c r="Z268">
        <f t="shared" si="140"/>
        <v>96.786314489999995</v>
      </c>
      <c r="AA268">
        <f t="shared" si="141"/>
        <v>1.770547034</v>
      </c>
      <c r="AB268">
        <f t="shared" si="142"/>
        <v>7367</v>
      </c>
    </row>
    <row r="269" spans="14:28" x14ac:dyDescent="0.35">
      <c r="N269" t="str">
        <f t="shared" si="143"/>
        <v>Northern Africa and Western Asia</v>
      </c>
      <c r="O269">
        <f t="shared" si="136"/>
        <v>100.466876882121</v>
      </c>
      <c r="P269">
        <f t="shared" si="137"/>
        <v>1.6899636319225448</v>
      </c>
      <c r="Q269">
        <f t="shared" si="138"/>
        <v>13342</v>
      </c>
      <c r="Y269" t="str">
        <f t="shared" si="139"/>
        <v>Germanosphere</v>
      </c>
      <c r="Z269">
        <f t="shared" si="140"/>
        <v>76.431304650000001</v>
      </c>
      <c r="AA269">
        <f t="shared" si="141"/>
        <v>3.655456874</v>
      </c>
      <c r="AB269">
        <f t="shared" si="142"/>
        <v>2952</v>
      </c>
    </row>
    <row r="270" spans="14:28" x14ac:dyDescent="0.35">
      <c r="N270" t="str">
        <f t="shared" si="143"/>
        <v>Northern America</v>
      </c>
      <c r="O270">
        <f t="shared" si="136"/>
        <v>74.604074238193121</v>
      </c>
      <c r="P270">
        <f t="shared" si="137"/>
        <v>1.0992014471789724</v>
      </c>
      <c r="Q270">
        <f t="shared" si="138"/>
        <v>5426</v>
      </c>
      <c r="Y270" t="str">
        <f t="shared" si="139"/>
        <v>Hispanosphere</v>
      </c>
      <c r="Z270">
        <f t="shared" si="140"/>
        <v>114.7318533</v>
      </c>
      <c r="AA270">
        <f t="shared" si="141"/>
        <v>2.2239313900000002</v>
      </c>
      <c r="AB270">
        <f t="shared" si="142"/>
        <v>25345</v>
      </c>
    </row>
    <row r="271" spans="14:28" x14ac:dyDescent="0.35">
      <c r="N271" t="str">
        <f t="shared" si="143"/>
        <v>Oceania</v>
      </c>
      <c r="O271">
        <f t="shared" si="136"/>
        <v>64.828586065636244</v>
      </c>
      <c r="P271">
        <f t="shared" si="137"/>
        <v>3.6952350011479935</v>
      </c>
      <c r="Q271">
        <f t="shared" si="138"/>
        <v>1500</v>
      </c>
      <c r="Y271" t="str">
        <f t="shared" si="139"/>
        <v>Lusosphone (Portuguese)</v>
      </c>
      <c r="Z271">
        <f t="shared" si="140"/>
        <v>100.4684602</v>
      </c>
      <c r="AA271">
        <f t="shared" si="141"/>
        <v>0.98473210300000003</v>
      </c>
      <c r="AB271">
        <f t="shared" si="142"/>
        <v>7159</v>
      </c>
    </row>
    <row r="272" spans="14:28" x14ac:dyDescent="0.35">
      <c r="N272" t="str">
        <f t="shared" si="143"/>
        <v>Sub-Saharan Africa</v>
      </c>
      <c r="O272">
        <f t="shared" si="136"/>
        <v>107.75674973862695</v>
      </c>
      <c r="P272">
        <f t="shared" si="137"/>
        <v>3.4260894911219624</v>
      </c>
      <c r="Q272">
        <f t="shared" si="138"/>
        <v>3585</v>
      </c>
      <c r="Y272" t="str">
        <f t="shared" si="139"/>
        <v>Swahili</v>
      </c>
      <c r="Z272">
        <f t="shared" si="140"/>
        <v>113.9890683</v>
      </c>
      <c r="AA272">
        <f t="shared" si="141"/>
        <v>4.9281704670000002</v>
      </c>
      <c r="AB272">
        <f t="shared" si="142"/>
        <v>69</v>
      </c>
    </row>
    <row r="273" spans="14:32" x14ac:dyDescent="0.35">
      <c r="N273" s="4" t="s">
        <v>37</v>
      </c>
      <c r="Y273" s="4" t="s">
        <v>37</v>
      </c>
    </row>
    <row r="274" spans="14:32" x14ac:dyDescent="0.35">
      <c r="O274" t="str">
        <f>N266</f>
        <v>Eastern and South-Eastern Asia</v>
      </c>
      <c r="P274" t="str">
        <f>N267</f>
        <v>Europe</v>
      </c>
      <c r="Q274" t="str">
        <f>N268</f>
        <v>Latin America and the Caribbean</v>
      </c>
      <c r="R274" t="str">
        <f>N269</f>
        <v>Northern Africa and Western Asia</v>
      </c>
      <c r="S274" t="str">
        <f>N270</f>
        <v>Northern America</v>
      </c>
      <c r="T274" t="str">
        <f>N271</f>
        <v>Oceania</v>
      </c>
      <c r="U274" t="str">
        <f>N272</f>
        <v>Sub-Saharan Africa</v>
      </c>
      <c r="Z274" t="str">
        <f>Y266</f>
        <v>Anglosphere (other)</v>
      </c>
      <c r="AA274" t="str">
        <f>Y267</f>
        <v>Arabsphere</v>
      </c>
      <c r="AB274" t="str">
        <f>Y268</f>
        <v>Francosphere</v>
      </c>
      <c r="AC274" t="str">
        <f>Y269</f>
        <v>Germanosphere</v>
      </c>
      <c r="AD274" t="str">
        <f>Y270</f>
        <v>Hispanosphere</v>
      </c>
      <c r="AE274" t="str">
        <f>Y271</f>
        <v>Lusosphone (Portuguese)</v>
      </c>
      <c r="AF274" t="str">
        <f>Y272</f>
        <v>Swahili</v>
      </c>
    </row>
    <row r="275" spans="14:32" x14ac:dyDescent="0.35">
      <c r="N275" t="str">
        <f>N265</f>
        <v>Central and Southern Asia</v>
      </c>
      <c r="O275">
        <f>O$27-O266</f>
        <v>-56.836944774128298</v>
      </c>
      <c r="P275">
        <f>O$27-O267</f>
        <v>-20.29306817013466</v>
      </c>
      <c r="Q275">
        <f>O$27-O268</f>
        <v>-50.093766694374978</v>
      </c>
      <c r="R275">
        <f>O$27-O269</f>
        <v>-39.55269376950487</v>
      </c>
      <c r="S275">
        <f>O$27-O270</f>
        <v>-13.689891125576992</v>
      </c>
      <c r="T275">
        <f>O$27-O271</f>
        <v>-3.9144029530201152</v>
      </c>
      <c r="U275">
        <f>O$27-O272</f>
        <v>-46.842566626010822</v>
      </c>
      <c r="Y275" t="str">
        <f>Y265</f>
        <v>Anglosphere (core)</v>
      </c>
      <c r="Z275">
        <f>Z$27-Z266</f>
        <v>-43.206195629999996</v>
      </c>
      <c r="AA275">
        <f>Z$27-Z267</f>
        <v>-33.451597879999994</v>
      </c>
      <c r="AB275">
        <f>Z$27-Z268</f>
        <v>-30.399189719999995</v>
      </c>
      <c r="AC275">
        <f>Z$27-Z269</f>
        <v>-10.044179880000002</v>
      </c>
      <c r="AD275">
        <f>Z$27-Z270</f>
        <v>-48.344728529999998</v>
      </c>
      <c r="AE275">
        <f>Z$27-Z271</f>
        <v>-34.081335429999996</v>
      </c>
      <c r="AF275">
        <f>Z$27-Z272</f>
        <v>-47.60194353</v>
      </c>
    </row>
    <row r="276" spans="14:32" x14ac:dyDescent="0.35">
      <c r="N276" t="str">
        <f t="shared" ref="N276:N281" si="144">N266</f>
        <v>Eastern and South-Eastern Asia</v>
      </c>
      <c r="P276">
        <f>O$28-O267</f>
        <v>-8.4679922243919492</v>
      </c>
      <c r="Q276">
        <f>O$28-O268</f>
        <v>-38.268690748632267</v>
      </c>
      <c r="R276">
        <f>O$28-O269</f>
        <v>-27.727617823762159</v>
      </c>
      <c r="S276">
        <f>O$28-O270</f>
        <v>-1.8648151798342809</v>
      </c>
      <c r="T276">
        <f>O$28-O271</f>
        <v>7.9106729927225956</v>
      </c>
      <c r="U276">
        <f>O$28-O272</f>
        <v>-35.017490680268111</v>
      </c>
      <c r="Y276" t="str">
        <f t="shared" ref="Y276:Y281" si="145">Y266</f>
        <v>Anglosphere (other)</v>
      </c>
      <c r="AA276">
        <f>Z$28-Z267</f>
        <v>-37.130630349999997</v>
      </c>
      <c r="AB276">
        <f>Z$28-Z268</f>
        <v>-34.078222189999998</v>
      </c>
      <c r="AC276">
        <f>Z$28-Z269</f>
        <v>-13.723212350000004</v>
      </c>
      <c r="AD276">
        <f>Z$28-Z270</f>
        <v>-52.023761</v>
      </c>
      <c r="AE276">
        <f>Z$28-Z271</f>
        <v>-37.760367899999999</v>
      </c>
      <c r="AF276">
        <f>Z$28-Z272</f>
        <v>-51.280976000000003</v>
      </c>
    </row>
    <row r="277" spans="14:32" x14ac:dyDescent="0.35">
      <c r="N277" t="str">
        <f t="shared" si="144"/>
        <v>Europe</v>
      </c>
      <c r="Q277">
        <f>O$29-O268</f>
        <v>-48.072897898472078</v>
      </c>
      <c r="R277">
        <f>O$29-O269</f>
        <v>-37.531824973601971</v>
      </c>
      <c r="S277">
        <f>O$29-O270</f>
        <v>-11.669022329674092</v>
      </c>
      <c r="T277">
        <f>O$29-O271</f>
        <v>-1.893534157117216</v>
      </c>
      <c r="U277">
        <f>O$29-O272</f>
        <v>-44.821697830107922</v>
      </c>
      <c r="Y277" t="str">
        <f t="shared" si="145"/>
        <v>Arabsphere</v>
      </c>
      <c r="AB277">
        <f>Z$29-Z268</f>
        <v>-36.998558659999993</v>
      </c>
      <c r="AC277">
        <f>Z$29-Z269</f>
        <v>-16.643548819999999</v>
      </c>
      <c r="AD277">
        <f>Z$29-Z270</f>
        <v>-54.944097469999996</v>
      </c>
      <c r="AE277">
        <f>Z$29-Z271</f>
        <v>-40.680704369999994</v>
      </c>
      <c r="AF277">
        <f>Z$29-Z272</f>
        <v>-54.201312469999998</v>
      </c>
    </row>
    <row r="278" spans="14:32" x14ac:dyDescent="0.35">
      <c r="N278" t="str">
        <f t="shared" si="144"/>
        <v>Latin America and the Caribbean</v>
      </c>
      <c r="R278">
        <f>O$30-O269</f>
        <v>-35.772180121859961</v>
      </c>
      <c r="S278">
        <f>O$30-O270</f>
        <v>-9.9093774779320825</v>
      </c>
      <c r="T278">
        <f>O$30-O271</f>
        <v>-0.13388930537520594</v>
      </c>
      <c r="U278">
        <f>O$30-O272</f>
        <v>-43.062052978365912</v>
      </c>
      <c r="Y278" t="str">
        <f t="shared" si="145"/>
        <v>Francosphere</v>
      </c>
      <c r="AC278">
        <f>Z$30-Z269</f>
        <v>-4.3328901000000002</v>
      </c>
      <c r="AD278">
        <f>Z$30-Z270</f>
        <v>-42.633438749999996</v>
      </c>
      <c r="AE278">
        <f>Z$30-Z271</f>
        <v>-28.370045649999994</v>
      </c>
      <c r="AF278">
        <f>Z$30-Z272</f>
        <v>-41.890653749999998</v>
      </c>
    </row>
    <row r="279" spans="14:32" x14ac:dyDescent="0.35">
      <c r="N279" t="str">
        <f t="shared" si="144"/>
        <v>Northern Africa and Western Asia</v>
      </c>
      <c r="S279">
        <f>O$31-O270</f>
        <v>-14.130625304646962</v>
      </c>
      <c r="T279">
        <f>O$31-O271</f>
        <v>-4.3551371320900856</v>
      </c>
      <c r="U279">
        <f>O$31-O272</f>
        <v>-47.283300805080792</v>
      </c>
      <c r="Y279" t="str">
        <f t="shared" si="145"/>
        <v>Germanosphere</v>
      </c>
      <c r="AD279">
        <f>Z$31-Z270</f>
        <v>-50.856417779999994</v>
      </c>
      <c r="AE279">
        <f>Z$31-Z271</f>
        <v>-36.593024679999992</v>
      </c>
      <c r="AF279">
        <f>Z$31-Z272</f>
        <v>-50.113632779999996</v>
      </c>
    </row>
    <row r="280" spans="14:32" x14ac:dyDescent="0.35">
      <c r="N280" t="str">
        <f t="shared" si="144"/>
        <v>Northern America</v>
      </c>
      <c r="T280">
        <f>O$32-O271</f>
        <v>5.3502399420300435</v>
      </c>
      <c r="U280">
        <f>O$32-O272</f>
        <v>-37.577923730960663</v>
      </c>
      <c r="Y280" t="str">
        <f t="shared" si="145"/>
        <v>Hispanosphere</v>
      </c>
      <c r="AE280">
        <f>Z$32-Z271</f>
        <v>-32.353164429999993</v>
      </c>
      <c r="AF280">
        <f>Z$32-Z272</f>
        <v>-45.873772529999997</v>
      </c>
    </row>
    <row r="281" spans="14:32" x14ac:dyDescent="0.35">
      <c r="N281" t="str">
        <f t="shared" si="144"/>
        <v>Oceania</v>
      </c>
      <c r="U281">
        <f>O271-O272</f>
        <v>-42.928163672990706</v>
      </c>
      <c r="Y281" t="str">
        <f t="shared" si="145"/>
        <v>Lusosphone (Portuguese)</v>
      </c>
      <c r="AF281">
        <f>Z271-Z272</f>
        <v>-13.520608100000004</v>
      </c>
    </row>
    <row r="282" spans="14:32" x14ac:dyDescent="0.35">
      <c r="N282" s="4" t="s">
        <v>38</v>
      </c>
      <c r="Y282" s="4" t="s">
        <v>38</v>
      </c>
    </row>
    <row r="283" spans="14:32" x14ac:dyDescent="0.35">
      <c r="O283" t="str">
        <f>O274</f>
        <v>Eastern and South-Eastern Asia</v>
      </c>
      <c r="P283" t="str">
        <f t="shared" ref="P283:U283" si="146">P274</f>
        <v>Europe</v>
      </c>
      <c r="Q283" t="str">
        <f t="shared" si="146"/>
        <v>Latin America and the Caribbean</v>
      </c>
      <c r="R283" t="str">
        <f t="shared" si="146"/>
        <v>Northern Africa and Western Asia</v>
      </c>
      <c r="S283" t="str">
        <f t="shared" si="146"/>
        <v>Northern America</v>
      </c>
      <c r="T283" t="str">
        <f t="shared" si="146"/>
        <v>Oceania</v>
      </c>
      <c r="U283" t="str">
        <f t="shared" si="146"/>
        <v>Sub-Saharan Africa</v>
      </c>
      <c r="Z283" t="str">
        <f>Z274</f>
        <v>Anglosphere (other)</v>
      </c>
      <c r="AA283" t="str">
        <f t="shared" ref="AA283:AF283" si="147">AA274</f>
        <v>Arabsphere</v>
      </c>
      <c r="AB283" t="str">
        <f t="shared" si="147"/>
        <v>Francosphere</v>
      </c>
      <c r="AC283" t="str">
        <f t="shared" si="147"/>
        <v>Germanosphere</v>
      </c>
      <c r="AD283" t="str">
        <f t="shared" si="147"/>
        <v>Hispanosphere</v>
      </c>
      <c r="AE283" t="str">
        <f t="shared" si="147"/>
        <v>Lusosphone (Portuguese)</v>
      </c>
      <c r="AF283" t="str">
        <f t="shared" si="147"/>
        <v>Swahili</v>
      </c>
    </row>
    <row r="284" spans="14:32" x14ac:dyDescent="0.35">
      <c r="N284" t="str">
        <f>N275</f>
        <v>Central and Southern Asia</v>
      </c>
      <c r="O284">
        <f>SQRT((Q$27*P$27^2+Q266*P266^2)/(Q$27+Q266-2))</f>
        <v>2.6372482408491802</v>
      </c>
      <c r="P284">
        <f>SQRT((Q$27*P$27^2+Q267*P267^2)/(Q$27+Q267-2))</f>
        <v>3.7608040126232898</v>
      </c>
      <c r="Q284">
        <f>SQRT((Q$27*P$27^2+Q268*P268^2)/(Q$27+Q268-2))</f>
        <v>2.2264535011793738</v>
      </c>
      <c r="R284">
        <f>SQRT((Q$27*P$27^2+Q269*P269^2)/(Q$27+Q269-2))</f>
        <v>1.9521895041108372</v>
      </c>
      <c r="S284">
        <f>SQRT((Q$27*P$27^2+Q270*P270^2)/(Q$27+Q270-2))</f>
        <v>1.929470797474534</v>
      </c>
      <c r="T284">
        <f>SQRT((Q$27*P$27^2+Q271*P271^2)/(Q$27+Q271-2))</f>
        <v>2.4813199106276276</v>
      </c>
      <c r="U284">
        <f>SQRT((Q$27*P$27^2+Q272*P272^2)/(Q$27+Q272-2))</f>
        <v>2.6060211843453134</v>
      </c>
      <c r="Y284" t="str">
        <f>Y275</f>
        <v>Anglosphere (core)</v>
      </c>
      <c r="Z284">
        <f>SQRT((AB$27*AA$27^2+AB266*AA266^2)/(AB$27+AB266-2))</f>
        <v>1.8820614157747639</v>
      </c>
      <c r="AA284">
        <f>SQRT((AB$27*AA$27^2+AB267*AA267^2)/(AB$27+AB267-2))</f>
        <v>2.1812326987889912</v>
      </c>
      <c r="AB284">
        <f>SQRT((AB$27*AA$27^2+AB268*AA268^2)/(AB$27+AB268-2))</f>
        <v>2.1117153774787423</v>
      </c>
      <c r="AC284">
        <f>SQRT((AB$27*AA$27^2+AB269*AA269^2)/(AB$27+AB269-2))</f>
        <v>2.7683378336343663</v>
      </c>
      <c r="AD284">
        <f>SQRT((AB$27*AA$27^2+AB270*AA270^2)/(AB$27+AB270-2))</f>
        <v>2.261849266860406</v>
      </c>
      <c r="AE284">
        <f>SQRT((AB$27*AA$27^2+AB271*AA271^2)/(AB$27+AB271-2))</f>
        <v>1.8639144439884292</v>
      </c>
      <c r="AF284">
        <f>SQRT((AB$27*AA$27^2+AB272*AA272^2)/(AB$27+AB272-2))</f>
        <v>2.40614505897774</v>
      </c>
    </row>
    <row r="285" spans="14:32" x14ac:dyDescent="0.35">
      <c r="N285" t="str">
        <f t="shared" ref="N285:N290" si="148">N276</f>
        <v>Eastern and South-Eastern Asia</v>
      </c>
      <c r="P285">
        <f>SQRT((Q$28*P$28^2+Q267*P267^2)/(Q$28+Q267-2))</f>
        <v>4.5333482113575068</v>
      </c>
      <c r="Q285">
        <f>SQRT((Q$28*P$28^2+Q268*P268^2)/(Q$28+Q268-2))</f>
        <v>2.2294410506810363</v>
      </c>
      <c r="R285">
        <f>SQRT((Q$28*P$28^2+Q269*P269^2)/(Q$28+Q269-2))</f>
        <v>1.7538044440766187</v>
      </c>
      <c r="S285">
        <f>SQRT((Q$28*P$28^2+Q270*P270^2)/(Q$28+Q270-2))</f>
        <v>1.3853390252660898</v>
      </c>
      <c r="T285">
        <f>SQRT((Q$28*P$28^2+Q271*P271^2)/(Q$28+Q271-2))</f>
        <v>3.3547022715333572</v>
      </c>
      <c r="U285">
        <f>SQRT((Q$28*P$28^2+Q272*P272^2)/(Q$28+Q272-2))</f>
        <v>3.2906607245090211</v>
      </c>
      <c r="Y285" t="str">
        <f t="shared" ref="Y285:Y290" si="149">Y276</f>
        <v>Anglosphere (other)</v>
      </c>
      <c r="AA285">
        <f>SQRT((AB$28*AA$28^2+AB267*AA267^2)/(AB$28+AB267-2))</f>
        <v>1.9465272851250297</v>
      </c>
      <c r="AB285">
        <f>SQRT((AB$28*AA$28^2+AB268*AA268^2)/(AB$28+AB268-2))</f>
        <v>1.8513649799830623</v>
      </c>
      <c r="AC285">
        <f>SQRT((AB$28*AA$28^2+AB269*AA269^2)/(AB$28+AB269-2))</f>
        <v>2.3170525480396127</v>
      </c>
      <c r="AD285">
        <f>SQRT((AB$28*AA$28^2+AB270*AA270^2)/(AB$28+AB270-2))</f>
        <v>2.1166078236076675</v>
      </c>
      <c r="AE285">
        <f>SQRT((AB$28*AA$28^2+AB271*AA271^2)/(AB$28+AB271-2))</f>
        <v>1.6345289316742322</v>
      </c>
      <c r="AF285">
        <f>SQRT((AB$28*AA$28^2+AB272*AA272^2)/(AB$28+AB272-2))</f>
        <v>1.9228047037351619</v>
      </c>
    </row>
    <row r="286" spans="14:32" x14ac:dyDescent="0.35">
      <c r="N286" t="str">
        <f t="shared" si="148"/>
        <v>Europe</v>
      </c>
      <c r="Q286">
        <f>SQRT((Q$29*P$29^2+Q268*P268^2)/(Q$29+Q268-2))</f>
        <v>2.2618074725215518</v>
      </c>
      <c r="R286">
        <f>SQRT((Q$29*P$29^2+Q269*P269^2)/(Q$29+Q269-2))</f>
        <v>1.9439759339269655</v>
      </c>
      <c r="S286">
        <f>SQRT((Q$29*P$29^2+Q270*P270^2)/(Q$29+Q270-2))</f>
        <v>1.902898313773097</v>
      </c>
      <c r="T286">
        <f>SQRT((Q$29*P$29^2+Q271*P271^2)/(Q$29+Q271-2))</f>
        <v>2.8302003172333561</v>
      </c>
      <c r="U286">
        <f>SQRT((Q$29*P$29^2+Q272*P272^2)/(Q$29+Q272-2))</f>
        <v>2.9302680781394197</v>
      </c>
      <c r="Y286" t="str">
        <f t="shared" si="149"/>
        <v>Arabsphere</v>
      </c>
      <c r="AB286">
        <f>SQRT((AB$29*AA$29^2+AB268*AA268^2)/(AB$29+AB268-2))</f>
        <v>1.7155433702916369</v>
      </c>
      <c r="AC286">
        <f>SQRT((AB$29*AA$29^2+AB269*AA269^2)/(AB$29+AB269-2))</f>
        <v>2.1228895068764984</v>
      </c>
      <c r="AD286">
        <f>SQRT((AB$29*AA$29^2+AB270*AA270^2)/(AB$29+AB270-2))</f>
        <v>2.0351875735849303</v>
      </c>
      <c r="AE286">
        <f>SQRT((AB$29*AA$29^2+AB271*AA271^2)/(AB$29+AB271-2))</f>
        <v>1.5055552400277006</v>
      </c>
      <c r="AF286">
        <f>SQRT((AB$29*AA$29^2+AB272*AA272^2)/(AB$29+AB272-2))</f>
        <v>1.7166459837948729</v>
      </c>
    </row>
    <row r="287" spans="14:32" x14ac:dyDescent="0.35">
      <c r="N287" t="str">
        <f t="shared" si="148"/>
        <v>Latin America and the Caribbean</v>
      </c>
      <c r="R287">
        <f>SQRT((Q$30*P$30^2+Q269*P269^2)/(Q$30+Q269-2))</f>
        <v>1.4148862042324943</v>
      </c>
      <c r="S287">
        <f>SQRT((Q$30*P$30^2+Q270*P270^2)/(Q$30+Q270-2))</f>
        <v>1.175085455267187</v>
      </c>
      <c r="T287">
        <f>SQRT((Q$30*P$30^2+Q271*P271^2)/(Q$30+Q271-2))</f>
        <v>1.5122208689710959</v>
      </c>
      <c r="U287">
        <f>SQRT((Q$30*P$30^2+Q272*P272^2)/(Q$30+Q272-2))</f>
        <v>1.7334514554165101</v>
      </c>
      <c r="Y287" t="str">
        <f t="shared" si="149"/>
        <v>Francosphere</v>
      </c>
      <c r="AC287">
        <f>SQRT((AB$30*AA$30^2+AB269*AA269^2)/(AB$30+AB269-2))</f>
        <v>4.1396907081092493</v>
      </c>
      <c r="AD287">
        <f>SQRT((AB$30*AA$30^2+AB270*AA270^2)/(AB$30+AB270-2))</f>
        <v>2.5390438460040037</v>
      </c>
      <c r="AE287">
        <f>SQRT((AB$30*AA$30^2+AB271*AA271^2)/(AB$30+AB271-2))</f>
        <v>2.5151056165983028</v>
      </c>
      <c r="AF287">
        <f>SQRT((AB$30*AA$30^2+AB272*AA272^2)/(AB$30+AB272-2))</f>
        <v>4.6517159493474303</v>
      </c>
    </row>
    <row r="288" spans="14:32" x14ac:dyDescent="0.35">
      <c r="N288" t="str">
        <f t="shared" si="148"/>
        <v>Northern Africa and Western Asia</v>
      </c>
      <c r="S288">
        <f>SQRT((Q$31*P$31^2+Q270*P270^2)/(Q$31+Q270-2))</f>
        <v>1.6351866270316968</v>
      </c>
      <c r="T288">
        <f>SQRT((Q$31*P$31^2+Q271*P271^2)/(Q$31+Q271-2))</f>
        <v>2.0166624181102115</v>
      </c>
      <c r="U288">
        <f>SQRT((Q$31*P$31^2+Q272*P272^2)/(Q$31+Q272-2))</f>
        <v>2.1761669382701276</v>
      </c>
      <c r="Y288" t="str">
        <f t="shared" si="149"/>
        <v>Germanosphere</v>
      </c>
      <c r="AD288">
        <f>SQRT((AB$31*AA$31^2+AB270*AA270^2)/(AB$31+AB270-2))</f>
        <v>2.2943339850622615</v>
      </c>
      <c r="AE288">
        <f>SQRT((AB$31*AA$31^2+AB271*AA271^2)/(AB$31+AB271-2))</f>
        <v>1.4815155010224341</v>
      </c>
      <c r="AF288">
        <f>SQRT((AB$31*AA$31^2+AB272*AA272^2)/(AB$31+AB272-2))</f>
        <v>6.0426137278465548</v>
      </c>
    </row>
    <row r="289" spans="14:32" x14ac:dyDescent="0.35">
      <c r="N289" t="str">
        <f t="shared" si="148"/>
        <v>Northern America</v>
      </c>
      <c r="T289">
        <f>SQRT((Q$32*P$32^2+Q271*P271^2)/(Q$32+Q271-2))</f>
        <v>2.2191630570753351</v>
      </c>
      <c r="U289">
        <f>SQRT((Q$32*P$32^2+Q272*P272^2)/(Q$32+Q272-2))</f>
        <v>2.5132349814328738</v>
      </c>
      <c r="Y289" t="str">
        <f t="shared" si="149"/>
        <v>Hispanosphere</v>
      </c>
      <c r="AE289">
        <f>SQRT((AB$32*AA$32^2+AB271*AA271^2)/(AB$32+AB271-2))</f>
        <v>1.5184536984785257</v>
      </c>
      <c r="AF289">
        <f>SQRT((AB$32*AA$32^2+AB272*AA272^2)/(AB$32+AB272-2))</f>
        <v>1.7100516889652646</v>
      </c>
    </row>
    <row r="290" spans="14:32" x14ac:dyDescent="0.35">
      <c r="N290" t="str">
        <f t="shared" si="148"/>
        <v>Oceania</v>
      </c>
      <c r="U290">
        <f>SQRT((Q271*P271^2+Q272*P272^2)/(Q271+Q272-2))</f>
        <v>3.5083215863840502</v>
      </c>
      <c r="Y290" t="str">
        <f t="shared" si="149"/>
        <v>Lusosphone (Portuguese)</v>
      </c>
      <c r="AF290">
        <f>SQRT((AB271*AA271^2+AB272*AA272^2)/(AB271+AB272-2))</f>
        <v>1.0920704493539473</v>
      </c>
    </row>
    <row r="292" spans="14:32" x14ac:dyDescent="0.35">
      <c r="N292" s="4" t="s">
        <v>39</v>
      </c>
      <c r="O292" t="str">
        <f>O283</f>
        <v>Eastern and South-Eastern Asia</v>
      </c>
      <c r="P292" t="str">
        <f t="shared" ref="P292:U292" si="150">P283</f>
        <v>Europe</v>
      </c>
      <c r="Q292" t="str">
        <f t="shared" si="150"/>
        <v>Latin America and the Caribbean</v>
      </c>
      <c r="R292" t="str">
        <f t="shared" si="150"/>
        <v>Northern Africa and Western Asia</v>
      </c>
      <c r="S292" t="str">
        <f t="shared" si="150"/>
        <v>Northern America</v>
      </c>
      <c r="T292" t="str">
        <f t="shared" si="150"/>
        <v>Oceania</v>
      </c>
      <c r="U292" t="str">
        <f t="shared" si="150"/>
        <v>Sub-Saharan Africa</v>
      </c>
      <c r="Y292" s="4" t="s">
        <v>39</v>
      </c>
      <c r="Z292" t="str">
        <f>Z283</f>
        <v>Anglosphere (other)</v>
      </c>
      <c r="AA292" t="str">
        <f t="shared" ref="AA292:AF292" si="151">AA283</f>
        <v>Arabsphere</v>
      </c>
      <c r="AB292" t="str">
        <f t="shared" si="151"/>
        <v>Francosphere</v>
      </c>
      <c r="AC292" t="str">
        <f t="shared" si="151"/>
        <v>Germanosphere</v>
      </c>
      <c r="AD292" t="str">
        <f t="shared" si="151"/>
        <v>Hispanosphere</v>
      </c>
      <c r="AE292" t="str">
        <f t="shared" si="151"/>
        <v>Lusosphone (Portuguese)</v>
      </c>
      <c r="AF292" t="str">
        <f t="shared" si="151"/>
        <v>Swahili</v>
      </c>
    </row>
    <row r="293" spans="14:32" x14ac:dyDescent="0.35">
      <c r="N293" t="str">
        <f>N284</f>
        <v>Central and Southern Asia</v>
      </c>
      <c r="O293">
        <f>O275/O284</f>
        <v>-21.551609702023008</v>
      </c>
      <c r="P293">
        <f t="shared" ref="P293:U299" si="152">P275/P284</f>
        <v>-5.3959387678858457</v>
      </c>
      <c r="Q293">
        <f t="shared" si="152"/>
        <v>-22.499354542028311</v>
      </c>
      <c r="R293">
        <f t="shared" si="152"/>
        <v>-20.260683548506176</v>
      </c>
      <c r="S293">
        <f t="shared" si="152"/>
        <v>-7.0951533153523547</v>
      </c>
      <c r="T293">
        <f t="shared" si="152"/>
        <v>-1.5775486813508066</v>
      </c>
      <c r="U293">
        <f t="shared" si="152"/>
        <v>-17.974745143055561</v>
      </c>
      <c r="Y293" t="str">
        <f>Y284</f>
        <v>Anglosphere (core)</v>
      </c>
      <c r="Z293">
        <f>Z275/Z284</f>
        <v>-22.956846821182964</v>
      </c>
      <c r="AA293">
        <f t="shared" ref="AA293:AF299" si="153">AA275/AA284</f>
        <v>-15.336097748109196</v>
      </c>
      <c r="AB293">
        <f t="shared" si="153"/>
        <v>-14.395495739721682</v>
      </c>
      <c r="AC293">
        <f t="shared" si="153"/>
        <v>-3.6282348772489472</v>
      </c>
      <c r="AD293">
        <f t="shared" si="153"/>
        <v>-21.373983332278208</v>
      </c>
      <c r="AE293">
        <f t="shared" si="153"/>
        <v>-18.284817492519824</v>
      </c>
      <c r="AF293">
        <f t="shared" si="153"/>
        <v>-19.783488677205465</v>
      </c>
    </row>
    <row r="294" spans="14:32" x14ac:dyDescent="0.35">
      <c r="N294" t="str">
        <f t="shared" ref="N294:N299" si="154">N285</f>
        <v>Eastern and South-Eastern Asia</v>
      </c>
      <c r="P294">
        <f t="shared" si="152"/>
        <v>-1.8679333308605952</v>
      </c>
      <c r="Q294">
        <f t="shared" si="152"/>
        <v>-17.165150312874243</v>
      </c>
      <c r="R294">
        <f t="shared" si="152"/>
        <v>-15.809982645106594</v>
      </c>
      <c r="S294">
        <f t="shared" si="152"/>
        <v>-1.3461074479411965</v>
      </c>
      <c r="T294">
        <f t="shared" si="152"/>
        <v>2.3580849662425658</v>
      </c>
      <c r="U294">
        <f t="shared" si="152"/>
        <v>-10.641477080713889</v>
      </c>
      <c r="Y294" t="str">
        <f t="shared" ref="Y294:Y299" si="155">Y285</f>
        <v>Anglosphere (other)</v>
      </c>
      <c r="AA294">
        <f t="shared" si="153"/>
        <v>-19.075319741852482</v>
      </c>
      <c r="AB294">
        <f t="shared" si="153"/>
        <v>-18.407079402739797</v>
      </c>
      <c r="AC294">
        <f t="shared" si="153"/>
        <v>-5.9227022544701438</v>
      </c>
      <c r="AD294">
        <f t="shared" si="153"/>
        <v>-24.578838091662973</v>
      </c>
      <c r="AE294">
        <f t="shared" si="153"/>
        <v>-23.101682183944227</v>
      </c>
      <c r="AF294">
        <f t="shared" si="153"/>
        <v>-26.669882750122085</v>
      </c>
    </row>
    <row r="295" spans="14:32" x14ac:dyDescent="0.35">
      <c r="N295" t="str">
        <f t="shared" si="154"/>
        <v>Europe</v>
      </c>
      <c r="Q295">
        <f t="shared" si="152"/>
        <v>-21.254195364771046</v>
      </c>
      <c r="R295">
        <f t="shared" si="152"/>
        <v>-19.306733338917983</v>
      </c>
      <c r="S295">
        <f t="shared" si="152"/>
        <v>-6.132236412852019</v>
      </c>
      <c r="T295">
        <f t="shared" si="152"/>
        <v>-0.66904598433803719</v>
      </c>
      <c r="U295">
        <f t="shared" si="152"/>
        <v>-15.29610828595845</v>
      </c>
      <c r="Y295" t="str">
        <f t="shared" si="155"/>
        <v>Arabsphere</v>
      </c>
      <c r="AB295">
        <f t="shared" si="153"/>
        <v>-21.566670537574549</v>
      </c>
      <c r="AC295">
        <f t="shared" si="153"/>
        <v>-7.8400447908795741</v>
      </c>
      <c r="AD295">
        <f t="shared" si="153"/>
        <v>-26.997068075262167</v>
      </c>
      <c r="AE295">
        <f t="shared" si="153"/>
        <v>-27.020399709313565</v>
      </c>
      <c r="AF295">
        <f t="shared" si="153"/>
        <v>-31.573960491365163</v>
      </c>
    </row>
    <row r="296" spans="14:32" x14ac:dyDescent="0.35">
      <c r="N296" t="str">
        <f t="shared" si="154"/>
        <v>Latin America and the Caribbean</v>
      </c>
      <c r="R296">
        <f t="shared" si="152"/>
        <v>-25.282725928665474</v>
      </c>
      <c r="S296">
        <f t="shared" si="152"/>
        <v>-8.432899440218943</v>
      </c>
      <c r="T296">
        <f t="shared" si="152"/>
        <v>-8.8538194467785158E-2</v>
      </c>
      <c r="U296">
        <f t="shared" si="152"/>
        <v>-24.841799199977626</v>
      </c>
      <c r="Y296" t="str">
        <f t="shared" si="155"/>
        <v>Francosphere</v>
      </c>
      <c r="AC296">
        <f t="shared" si="153"/>
        <v>-1.0466700064119023</v>
      </c>
      <c r="AD296">
        <f t="shared" si="153"/>
        <v>-16.791139238141682</v>
      </c>
      <c r="AE296">
        <f t="shared" si="153"/>
        <v>-11.279862548424774</v>
      </c>
      <c r="AF296">
        <f t="shared" si="153"/>
        <v>-9.0054195497204983</v>
      </c>
    </row>
    <row r="297" spans="14:32" x14ac:dyDescent="0.35">
      <c r="N297" t="str">
        <f t="shared" si="154"/>
        <v>Northern Africa and Western Asia</v>
      </c>
      <c r="S297">
        <f t="shared" si="152"/>
        <v>-8.6415978892255527</v>
      </c>
      <c r="T297">
        <f t="shared" si="152"/>
        <v>-2.1595766812430752</v>
      </c>
      <c r="U297">
        <f t="shared" si="152"/>
        <v>-21.727791178863832</v>
      </c>
      <c r="Y297" t="str">
        <f t="shared" si="155"/>
        <v>Germanosphere</v>
      </c>
      <c r="AD297">
        <f t="shared" si="153"/>
        <v>-22.166091820594247</v>
      </c>
      <c r="AE297">
        <f t="shared" si="153"/>
        <v>-24.699724474530406</v>
      </c>
      <c r="AF297">
        <f t="shared" si="153"/>
        <v>-8.2933702263737636</v>
      </c>
    </row>
    <row r="298" spans="14:32" x14ac:dyDescent="0.35">
      <c r="N298" t="str">
        <f t="shared" si="154"/>
        <v>Northern America</v>
      </c>
      <c r="T298">
        <f t="shared" si="152"/>
        <v>2.4109269145283974</v>
      </c>
      <c r="U298">
        <f t="shared" si="152"/>
        <v>-14.952013643203514</v>
      </c>
      <c r="Y298" t="str">
        <f t="shared" si="155"/>
        <v>Hispanosphere</v>
      </c>
      <c r="AE298">
        <f t="shared" si="153"/>
        <v>-21.306651933093196</v>
      </c>
      <c r="AF298">
        <f t="shared" si="153"/>
        <v>-26.82595668073505</v>
      </c>
    </row>
    <row r="299" spans="14:32" x14ac:dyDescent="0.35">
      <c r="N299" t="str">
        <f t="shared" si="154"/>
        <v>Oceania</v>
      </c>
      <c r="U299">
        <f t="shared" si="152"/>
        <v>-12.236097123934359</v>
      </c>
      <c r="Y299" t="str">
        <f t="shared" si="155"/>
        <v>Lusosphone (Portuguese)</v>
      </c>
      <c r="AF299">
        <f t="shared" si="153"/>
        <v>-12.380710519178132</v>
      </c>
    </row>
    <row r="301" spans="14:32" x14ac:dyDescent="0.35">
      <c r="N301" s="4" t="s">
        <v>41</v>
      </c>
      <c r="Y301" t="s">
        <v>41</v>
      </c>
    </row>
    <row r="302" spans="14:32" x14ac:dyDescent="0.35">
      <c r="O302" t="str">
        <f>O292</f>
        <v>Eastern and South-Eastern Asia</v>
      </c>
      <c r="P302" t="str">
        <f t="shared" ref="P302:U302" si="156">P292</f>
        <v>Europe</v>
      </c>
      <c r="Q302" t="str">
        <f t="shared" si="156"/>
        <v>Latin America and the Caribbean</v>
      </c>
      <c r="R302" t="str">
        <f t="shared" si="156"/>
        <v>Northern Africa and Western Asia</v>
      </c>
      <c r="S302" t="str">
        <f t="shared" si="156"/>
        <v>Northern America</v>
      </c>
      <c r="T302" t="str">
        <f t="shared" si="156"/>
        <v>Oceania</v>
      </c>
      <c r="U302" t="str">
        <f t="shared" si="156"/>
        <v>Sub-Saharan Africa</v>
      </c>
      <c r="Z302" t="str">
        <f>Z292</f>
        <v>Anglosphere (other)</v>
      </c>
      <c r="AA302" t="str">
        <f t="shared" ref="AA302:AF302" si="157">AA292</f>
        <v>Arabsphere</v>
      </c>
      <c r="AB302" t="str">
        <f t="shared" si="157"/>
        <v>Francosphere</v>
      </c>
      <c r="AC302" t="str">
        <f t="shared" si="157"/>
        <v>Germanosphere</v>
      </c>
      <c r="AD302" t="str">
        <f t="shared" si="157"/>
        <v>Hispanosphere</v>
      </c>
      <c r="AE302" t="str">
        <f t="shared" si="157"/>
        <v>Lusosphone (Portuguese)</v>
      </c>
      <c r="AF302" t="str">
        <f t="shared" si="157"/>
        <v>Swahili</v>
      </c>
    </row>
    <row r="303" spans="14:32" x14ac:dyDescent="0.35">
      <c r="N303" t="str">
        <f>N293</f>
        <v>Central and Southern Asia</v>
      </c>
      <c r="O303">
        <f>Q$27+Q266-2</f>
        <v>13268</v>
      </c>
      <c r="P303">
        <f>Q$27+Q267-2</f>
        <v>23006</v>
      </c>
      <c r="Q303">
        <f>Q$27+Q268-2</f>
        <v>40013</v>
      </c>
      <c r="R303">
        <f>Q$27+Q269-2</f>
        <v>23568</v>
      </c>
      <c r="S303">
        <f>Q$27+Q270-2</f>
        <v>15652</v>
      </c>
      <c r="T303">
        <f>Q$27+Q271-2</f>
        <v>11726</v>
      </c>
      <c r="U303">
        <f>Q$27+Q272-2</f>
        <v>13811</v>
      </c>
      <c r="Y303" t="str">
        <f>Y293</f>
        <v>Anglosphere (core)</v>
      </c>
      <c r="Z303">
        <f>AB$27+AB266-2</f>
        <v>23556</v>
      </c>
      <c r="AA303">
        <f>AB$27+AB267-2</f>
        <v>18535</v>
      </c>
      <c r="AB303">
        <f>AB$27+AB268-2</f>
        <v>15662</v>
      </c>
      <c r="AC303">
        <f>AB$27+AB269-2</f>
        <v>11247</v>
      </c>
      <c r="AD303">
        <f>AB$27+AB270-2</f>
        <v>33640</v>
      </c>
      <c r="AE303">
        <f>AB$27+AB271-2</f>
        <v>15454</v>
      </c>
      <c r="AF303">
        <f>AB$27+AB272-2</f>
        <v>8364</v>
      </c>
    </row>
    <row r="304" spans="14:32" x14ac:dyDescent="0.35">
      <c r="N304" t="str">
        <f t="shared" ref="N304:N309" si="158">N294</f>
        <v>Eastern and South-Eastern Asia</v>
      </c>
      <c r="P304">
        <f>Q$28+Q267-2</f>
        <v>13579</v>
      </c>
      <c r="Q304">
        <f>Q$28+Q268-2</f>
        <v>30586</v>
      </c>
      <c r="R304">
        <f>Q$28+Q269-2</f>
        <v>14141</v>
      </c>
      <c r="S304">
        <f>Q$28+Q270-2</f>
        <v>6225</v>
      </c>
      <c r="T304">
        <f>Q$28+Q271-2</f>
        <v>2299</v>
      </c>
      <c r="U304">
        <f>Q$28+Q272-2</f>
        <v>4384</v>
      </c>
      <c r="Y304" t="str">
        <f t="shared" ref="Y304:Y309" si="159">Y294</f>
        <v>Anglosphere (other)</v>
      </c>
      <c r="AA304">
        <f>AB$28+AB267-2</f>
        <v>23507</v>
      </c>
      <c r="AB304">
        <f>AB$28+AB268-2</f>
        <v>20634</v>
      </c>
      <c r="AC304">
        <f>AB$28+AB269-2</f>
        <v>16219</v>
      </c>
      <c r="AD304">
        <f>AB$28+AB270-2</f>
        <v>38612</v>
      </c>
      <c r="AE304">
        <f>AB$28+AB271-2</f>
        <v>20426</v>
      </c>
      <c r="AF304">
        <f>AB$28+AB272-2</f>
        <v>13336</v>
      </c>
    </row>
    <row r="305" spans="14:32" x14ac:dyDescent="0.35">
      <c r="N305" t="str">
        <f t="shared" si="158"/>
        <v>Europe</v>
      </c>
      <c r="Q305">
        <f>Q$29+Q268-2</f>
        <v>34699</v>
      </c>
      <c r="R305">
        <f>Q$29+Q269-2</f>
        <v>18254</v>
      </c>
      <c r="S305">
        <f>Q$29+Q270-2</f>
        <v>10338</v>
      </c>
      <c r="T305">
        <f>Q$29+Q271-2</f>
        <v>6412</v>
      </c>
      <c r="U305">
        <f>Q$29+Q272-2</f>
        <v>8497</v>
      </c>
      <c r="Y305" t="str">
        <f t="shared" si="159"/>
        <v>Arabsphere</v>
      </c>
      <c r="AB305">
        <f>AB$29+AB268-2</f>
        <v>23183</v>
      </c>
      <c r="AC305">
        <f>AB$29+AB269-2</f>
        <v>18768</v>
      </c>
      <c r="AD305">
        <f>AB$29+AB270-2</f>
        <v>41161</v>
      </c>
      <c r="AE305">
        <f>AB$29+AB271-2</f>
        <v>22975</v>
      </c>
      <c r="AF305">
        <f>AB$29+AB272-2</f>
        <v>15885</v>
      </c>
    </row>
    <row r="306" spans="14:32" x14ac:dyDescent="0.35">
      <c r="N306" t="str">
        <f t="shared" si="158"/>
        <v>Latin America and the Caribbean</v>
      </c>
      <c r="R306">
        <f>Q$30+Q269-2</f>
        <v>33197</v>
      </c>
      <c r="S306">
        <f>Q$30+Q270-2</f>
        <v>25281</v>
      </c>
      <c r="T306">
        <f>Q$30+Q271-2</f>
        <v>21355</v>
      </c>
      <c r="U306">
        <f>Q$30+Q272-2</f>
        <v>23440</v>
      </c>
      <c r="Y306" t="str">
        <f t="shared" si="159"/>
        <v>Francosphere</v>
      </c>
      <c r="AC306">
        <f>AB$30+AB269-2</f>
        <v>5468</v>
      </c>
      <c r="AD306">
        <f>AB$30+AB270-2</f>
        <v>27861</v>
      </c>
      <c r="AE306">
        <f>AB$30+AB271-2</f>
        <v>9675</v>
      </c>
      <c r="AF306">
        <f>AB$30+AB272-2</f>
        <v>2585</v>
      </c>
    </row>
    <row r="307" spans="14:32" x14ac:dyDescent="0.35">
      <c r="N307" t="str">
        <f t="shared" si="158"/>
        <v>Northern Africa and Western Asia</v>
      </c>
      <c r="S307">
        <f>Q$31+Q270-2</f>
        <v>21458</v>
      </c>
      <c r="T307">
        <f>Q$31+Q271-2</f>
        <v>17532</v>
      </c>
      <c r="U307">
        <f>Q$31+Q272-2</f>
        <v>19617</v>
      </c>
      <c r="Y307" t="str">
        <f t="shared" si="159"/>
        <v>Germanosphere</v>
      </c>
      <c r="AD307">
        <f>AB$31+AB270-2</f>
        <v>25576</v>
      </c>
      <c r="AE307">
        <f>AB$31+AB271-2</f>
        <v>7390</v>
      </c>
      <c r="AF307">
        <f>AB$31+AB272-2</f>
        <v>300</v>
      </c>
    </row>
    <row r="308" spans="14:32" x14ac:dyDescent="0.35">
      <c r="N308" t="str">
        <f t="shared" si="158"/>
        <v>Northern America</v>
      </c>
      <c r="T308">
        <f>Q$32+Q271-2</f>
        <v>6057</v>
      </c>
      <c r="U308">
        <f>Q$32+Q272-2</f>
        <v>8142</v>
      </c>
      <c r="Y308" t="str">
        <f t="shared" si="159"/>
        <v>Hispanosphere</v>
      </c>
      <c r="AE308">
        <f>AB$32+AB271-2</f>
        <v>25004</v>
      </c>
      <c r="AF308">
        <f>AB$32+AB272-2</f>
        <v>17914</v>
      </c>
    </row>
    <row r="309" spans="14:32" x14ac:dyDescent="0.35">
      <c r="N309" t="str">
        <f t="shared" si="158"/>
        <v>Oceania</v>
      </c>
      <c r="U309">
        <f>Q271+Q272-2</f>
        <v>5083</v>
      </c>
      <c r="Y309" t="str">
        <f t="shared" si="159"/>
        <v>Lusosphone (Portuguese)</v>
      </c>
      <c r="AF309">
        <f>AB271+AB272-2</f>
        <v>7226</v>
      </c>
    </row>
    <row r="322" spans="14:32" x14ac:dyDescent="0.35">
      <c r="O322" t="s">
        <v>34</v>
      </c>
      <c r="P322" t="s">
        <v>35</v>
      </c>
      <c r="Q322" t="s">
        <v>36</v>
      </c>
      <c r="Z322" t="s">
        <v>34</v>
      </c>
      <c r="AA322" t="s">
        <v>35</v>
      </c>
      <c r="AB322" t="s">
        <v>36</v>
      </c>
    </row>
    <row r="323" spans="14:32" x14ac:dyDescent="0.35">
      <c r="N323" t="str">
        <f t="shared" ref="N323:N331" si="160">N264</f>
        <v>Geographic_Grouping_A</v>
      </c>
      <c r="O323" t="str">
        <f t="shared" ref="O323:O331" si="161">T3</f>
        <v>reg.65-74</v>
      </c>
      <c r="P323" t="str">
        <f t="shared" ref="P323:P331" si="162">AL3</f>
        <v>65-74</v>
      </c>
      <c r="Q323" t="str">
        <f t="shared" ref="Q323:Q331" si="163">AW3</f>
        <v>65-74</v>
      </c>
      <c r="Y323" t="str">
        <f t="shared" ref="Y323:Y331" si="164">Y264</f>
        <v>Language_Grouping</v>
      </c>
      <c r="Z323" t="str">
        <f t="shared" ref="Z323:Z331" si="165">T15</f>
        <v>reg.65-74</v>
      </c>
      <c r="AA323" t="str">
        <f t="shared" ref="AA323:AA331" si="166">AL15</f>
        <v>65-74</v>
      </c>
      <c r="AB323" t="str">
        <f t="shared" ref="AB323:AB331" si="167">AW15</f>
        <v>65-74</v>
      </c>
    </row>
    <row r="324" spans="14:32" x14ac:dyDescent="0.35">
      <c r="N324" t="str">
        <f t="shared" si="160"/>
        <v>Central and Southern Asia</v>
      </c>
      <c r="O324">
        <f t="shared" si="161"/>
        <v>109.89796282116669</v>
      </c>
      <c r="P324">
        <f t="shared" si="162"/>
        <v>1.2895536021840741</v>
      </c>
      <c r="Q324">
        <f t="shared" si="163"/>
        <v>5453</v>
      </c>
      <c r="Y324" t="str">
        <f t="shared" si="164"/>
        <v>Anglosphere (core)</v>
      </c>
      <c r="Z324">
        <f t="shared" si="165"/>
        <v>91.301777650000005</v>
      </c>
      <c r="AA324">
        <f t="shared" si="166"/>
        <v>1.1040731070000001</v>
      </c>
      <c r="AB324">
        <f t="shared" si="167"/>
        <v>11063</v>
      </c>
    </row>
    <row r="325" spans="14:32" x14ac:dyDescent="0.35">
      <c r="N325" t="str">
        <f t="shared" si="160"/>
        <v>Eastern and South-Eastern Asia</v>
      </c>
      <c r="O325">
        <f t="shared" si="161"/>
        <v>117.52697661680349</v>
      </c>
      <c r="P325">
        <f t="shared" si="162"/>
        <v>1.6030916495326419</v>
      </c>
      <c r="Q325">
        <f t="shared" si="163"/>
        <v>1377</v>
      </c>
      <c r="Y325" t="str">
        <f t="shared" si="164"/>
        <v>Anglosphere (other)</v>
      </c>
      <c r="Z325">
        <f t="shared" si="165"/>
        <v>110.6816475</v>
      </c>
      <c r="AA325">
        <f t="shared" si="166"/>
        <v>1.0445970529999999</v>
      </c>
      <c r="AB325">
        <f t="shared" si="167"/>
        <v>8344</v>
      </c>
    </row>
    <row r="326" spans="14:32" x14ac:dyDescent="0.35">
      <c r="N326" t="str">
        <f t="shared" si="160"/>
        <v>Europe</v>
      </c>
      <c r="O326">
        <f t="shared" si="161"/>
        <v>97.59474396320482</v>
      </c>
      <c r="P326">
        <f t="shared" si="162"/>
        <v>2.7184617015384158</v>
      </c>
      <c r="Q326">
        <f t="shared" si="163"/>
        <v>10376</v>
      </c>
      <c r="Y326" t="str">
        <f t="shared" si="164"/>
        <v>Arabsphere</v>
      </c>
      <c r="Z326">
        <f t="shared" si="165"/>
        <v>101.340001</v>
      </c>
      <c r="AA326">
        <f t="shared" si="166"/>
        <v>2.0839845549999998</v>
      </c>
      <c r="AB326">
        <f t="shared" si="167"/>
        <v>2815</v>
      </c>
    </row>
    <row r="327" spans="14:32" x14ac:dyDescent="0.35">
      <c r="N327" t="str">
        <f t="shared" si="160"/>
        <v>Latin America and the Caribbean</v>
      </c>
      <c r="O327">
        <f t="shared" si="161"/>
        <v>116.02562581547883</v>
      </c>
      <c r="P327">
        <f t="shared" si="162"/>
        <v>1.7415651298215129</v>
      </c>
      <c r="Q327">
        <f t="shared" si="163"/>
        <v>16647</v>
      </c>
      <c r="Y327" t="str">
        <f t="shared" si="164"/>
        <v>Francosphere</v>
      </c>
      <c r="Z327">
        <f t="shared" si="165"/>
        <v>102.181737</v>
      </c>
      <c r="AA327">
        <f t="shared" si="166"/>
        <v>1.097165569</v>
      </c>
      <c r="AB327">
        <f t="shared" si="167"/>
        <v>7666</v>
      </c>
    </row>
    <row r="328" spans="14:32" x14ac:dyDescent="0.35">
      <c r="N328" t="str">
        <f t="shared" si="160"/>
        <v>Northern Africa and Western Asia</v>
      </c>
      <c r="O328">
        <f t="shared" si="161"/>
        <v>101.26230508136899</v>
      </c>
      <c r="P328">
        <f t="shared" si="162"/>
        <v>1.8034518874927106</v>
      </c>
      <c r="Q328">
        <f t="shared" si="163"/>
        <v>5171</v>
      </c>
      <c r="Y328" t="str">
        <f t="shared" si="164"/>
        <v>Germanosphere</v>
      </c>
      <c r="Z328">
        <f t="shared" si="165"/>
        <v>95.562085830000001</v>
      </c>
      <c r="AA328">
        <f t="shared" si="166"/>
        <v>4.0265096930000004</v>
      </c>
      <c r="AB328">
        <f t="shared" si="167"/>
        <v>1527</v>
      </c>
    </row>
    <row r="329" spans="14:32" x14ac:dyDescent="0.35">
      <c r="N329" t="str">
        <f t="shared" si="160"/>
        <v>Northern America</v>
      </c>
      <c r="O329">
        <f t="shared" si="161"/>
        <v>94.237143274238008</v>
      </c>
      <c r="P329">
        <f t="shared" si="162"/>
        <v>0.86258137383318989</v>
      </c>
      <c r="Q329">
        <f t="shared" si="163"/>
        <v>7590</v>
      </c>
      <c r="Y329" t="str">
        <f t="shared" si="164"/>
        <v>Hispanosphere</v>
      </c>
      <c r="Z329">
        <f t="shared" si="165"/>
        <v>119.65851739999999</v>
      </c>
      <c r="AA329">
        <f t="shared" si="166"/>
        <v>1.808893597</v>
      </c>
      <c r="AB329">
        <f t="shared" si="167"/>
        <v>15191</v>
      </c>
    </row>
    <row r="330" spans="14:32" x14ac:dyDescent="0.35">
      <c r="N330" t="str">
        <f t="shared" si="160"/>
        <v>Oceania</v>
      </c>
      <c r="O330">
        <f t="shared" si="161"/>
        <v>87.11611556275156</v>
      </c>
      <c r="P330">
        <f t="shared" si="162"/>
        <v>0.36092746077873161</v>
      </c>
      <c r="Q330">
        <f t="shared" si="163"/>
        <v>1519</v>
      </c>
      <c r="Y330" t="str">
        <f t="shared" si="164"/>
        <v>Lusosphone (Portuguese)</v>
      </c>
      <c r="Z330">
        <f t="shared" si="165"/>
        <v>108.6926569</v>
      </c>
      <c r="AA330">
        <f t="shared" si="166"/>
        <v>0.964030783</v>
      </c>
      <c r="AB330">
        <f t="shared" si="167"/>
        <v>3169</v>
      </c>
    </row>
    <row r="331" spans="14:32" x14ac:dyDescent="0.35">
      <c r="N331" t="str">
        <f t="shared" si="160"/>
        <v>Sub-Saharan Africa</v>
      </c>
      <c r="O331">
        <f t="shared" si="161"/>
        <v>110.93528839465381</v>
      </c>
      <c r="P331">
        <f t="shared" si="162"/>
        <v>2.1966907704771521</v>
      </c>
      <c r="Q331">
        <f t="shared" si="163"/>
        <v>1715</v>
      </c>
      <c r="Y331" t="str">
        <f t="shared" si="164"/>
        <v>Swahili</v>
      </c>
      <c r="Z331">
        <f t="shared" si="165"/>
        <v>134.34561350000001</v>
      </c>
      <c r="AA331">
        <f t="shared" si="166"/>
        <v>4.3431770380000003</v>
      </c>
      <c r="AB331">
        <f t="shared" si="167"/>
        <v>16</v>
      </c>
    </row>
    <row r="332" spans="14:32" x14ac:dyDescent="0.35">
      <c r="N332" s="4" t="s">
        <v>37</v>
      </c>
      <c r="Y332" s="4" t="s">
        <v>37</v>
      </c>
    </row>
    <row r="333" spans="14:32" x14ac:dyDescent="0.35">
      <c r="O333" t="str">
        <f>N325</f>
        <v>Eastern and South-Eastern Asia</v>
      </c>
      <c r="P333" t="str">
        <f>N326</f>
        <v>Europe</v>
      </c>
      <c r="Q333" t="str">
        <f>N327</f>
        <v>Latin America and the Caribbean</v>
      </c>
      <c r="R333" t="str">
        <f>N328</f>
        <v>Northern Africa and Western Asia</v>
      </c>
      <c r="S333" t="str">
        <f>N329</f>
        <v>Northern America</v>
      </c>
      <c r="T333" t="str">
        <f>N330</f>
        <v>Oceania</v>
      </c>
      <c r="U333" t="str">
        <f>N331</f>
        <v>Sub-Saharan Africa</v>
      </c>
      <c r="Z333" t="str">
        <f>Y325</f>
        <v>Anglosphere (other)</v>
      </c>
      <c r="AA333" t="str">
        <f>Y326</f>
        <v>Arabsphere</v>
      </c>
      <c r="AB333" t="str">
        <f>Y327</f>
        <v>Francosphere</v>
      </c>
      <c r="AC333" t="str">
        <f>Y328</f>
        <v>Germanosphere</v>
      </c>
      <c r="AD333" t="str">
        <f>Y329</f>
        <v>Hispanosphere</v>
      </c>
      <c r="AE333" t="str">
        <f>Y330</f>
        <v>Lusosphone (Portuguese)</v>
      </c>
      <c r="AF333" t="str">
        <f>Y331</f>
        <v>Swahili</v>
      </c>
    </row>
    <row r="334" spans="14:32" x14ac:dyDescent="0.35">
      <c r="N334" t="str">
        <f>N324</f>
        <v>Central and Southern Asia</v>
      </c>
      <c r="O334">
        <f>O$27-O325</f>
        <v>-56.612793504187366</v>
      </c>
      <c r="P334">
        <f>O$27-O326</f>
        <v>-36.680560850588691</v>
      </c>
      <c r="Q334">
        <f>O$27-O327</f>
        <v>-55.111442702862703</v>
      </c>
      <c r="R334">
        <f>O$27-O328</f>
        <v>-40.348121968752864</v>
      </c>
      <c r="S334">
        <f>O$27-O329</f>
        <v>-33.322960161621879</v>
      </c>
      <c r="T334">
        <f>O$27-O330</f>
        <v>-26.20193245013543</v>
      </c>
      <c r="U334">
        <f>O$27-O331</f>
        <v>-50.021105282037681</v>
      </c>
      <c r="Y334" t="str">
        <f>Y324</f>
        <v>Anglosphere (core)</v>
      </c>
      <c r="Z334">
        <f>Z$27-Z325</f>
        <v>-44.294522729999997</v>
      </c>
      <c r="AA334">
        <f>Z$27-Z326</f>
        <v>-34.952876230000001</v>
      </c>
      <c r="AB334">
        <f>Z$27-Z327</f>
        <v>-35.794612229999998</v>
      </c>
      <c r="AC334">
        <f>Z$27-Z328</f>
        <v>-29.174961060000001</v>
      </c>
      <c r="AD334">
        <f>Z$27-Z329</f>
        <v>-53.271392629999994</v>
      </c>
      <c r="AE334">
        <f>Z$27-Z330</f>
        <v>-42.305532130000003</v>
      </c>
      <c r="AF334">
        <f>Z$27-Z331</f>
        <v>-67.958488730000013</v>
      </c>
    </row>
    <row r="335" spans="14:32" x14ac:dyDescent="0.35">
      <c r="N335" t="str">
        <f t="shared" ref="N335:N340" si="168">N325</f>
        <v>Eastern and South-Eastern Asia</v>
      </c>
      <c r="P335">
        <f>O$28-O326</f>
        <v>-24.85548490484598</v>
      </c>
      <c r="Q335">
        <f>O$28-O327</f>
        <v>-43.286366757119993</v>
      </c>
      <c r="R335">
        <f>O$28-O328</f>
        <v>-28.523046023010153</v>
      </c>
      <c r="S335">
        <f>O$28-O329</f>
        <v>-21.497884215879168</v>
      </c>
      <c r="T335">
        <f>O$28-O330</f>
        <v>-14.37685650439272</v>
      </c>
      <c r="U335">
        <f>O$28-O331</f>
        <v>-38.19602933629497</v>
      </c>
      <c r="Y335" t="str">
        <f t="shared" ref="Y335:Y340" si="169">Y325</f>
        <v>Anglosphere (other)</v>
      </c>
      <c r="AA335">
        <f>Z$28-Z326</f>
        <v>-38.631908700000004</v>
      </c>
      <c r="AB335">
        <f>Z$28-Z327</f>
        <v>-39.473644700000001</v>
      </c>
      <c r="AC335">
        <f>Z$28-Z328</f>
        <v>-32.853993530000004</v>
      </c>
      <c r="AD335">
        <f>Z$28-Z329</f>
        <v>-56.950425099999997</v>
      </c>
      <c r="AE335">
        <f>Z$28-Z330</f>
        <v>-45.984564600000006</v>
      </c>
      <c r="AF335">
        <f>Z$28-Z331</f>
        <v>-71.637521200000009</v>
      </c>
    </row>
    <row r="336" spans="14:32" x14ac:dyDescent="0.35">
      <c r="N336" t="str">
        <f t="shared" si="168"/>
        <v>Europe</v>
      </c>
      <c r="Q336">
        <f>O$29-O327</f>
        <v>-53.090573906959804</v>
      </c>
      <c r="R336">
        <f>O$29-O328</f>
        <v>-38.327253172849964</v>
      </c>
      <c r="S336">
        <f>O$29-O329</f>
        <v>-31.302091365718979</v>
      </c>
      <c r="T336">
        <f>O$29-O330</f>
        <v>-24.181063654232531</v>
      </c>
      <c r="U336">
        <f>O$29-O331</f>
        <v>-48.000236486134781</v>
      </c>
      <c r="Y336" t="str">
        <f t="shared" si="169"/>
        <v>Arabsphere</v>
      </c>
      <c r="AB336">
        <f>Z$29-Z327</f>
        <v>-42.393981169999996</v>
      </c>
      <c r="AC336">
        <f>Z$29-Z328</f>
        <v>-35.774329999999999</v>
      </c>
      <c r="AD336">
        <f>Z$29-Z329</f>
        <v>-59.870761569999992</v>
      </c>
      <c r="AE336">
        <f>Z$29-Z330</f>
        <v>-48.904901070000001</v>
      </c>
      <c r="AF336">
        <f>Z$29-Z331</f>
        <v>-74.557857670000004</v>
      </c>
    </row>
    <row r="337" spans="14:32" x14ac:dyDescent="0.35">
      <c r="N337" t="str">
        <f t="shared" si="168"/>
        <v>Latin America and the Caribbean</v>
      </c>
      <c r="R337">
        <f>O$30-O328</f>
        <v>-36.567608321107954</v>
      </c>
      <c r="S337">
        <f>O$30-O329</f>
        <v>-29.542446513976969</v>
      </c>
      <c r="T337">
        <f>O$30-O330</f>
        <v>-22.421418802490521</v>
      </c>
      <c r="U337">
        <f>O$30-O331</f>
        <v>-46.240591634392771</v>
      </c>
      <c r="Y337" t="str">
        <f t="shared" si="169"/>
        <v>Francosphere</v>
      </c>
      <c r="AC337">
        <f>Z$30-Z328</f>
        <v>-23.46367128</v>
      </c>
      <c r="AD337">
        <f>Z$30-Z329</f>
        <v>-47.560102849999993</v>
      </c>
      <c r="AE337">
        <f>Z$30-Z330</f>
        <v>-36.594242350000002</v>
      </c>
      <c r="AF337">
        <f>Z$30-Z331</f>
        <v>-62.247198950000012</v>
      </c>
    </row>
    <row r="338" spans="14:32" x14ac:dyDescent="0.35">
      <c r="N338" t="str">
        <f t="shared" si="168"/>
        <v>Northern Africa and Western Asia</v>
      </c>
      <c r="S338">
        <f>O$31-O329</f>
        <v>-33.763694340691849</v>
      </c>
      <c r="T338">
        <f>O$31-O330</f>
        <v>-26.642666629205401</v>
      </c>
      <c r="U338">
        <f>O$31-O331</f>
        <v>-50.461839461107651</v>
      </c>
      <c r="Y338" t="str">
        <f t="shared" si="169"/>
        <v>Germanosphere</v>
      </c>
      <c r="AD338">
        <f>Z$31-Z329</f>
        <v>-55.78308187999999</v>
      </c>
      <c r="AE338">
        <f>Z$31-Z330</f>
        <v>-44.817221379999999</v>
      </c>
      <c r="AF338">
        <f>Z$31-Z331</f>
        <v>-70.470177980000017</v>
      </c>
    </row>
    <row r="339" spans="14:32" x14ac:dyDescent="0.35">
      <c r="N339" t="str">
        <f t="shared" si="168"/>
        <v>Northern America</v>
      </c>
      <c r="T339">
        <f>O$32-O330</f>
        <v>-16.937289555085272</v>
      </c>
      <c r="U339">
        <f>O$32-O331</f>
        <v>-40.756462386987522</v>
      </c>
      <c r="Y339" t="str">
        <f t="shared" si="169"/>
        <v>Hispanosphere</v>
      </c>
      <c r="AE339">
        <f>Z$32-Z330</f>
        <v>-40.57736113</v>
      </c>
      <c r="AF339">
        <f>Z$32-Z331</f>
        <v>-66.23031773000001</v>
      </c>
    </row>
    <row r="340" spans="14:32" x14ac:dyDescent="0.35">
      <c r="N340" t="str">
        <f t="shared" si="168"/>
        <v>Oceania</v>
      </c>
      <c r="U340">
        <f>O330-O331</f>
        <v>-23.81917283190225</v>
      </c>
      <c r="Y340" t="str">
        <f t="shared" si="169"/>
        <v>Lusosphone (Portuguese)</v>
      </c>
      <c r="AF340">
        <f>Z330-Z331</f>
        <v>-25.65295660000001</v>
      </c>
    </row>
    <row r="341" spans="14:32" x14ac:dyDescent="0.35">
      <c r="N341" s="4" t="s">
        <v>38</v>
      </c>
      <c r="Y341" s="4" t="s">
        <v>38</v>
      </c>
    </row>
    <row r="342" spans="14:32" x14ac:dyDescent="0.35">
      <c r="O342" t="str">
        <f>O333</f>
        <v>Eastern and South-Eastern Asia</v>
      </c>
      <c r="P342" t="str">
        <f t="shared" ref="P342:U342" si="170">P333</f>
        <v>Europe</v>
      </c>
      <c r="Q342" t="str">
        <f t="shared" si="170"/>
        <v>Latin America and the Caribbean</v>
      </c>
      <c r="R342" t="str">
        <f t="shared" si="170"/>
        <v>Northern Africa and Western Asia</v>
      </c>
      <c r="S342" t="str">
        <f t="shared" si="170"/>
        <v>Northern America</v>
      </c>
      <c r="T342" t="str">
        <f t="shared" si="170"/>
        <v>Oceania</v>
      </c>
      <c r="U342" t="str">
        <f t="shared" si="170"/>
        <v>Sub-Saharan Africa</v>
      </c>
      <c r="Z342" t="str">
        <f>Z333</f>
        <v>Anglosphere (other)</v>
      </c>
      <c r="AA342" t="str">
        <f t="shared" ref="AA342:AF342" si="171">AA333</f>
        <v>Arabsphere</v>
      </c>
      <c r="AB342" t="str">
        <f t="shared" si="171"/>
        <v>Francosphere</v>
      </c>
      <c r="AC342" t="str">
        <f t="shared" si="171"/>
        <v>Germanosphere</v>
      </c>
      <c r="AD342" t="str">
        <f t="shared" si="171"/>
        <v>Hispanosphere</v>
      </c>
      <c r="AE342" t="str">
        <f t="shared" si="171"/>
        <v>Lusosphone (Portuguese)</v>
      </c>
      <c r="AF342" t="str">
        <f t="shared" si="171"/>
        <v>Swahili</v>
      </c>
    </row>
    <row r="343" spans="14:32" x14ac:dyDescent="0.35">
      <c r="N343" t="str">
        <f>N334</f>
        <v>Central and Southern Asia</v>
      </c>
      <c r="O343">
        <f>SQRT((Q$27*P$27^2+Q325*P325^2)/(Q$27+Q325-2))</f>
        <v>2.1821909636508803</v>
      </c>
      <c r="P343">
        <f>SQRT((Q$27*P$27^2+Q326*P326^2)/(Q$27+Q326-2))</f>
        <v>2.4964126144363061</v>
      </c>
      <c r="Q343">
        <f>SQRT((Q$27*P$27^2+Q327*P327^2)/(Q$27+Q327-2))</f>
        <v>1.9501986586278603</v>
      </c>
      <c r="R343">
        <f>SQRT((Q$27*P$27^2+Q328*P328^2)/(Q$27+Q328-2))</f>
        <v>2.1097477723045537</v>
      </c>
      <c r="S343">
        <f>SQRT((Q$27*P$27^2+Q329*P329^2)/(Q$27+Q329-2))</f>
        <v>1.7943424632775664</v>
      </c>
      <c r="T343">
        <f>SQRT((Q$27*P$27^2+Q330*P330^2)/(Q$27+Q330-2))</f>
        <v>2.1023636797844514</v>
      </c>
      <c r="U343">
        <f>SQRT((Q$27*P$27^2+Q331*P331^2)/(Q$27+Q331-2))</f>
        <v>2.2413963366802103</v>
      </c>
      <c r="Y343" t="str">
        <f>Y334</f>
        <v>Anglosphere (core)</v>
      </c>
      <c r="Z343">
        <f>SQRT((AB$27*AA$27^2+AB325*AA325^2)/(AB$27+AB325-2))</f>
        <v>1.8321392373159344</v>
      </c>
      <c r="AA343">
        <f>SQRT((AB$27*AA$27^2+AB326*AA326^2)/(AB$27+AB326-2))</f>
        <v>2.303939227307128</v>
      </c>
      <c r="AB343">
        <f>SQRT((AB$27*AA$27^2+AB327*AA327^2)/(AB$27+AB327-2))</f>
        <v>1.8727113085993887</v>
      </c>
      <c r="AC343">
        <f>SQRT((AB$27*AA$27^2+AB328*AA328^2)/(AB$27+AB328-2))</f>
        <v>2.6981592980213813</v>
      </c>
      <c r="AD343">
        <f>SQRT((AB$27*AA$27^2+AB329*AA329^2)/(AB$27+AB329-2))</f>
        <v>2.0265448693475814</v>
      </c>
      <c r="AE343">
        <f>SQRT((AB$27*AA$27^2+AB330*AA330^2)/(AB$27+AB330-2))</f>
        <v>2.0819941405799005</v>
      </c>
      <c r="AF343">
        <f>SQRT((AB$27*AA$27^2+AB331*AA331^2)/(AB$27+AB331-2))</f>
        <v>2.3793136512919957</v>
      </c>
    </row>
    <row r="344" spans="14:32" x14ac:dyDescent="0.35">
      <c r="N344" t="str">
        <f t="shared" ref="N344:N349" si="172">N335</f>
        <v>Eastern and South-Eastern Asia</v>
      </c>
      <c r="P344">
        <f>SQRT((Q$28*P$28^2+Q326*P326^2)/(Q$28+Q326-2))</f>
        <v>2.7099924347107112</v>
      </c>
      <c r="Q344">
        <f>SQRT((Q$28*P$28^2+Q327*P327^2)/(Q$28+Q327-2))</f>
        <v>1.7897326916376388</v>
      </c>
      <c r="R344">
        <f>SQRT((Q$28*P$28^2+Q328*P328^2)/(Q$28+Q328-2))</f>
        <v>1.9287660558634072</v>
      </c>
      <c r="S344">
        <f>SQRT((Q$28*P$28^2+Q329*P329^2)/(Q$28+Q329-2))</f>
        <v>1.1470798261222916</v>
      </c>
      <c r="T344">
        <f>SQRT((Q$28*P$28^2+Q330*P330^2)/(Q$28+Q330-2))</f>
        <v>1.5527459484289359</v>
      </c>
      <c r="U344">
        <f>SQRT((Q$28*P$28^2+Q331*P331^2)/(Q$28+Q331-2))</f>
        <v>2.3315580470209065</v>
      </c>
      <c r="Y344" t="str">
        <f t="shared" ref="Y344:Y349" si="173">Y335</f>
        <v>Anglosphere (other)</v>
      </c>
      <c r="AA344">
        <f>SQRT((AB$28*AA$28^2+AB326*AA326^2)/(AB$28+AB326-2))</f>
        <v>1.9292177560179693</v>
      </c>
      <c r="AB344">
        <f>SQRT((AB$28*AA$28^2+AB327*AA327^2)/(AB$28+AB327-2))</f>
        <v>1.6480850927722028</v>
      </c>
      <c r="AC344">
        <f>SQRT((AB$28*AA$28^2+AB328*AA328^2)/(AB$28+AB328-2))</f>
        <v>2.2120072304620182</v>
      </c>
      <c r="AD344">
        <f>SQRT((AB$28*AA$28^2+AB329*AA329^2)/(AB$28+AB329-2))</f>
        <v>1.8494175161781163</v>
      </c>
      <c r="AE344">
        <f>SQRT((AB$28*AA$28^2+AB330*AA330^2)/(AB$28+AB330-2))</f>
        <v>1.7541609666874356</v>
      </c>
      <c r="AF344">
        <f>SQRT((AB$28*AA$28^2+AB331*AA331^2)/(AB$28+AB331-2))</f>
        <v>1.8996027792436401</v>
      </c>
    </row>
    <row r="345" spans="14:32" x14ac:dyDescent="0.35">
      <c r="N345" t="str">
        <f t="shared" si="172"/>
        <v>Europe</v>
      </c>
      <c r="Q345">
        <f>SQRT((Q$29*P$29^2+Q327*P327^2)/(Q$29+Q327-2))</f>
        <v>1.9427465715188379</v>
      </c>
      <c r="R345">
        <f>SQRT((Q$29*P$29^2+Q328*P328^2)/(Q$29+Q328-2))</f>
        <v>2.1749467192900047</v>
      </c>
      <c r="S345">
        <f>SQRT((Q$29*P$29^2+Q329*P329^2)/(Q$29+Q329-2))</f>
        <v>1.7092610130072019</v>
      </c>
      <c r="T345">
        <f>SQRT((Q$29*P$29^2+Q330*P330^2)/(Q$29+Q330-2))</f>
        <v>2.1982334277838111</v>
      </c>
      <c r="U345">
        <f>SQRT((Q$29*P$29^2+Q331*P331^2)/(Q$29+Q331-2))</f>
        <v>2.4306851354429164</v>
      </c>
      <c r="Y345" t="str">
        <f t="shared" si="173"/>
        <v>Arabsphere</v>
      </c>
      <c r="AB345">
        <f>SQRT((AB$29*AA$29^2+AB327*AA327^2)/(AB$29+AB327-2))</f>
        <v>1.5215484999721001</v>
      </c>
      <c r="AC345">
        <f>SQRT((AB$29*AA$29^2+AB328*AA328^2)/(AB$29+AB328-2))</f>
        <v>2.0074847893498058</v>
      </c>
      <c r="AD345">
        <f>SQRT((AB$29*AA$29^2+AB329*AA329^2)/(AB$29+AB329-2))</f>
        <v>1.7489193977790014</v>
      </c>
      <c r="AE345">
        <f>SQRT((AB$29*AA$29^2+AB330*AA330^2)/(AB$29+AB330-2))</f>
        <v>1.5913980313397844</v>
      </c>
      <c r="AF345">
        <f>SQRT((AB$29*AA$29^2+AB331*AA331^2)/(AB$29+AB331-2))</f>
        <v>1.6940936740499364</v>
      </c>
    </row>
    <row r="346" spans="14:32" x14ac:dyDescent="0.35">
      <c r="N346" t="str">
        <f t="shared" si="172"/>
        <v>Latin America and the Caribbean</v>
      </c>
      <c r="R346">
        <f>SQRT((Q$30*P$30^2+Q328*P328^2)/(Q$30+Q328-2))</f>
        <v>1.3434903529100759</v>
      </c>
      <c r="S346">
        <f>SQRT((Q$30*P$30^2+Q329*P329^2)/(Q$30+Q329-2))</f>
        <v>1.1130331533187241</v>
      </c>
      <c r="T346">
        <f>SQRT((Q$30*P$30^2+Q330*P330^2)/(Q$30+Q330-2))</f>
        <v>1.1557522666383393</v>
      </c>
      <c r="U346">
        <f>SQRT((Q$30*P$30^2+Q331*P331^2)/(Q$30+Q331-2))</f>
        <v>1.3031180127841913</v>
      </c>
      <c r="Y346" t="str">
        <f t="shared" si="173"/>
        <v>Francosphere</v>
      </c>
      <c r="AC346">
        <f>SQRT((AB$30*AA$30^2+AB328*AA328^2)/(AB$30+AB328-2))</f>
        <v>4.4208639052673142</v>
      </c>
      <c r="AD346">
        <f>SQRT((AB$30*AA$30^2+AB329*AA329^2)/(AB$30+AB329-2))</f>
        <v>2.4231107094376352</v>
      </c>
      <c r="AE346">
        <f>SQRT((AB$30*AA$30^2+AB330*AA330^2)/(AB$30+AB330-2))</f>
        <v>3.1721289520087814</v>
      </c>
      <c r="AF346">
        <f>SQRT((AB$30*AA$30^2+AB331*AA331^2)/(AB$30+AB331-2))</f>
        <v>4.642063321142996</v>
      </c>
    </row>
    <row r="347" spans="14:32" x14ac:dyDescent="0.35">
      <c r="N347" t="str">
        <f t="shared" si="172"/>
        <v>Northern Africa and Western Asia</v>
      </c>
      <c r="S347">
        <f>SQRT((Q$31*P$31^2+Q329*P329^2)/(Q$31+Q329-2))</f>
        <v>1.5460988580640798</v>
      </c>
      <c r="T347">
        <f>SQRT((Q$31*P$31^2+Q330*P330^2)/(Q$31+Q330-2))</f>
        <v>1.7049316478621557</v>
      </c>
      <c r="U347">
        <f>SQRT((Q$31*P$31^2+Q331*P331^2)/(Q$31+Q331-2))</f>
        <v>1.8247880663140066</v>
      </c>
      <c r="Y347" t="str">
        <f t="shared" si="173"/>
        <v>Germanosphere</v>
      </c>
      <c r="AD347">
        <f>SQRT((AB$31*AA$31^2+AB329*AA329^2)/(AB$31+AB329-2))</f>
        <v>1.9556848225545145</v>
      </c>
      <c r="AE347">
        <f>SQRT((AB$31*AA$31^2+AB330*AA330^2)/(AB$31+AB330-2))</f>
        <v>1.8960708350098099</v>
      </c>
      <c r="AF347">
        <f>SQRT((AB$31*AA$31^2+AB331*AA331^2)/(AB$31+AB331-2))</f>
        <v>6.2277853177967506</v>
      </c>
    </row>
    <row r="348" spans="14:32" x14ac:dyDescent="0.35">
      <c r="N348" t="str">
        <f t="shared" si="172"/>
        <v>Northern America</v>
      </c>
      <c r="T348">
        <f>SQRT((Q$32*P$32^2+Q330*P330^2)/(Q$32+Q330-2))</f>
        <v>1.2533398798255826</v>
      </c>
      <c r="U348">
        <f>SQRT((Q$32*P$32^2+Q331*P331^2)/(Q$32+Q331-2))</f>
        <v>1.6762103376389945</v>
      </c>
      <c r="Y348" t="str">
        <f t="shared" si="173"/>
        <v>Hispanosphere</v>
      </c>
      <c r="AE348">
        <f>SQRT((AB$32*AA$32^2+AB330*AA330^2)/(AB$32+AB330-2))</f>
        <v>1.59790162464436</v>
      </c>
      <c r="AF348">
        <f>SQRT((AB$32*AA$32^2+AB331*AA331^2)/(AB$32+AB331-2))</f>
        <v>1.6899786230834919</v>
      </c>
    </row>
    <row r="349" spans="14:32" x14ac:dyDescent="0.35">
      <c r="N349" t="str">
        <f t="shared" si="172"/>
        <v>Oceania</v>
      </c>
      <c r="U349">
        <f>SQRT((Q330*P330^2+Q331*P331^2)/(Q330+Q331-2))</f>
        <v>1.6191846999290038</v>
      </c>
      <c r="Y349" t="str">
        <f t="shared" si="173"/>
        <v>Lusosphone (Portuguese)</v>
      </c>
      <c r="AF349">
        <f>SQRT((AB330*AA330^2+AB331*AA331^2)/(AB330+AB331-2))</f>
        <v>1.0099937468499867</v>
      </c>
    </row>
    <row r="351" spans="14:32" x14ac:dyDescent="0.35">
      <c r="N351" s="4" t="s">
        <v>39</v>
      </c>
      <c r="O351" t="str">
        <f>O342</f>
        <v>Eastern and South-Eastern Asia</v>
      </c>
      <c r="P351" t="str">
        <f t="shared" ref="P351:U351" si="174">P342</f>
        <v>Europe</v>
      </c>
      <c r="Q351" t="str">
        <f t="shared" si="174"/>
        <v>Latin America and the Caribbean</v>
      </c>
      <c r="R351" t="str">
        <f t="shared" si="174"/>
        <v>Northern Africa and Western Asia</v>
      </c>
      <c r="S351" t="str">
        <f t="shared" si="174"/>
        <v>Northern America</v>
      </c>
      <c r="T351" t="str">
        <f t="shared" si="174"/>
        <v>Oceania</v>
      </c>
      <c r="U351" t="str">
        <f t="shared" si="174"/>
        <v>Sub-Saharan Africa</v>
      </c>
      <c r="Y351" s="4" t="s">
        <v>39</v>
      </c>
      <c r="Z351" t="str">
        <f>Z342</f>
        <v>Anglosphere (other)</v>
      </c>
      <c r="AA351" t="str">
        <f t="shared" ref="AA351:AF351" si="175">AA342</f>
        <v>Arabsphere</v>
      </c>
      <c r="AB351" t="str">
        <f t="shared" si="175"/>
        <v>Francosphere</v>
      </c>
      <c r="AC351" t="str">
        <f t="shared" si="175"/>
        <v>Germanosphere</v>
      </c>
      <c r="AD351" t="str">
        <f t="shared" si="175"/>
        <v>Hispanosphere</v>
      </c>
      <c r="AE351" t="str">
        <f t="shared" si="175"/>
        <v>Lusosphone (Portuguese)</v>
      </c>
      <c r="AF351" t="str">
        <f t="shared" si="175"/>
        <v>Swahili</v>
      </c>
    </row>
    <row r="352" spans="14:32" x14ac:dyDescent="0.35">
      <c r="N352" t="str">
        <f>N343</f>
        <v>Central and Southern Asia</v>
      </c>
      <c r="O352">
        <f>O334/O343</f>
        <v>-25.943097761468238</v>
      </c>
      <c r="P352">
        <f t="shared" ref="P352:U358" si="176">P334/P343</f>
        <v>-14.693308565447712</v>
      </c>
      <c r="Q352">
        <f t="shared" si="176"/>
        <v>-28.259399348391792</v>
      </c>
      <c r="R352">
        <f t="shared" si="176"/>
        <v>-19.124618828097709</v>
      </c>
      <c r="S352">
        <f t="shared" si="176"/>
        <v>-18.571126105299754</v>
      </c>
      <c r="T352">
        <f t="shared" si="176"/>
        <v>-12.46308272069361</v>
      </c>
      <c r="U352">
        <f t="shared" si="176"/>
        <v>-22.316938982833008</v>
      </c>
      <c r="Y352" t="str">
        <f>Y343</f>
        <v>Anglosphere (core)</v>
      </c>
      <c r="Z352">
        <f>Z334/Z343</f>
        <v>-24.176395455015214</v>
      </c>
      <c r="AA352">
        <f t="shared" ref="AA352:AF358" si="177">AA334/AA343</f>
        <v>-15.170919360947444</v>
      </c>
      <c r="AB352">
        <f t="shared" si="177"/>
        <v>-19.113790825971456</v>
      </c>
      <c r="AC352">
        <f t="shared" si="177"/>
        <v>-10.812912744401205</v>
      </c>
      <c r="AD352">
        <f t="shared" si="177"/>
        <v>-26.286806394348424</v>
      </c>
      <c r="AE352">
        <f t="shared" si="177"/>
        <v>-20.319717191046749</v>
      </c>
      <c r="AF352">
        <f t="shared" si="177"/>
        <v>-28.562223687111508</v>
      </c>
    </row>
    <row r="353" spans="14:32" x14ac:dyDescent="0.35">
      <c r="N353" t="str">
        <f t="shared" ref="N353:N358" si="178">N344</f>
        <v>Eastern and South-Eastern Asia</v>
      </c>
      <c r="P353">
        <f t="shared" si="176"/>
        <v>-9.1717912516974529</v>
      </c>
      <c r="Q353">
        <f t="shared" si="176"/>
        <v>-24.185939587163801</v>
      </c>
      <c r="R353">
        <f t="shared" si="176"/>
        <v>-14.788235170512623</v>
      </c>
      <c r="S353">
        <f t="shared" si="176"/>
        <v>-18.741402059656878</v>
      </c>
      <c r="T353">
        <f t="shared" si="176"/>
        <v>-9.2589882581494951</v>
      </c>
      <c r="U353">
        <f t="shared" si="176"/>
        <v>-16.382191035346107</v>
      </c>
      <c r="Y353" t="str">
        <f t="shared" ref="Y353:Y358" si="179">Y344</f>
        <v>Anglosphere (other)</v>
      </c>
      <c r="AA353">
        <f t="shared" si="177"/>
        <v>-20.024649150927768</v>
      </c>
      <c r="AB353">
        <f t="shared" si="177"/>
        <v>-23.951217611951314</v>
      </c>
      <c r="AC353">
        <f t="shared" si="177"/>
        <v>-14.852570587275091</v>
      </c>
      <c r="AD353">
        <f t="shared" si="177"/>
        <v>-30.79370915535069</v>
      </c>
      <c r="AE353">
        <f t="shared" si="177"/>
        <v>-26.214563813284158</v>
      </c>
      <c r="AF353">
        <f t="shared" si="177"/>
        <v>-37.711842698252809</v>
      </c>
    </row>
    <row r="354" spans="14:32" x14ac:dyDescent="0.35">
      <c r="N354" t="str">
        <f t="shared" si="178"/>
        <v>Europe</v>
      </c>
      <c r="Q354">
        <f t="shared" si="176"/>
        <v>-27.327585947277534</v>
      </c>
      <c r="R354">
        <f t="shared" si="176"/>
        <v>-17.622157284552522</v>
      </c>
      <c r="S354">
        <f t="shared" si="176"/>
        <v>-18.313230763186599</v>
      </c>
      <c r="T354">
        <f t="shared" si="176"/>
        <v>-11.000225612350508</v>
      </c>
      <c r="U354">
        <f t="shared" si="176"/>
        <v>-19.747615923684101</v>
      </c>
      <c r="Y354" t="str">
        <f t="shared" si="179"/>
        <v>Arabsphere</v>
      </c>
      <c r="AB354">
        <f t="shared" si="177"/>
        <v>-27.862392273908689</v>
      </c>
      <c r="AC354">
        <f t="shared" si="177"/>
        <v>-17.820473753919085</v>
      </c>
      <c r="AD354">
        <f t="shared" si="177"/>
        <v>-34.233002187540173</v>
      </c>
      <c r="AE354">
        <f t="shared" si="177"/>
        <v>-30.730778916967356</v>
      </c>
      <c r="AF354">
        <f t="shared" si="177"/>
        <v>-44.010469321782189</v>
      </c>
    </row>
    <row r="355" spans="14:32" x14ac:dyDescent="0.35">
      <c r="N355" t="str">
        <f t="shared" si="178"/>
        <v>Latin America and the Caribbean</v>
      </c>
      <c r="R355">
        <f t="shared" si="176"/>
        <v>-27.218363155269742</v>
      </c>
      <c r="S355">
        <f t="shared" si="176"/>
        <v>-26.542288004531077</v>
      </c>
      <c r="T355">
        <f t="shared" si="176"/>
        <v>-19.399848436123971</v>
      </c>
      <c r="U355">
        <f t="shared" si="176"/>
        <v>-35.484577130199376</v>
      </c>
      <c r="Y355" t="str">
        <f t="shared" si="179"/>
        <v>Francosphere</v>
      </c>
      <c r="AC355">
        <f t="shared" si="177"/>
        <v>-5.307485546443492</v>
      </c>
      <c r="AD355">
        <f t="shared" si="177"/>
        <v>-19.627705273539863</v>
      </c>
      <c r="AE355">
        <f t="shared" si="177"/>
        <v>-11.536177407550328</v>
      </c>
      <c r="AF355">
        <f t="shared" si="177"/>
        <v>-13.409381700263653</v>
      </c>
    </row>
    <row r="356" spans="14:32" x14ac:dyDescent="0.35">
      <c r="N356" t="str">
        <f t="shared" si="178"/>
        <v>Northern Africa and Western Asia</v>
      </c>
      <c r="S356">
        <f t="shared" si="176"/>
        <v>-21.837991901092572</v>
      </c>
      <c r="T356">
        <f t="shared" si="176"/>
        <v>-15.62682390382812</v>
      </c>
      <c r="U356">
        <f t="shared" si="176"/>
        <v>-27.653534343327003</v>
      </c>
      <c r="Y356" t="str">
        <f t="shared" si="179"/>
        <v>Germanosphere</v>
      </c>
      <c r="AD356">
        <f t="shared" si="177"/>
        <v>-28.523554121126818</v>
      </c>
      <c r="AE356">
        <f t="shared" si="177"/>
        <v>-23.636891909562085</v>
      </c>
      <c r="AF356">
        <f t="shared" si="177"/>
        <v>-11.315447528132003</v>
      </c>
    </row>
    <row r="357" spans="14:32" x14ac:dyDescent="0.35">
      <c r="N357" t="str">
        <f t="shared" si="178"/>
        <v>Northern America</v>
      </c>
      <c r="T357">
        <f t="shared" si="176"/>
        <v>-13.513724272016542</v>
      </c>
      <c r="U357">
        <f t="shared" si="176"/>
        <v>-24.314646838650653</v>
      </c>
      <c r="Y357" t="str">
        <f t="shared" si="179"/>
        <v>Hispanosphere</v>
      </c>
      <c r="AE357">
        <f t="shared" si="177"/>
        <v>-25.394154749064214</v>
      </c>
      <c r="AF357">
        <f t="shared" si="177"/>
        <v>-39.190032835538396</v>
      </c>
    </row>
    <row r="358" spans="14:32" x14ac:dyDescent="0.35">
      <c r="N358" t="str">
        <f t="shared" si="178"/>
        <v>Oceania</v>
      </c>
      <c r="U358">
        <f t="shared" si="176"/>
        <v>-14.71059653228359</v>
      </c>
      <c r="Y358" t="str">
        <f t="shared" si="179"/>
        <v>Lusosphone (Portuguese)</v>
      </c>
      <c r="AF358">
        <f t="shared" si="177"/>
        <v>-25.399124182706664</v>
      </c>
    </row>
    <row r="360" spans="14:32" x14ac:dyDescent="0.35">
      <c r="N360" s="4" t="s">
        <v>41</v>
      </c>
      <c r="Y360" t="s">
        <v>41</v>
      </c>
    </row>
    <row r="361" spans="14:32" x14ac:dyDescent="0.35">
      <c r="O361" t="str">
        <f>O351</f>
        <v>Eastern and South-Eastern Asia</v>
      </c>
      <c r="P361" t="str">
        <f t="shared" ref="P361:U361" si="180">P351</f>
        <v>Europe</v>
      </c>
      <c r="Q361" t="str">
        <f t="shared" si="180"/>
        <v>Latin America and the Caribbean</v>
      </c>
      <c r="R361" t="str">
        <f t="shared" si="180"/>
        <v>Northern Africa and Western Asia</v>
      </c>
      <c r="S361" t="str">
        <f t="shared" si="180"/>
        <v>Northern America</v>
      </c>
      <c r="T361" t="str">
        <f t="shared" si="180"/>
        <v>Oceania</v>
      </c>
      <c r="U361" t="str">
        <f t="shared" si="180"/>
        <v>Sub-Saharan Africa</v>
      </c>
      <c r="Z361" t="str">
        <f>Z351</f>
        <v>Anglosphere (other)</v>
      </c>
      <c r="AA361" t="str">
        <f t="shared" ref="AA361:AF361" si="181">AA351</f>
        <v>Arabsphere</v>
      </c>
      <c r="AB361" t="str">
        <f t="shared" si="181"/>
        <v>Francosphere</v>
      </c>
      <c r="AC361" t="str">
        <f t="shared" si="181"/>
        <v>Germanosphere</v>
      </c>
      <c r="AD361" t="str">
        <f t="shared" si="181"/>
        <v>Hispanosphere</v>
      </c>
      <c r="AE361" t="str">
        <f t="shared" si="181"/>
        <v>Lusosphone (Portuguese)</v>
      </c>
      <c r="AF361" t="str">
        <f t="shared" si="181"/>
        <v>Swahili</v>
      </c>
    </row>
    <row r="362" spans="14:32" x14ac:dyDescent="0.35">
      <c r="N362" t="str">
        <f>N352</f>
        <v>Central and Southern Asia</v>
      </c>
      <c r="O362">
        <f>Q$27+Q325-2</f>
        <v>11603</v>
      </c>
      <c r="P362">
        <f>Q$27+Q326-2</f>
        <v>20602</v>
      </c>
      <c r="Q362">
        <f>Q$27+Q327-2</f>
        <v>26873</v>
      </c>
      <c r="R362">
        <f>Q$27+Q328-2</f>
        <v>15397</v>
      </c>
      <c r="S362">
        <f>Q$27+Q329-2</f>
        <v>17816</v>
      </c>
      <c r="T362">
        <f>Q$27+Q330-2</f>
        <v>11745</v>
      </c>
      <c r="U362">
        <f>Q$27+Q331-2</f>
        <v>11941</v>
      </c>
      <c r="Y362" t="str">
        <f>Y352</f>
        <v>Anglosphere (core)</v>
      </c>
      <c r="Z362">
        <f>AB$27+AB325-2</f>
        <v>16639</v>
      </c>
      <c r="AA362">
        <f>AB$27+AB326-2</f>
        <v>11110</v>
      </c>
      <c r="AB362">
        <f>AB$27+AB327-2</f>
        <v>15961</v>
      </c>
      <c r="AC362">
        <f>AB$27+AB328-2</f>
        <v>9822</v>
      </c>
      <c r="AD362">
        <f>AB$27+AB329-2</f>
        <v>23486</v>
      </c>
      <c r="AE362">
        <f>AB$27+AB330-2</f>
        <v>11464</v>
      </c>
      <c r="AF362">
        <f>AB$27+AB331-2</f>
        <v>8311</v>
      </c>
    </row>
    <row r="363" spans="14:32" x14ac:dyDescent="0.35">
      <c r="N363" t="str">
        <f t="shared" ref="N363:N368" si="182">N353</f>
        <v>Eastern and South-Eastern Asia</v>
      </c>
      <c r="P363">
        <f>Q$28+Q326-2</f>
        <v>11175</v>
      </c>
      <c r="Q363">
        <f>Q$28+Q327-2</f>
        <v>17446</v>
      </c>
      <c r="R363">
        <f>Q$28+Q328-2</f>
        <v>5970</v>
      </c>
      <c r="S363">
        <f>Q$28+Q329-2</f>
        <v>8389</v>
      </c>
      <c r="T363">
        <f>Q$28+Q330-2</f>
        <v>2318</v>
      </c>
      <c r="U363">
        <f>Q$28+Q331-2</f>
        <v>2514</v>
      </c>
      <c r="Y363" t="str">
        <f t="shared" ref="Y363:Y368" si="183">Y353</f>
        <v>Anglosphere (other)</v>
      </c>
      <c r="AA363">
        <f>AB$28+AB326-2</f>
        <v>16082</v>
      </c>
      <c r="AB363">
        <f>AB$28+AB327-2</f>
        <v>20933</v>
      </c>
      <c r="AC363">
        <f>AB$28+AB328-2</f>
        <v>14794</v>
      </c>
      <c r="AD363">
        <f>AB$28+AB329-2</f>
        <v>28458</v>
      </c>
      <c r="AE363">
        <f>AB$28+AB330-2</f>
        <v>16436</v>
      </c>
      <c r="AF363">
        <f>AB$28+AB331-2</f>
        <v>13283</v>
      </c>
    </row>
    <row r="364" spans="14:32" x14ac:dyDescent="0.35">
      <c r="N364" t="str">
        <f t="shared" si="182"/>
        <v>Europe</v>
      </c>
      <c r="Q364">
        <f>Q$29+Q327-2</f>
        <v>21559</v>
      </c>
      <c r="R364">
        <f>Q$29+Q328-2</f>
        <v>10083</v>
      </c>
      <c r="S364">
        <f>Q$29+Q329-2</f>
        <v>12502</v>
      </c>
      <c r="T364">
        <f>Q$29+Q330-2</f>
        <v>6431</v>
      </c>
      <c r="U364">
        <f>Q$29+Q331-2</f>
        <v>6627</v>
      </c>
      <c r="Y364" t="str">
        <f t="shared" si="183"/>
        <v>Arabsphere</v>
      </c>
      <c r="AB364">
        <f>AB$29+AB327-2</f>
        <v>23482</v>
      </c>
      <c r="AC364">
        <f>AB$29+AB328-2</f>
        <v>17343</v>
      </c>
      <c r="AD364">
        <f>AB$29+AB329-2</f>
        <v>31007</v>
      </c>
      <c r="AE364">
        <f>AB$29+AB330-2</f>
        <v>18985</v>
      </c>
      <c r="AF364">
        <f>AB$29+AB331-2</f>
        <v>15832</v>
      </c>
    </row>
    <row r="365" spans="14:32" x14ac:dyDescent="0.35">
      <c r="N365" t="str">
        <f t="shared" si="182"/>
        <v>Latin America and the Caribbean</v>
      </c>
      <c r="R365">
        <f>Q$30+Q328-2</f>
        <v>25026</v>
      </c>
      <c r="S365">
        <f>Q$30+Q329-2</f>
        <v>27445</v>
      </c>
      <c r="T365">
        <f>Q$30+Q330-2</f>
        <v>21374</v>
      </c>
      <c r="U365">
        <f>Q$30+Q331-2</f>
        <v>21570</v>
      </c>
      <c r="Y365" t="str">
        <f t="shared" si="183"/>
        <v>Francosphere</v>
      </c>
      <c r="AC365">
        <f>AB$30+AB328-2</f>
        <v>4043</v>
      </c>
      <c r="AD365">
        <f>AB$30+AB329-2</f>
        <v>17707</v>
      </c>
      <c r="AE365">
        <f>AB$30+AB330-2</f>
        <v>5685</v>
      </c>
      <c r="AF365">
        <f>AB$30+AB331-2</f>
        <v>2532</v>
      </c>
    </row>
    <row r="366" spans="14:32" x14ac:dyDescent="0.35">
      <c r="N366" t="str">
        <f t="shared" si="182"/>
        <v>Northern Africa and Western Asia</v>
      </c>
      <c r="S366">
        <f>Q$31+Q329-2</f>
        <v>23622</v>
      </c>
      <c r="T366">
        <f>Q$31+Q330-2</f>
        <v>17551</v>
      </c>
      <c r="U366">
        <f>Q$31+Q331-2</f>
        <v>17747</v>
      </c>
      <c r="Y366" t="str">
        <f t="shared" si="183"/>
        <v>Germanosphere</v>
      </c>
      <c r="AD366">
        <f>AB$31+AB329-2</f>
        <v>15422</v>
      </c>
      <c r="AE366">
        <f>AB$31+AB330-2</f>
        <v>3400</v>
      </c>
      <c r="AF366">
        <f>AB$31+AB331-2</f>
        <v>247</v>
      </c>
    </row>
    <row r="367" spans="14:32" x14ac:dyDescent="0.35">
      <c r="N367" t="str">
        <f t="shared" si="182"/>
        <v>Northern America</v>
      </c>
      <c r="T367">
        <f>Q$32+Q330-2</f>
        <v>6076</v>
      </c>
      <c r="U367">
        <f>Q$32+Q331-2</f>
        <v>6272</v>
      </c>
      <c r="Y367" t="str">
        <f t="shared" si="183"/>
        <v>Hispanosphere</v>
      </c>
      <c r="AE367">
        <f>AB$32+AB330-2</f>
        <v>21014</v>
      </c>
      <c r="AF367">
        <f>AB$32+AB331-2</f>
        <v>17861</v>
      </c>
    </row>
    <row r="368" spans="14:32" x14ac:dyDescent="0.35">
      <c r="N368" t="str">
        <f t="shared" si="182"/>
        <v>Oceania</v>
      </c>
      <c r="U368">
        <f>Q330+Q331-2</f>
        <v>3232</v>
      </c>
      <c r="Y368" t="str">
        <f t="shared" si="183"/>
        <v>Lusosphone (Portuguese)</v>
      </c>
      <c r="AF368">
        <f>AB330+AB331-2</f>
        <v>3183</v>
      </c>
    </row>
    <row r="385" spans="14:32" x14ac:dyDescent="0.35">
      <c r="O385" t="s">
        <v>34</v>
      </c>
      <c r="P385" t="s">
        <v>35</v>
      </c>
      <c r="Q385" t="s">
        <v>36</v>
      </c>
      <c r="Z385" t="s">
        <v>34</v>
      </c>
      <c r="AA385" t="s">
        <v>35</v>
      </c>
      <c r="AB385" t="s">
        <v>36</v>
      </c>
    </row>
    <row r="386" spans="14:32" x14ac:dyDescent="0.35">
      <c r="N386" t="str">
        <f>N323</f>
        <v>Geographic_Grouping_A</v>
      </c>
      <c r="O386" t="str">
        <f t="shared" ref="O386:O394" si="184">U3</f>
        <v>reg.75+</v>
      </c>
      <c r="P386" t="str">
        <f t="shared" ref="P386:P394" si="185">AM3</f>
        <v>75+</v>
      </c>
      <c r="Q386" t="str">
        <f t="shared" ref="Q386:Q394" si="186">AX3</f>
        <v>75+</v>
      </c>
      <c r="Y386" t="str">
        <f t="shared" ref="Y386:Y394" si="187">Y323</f>
        <v>Language_Grouping</v>
      </c>
      <c r="Z386" t="str">
        <f t="shared" ref="Z386:Z394" si="188">U15</f>
        <v>reg.75+</v>
      </c>
      <c r="AA386" t="str">
        <f t="shared" ref="AA386:AA394" si="189">AM15</f>
        <v>75+</v>
      </c>
      <c r="AB386" t="str">
        <f t="shared" ref="AB386:AB394" si="190">AX15</f>
        <v>75+</v>
      </c>
    </row>
    <row r="387" spans="14:32" x14ac:dyDescent="0.35">
      <c r="N387" t="str">
        <f t="shared" ref="N387:N394" si="191">N324</f>
        <v>Central and Southern Asia</v>
      </c>
      <c r="O387">
        <f t="shared" si="184"/>
        <v>106.56812917354809</v>
      </c>
      <c r="P387">
        <f t="shared" si="185"/>
        <v>1.5336495393253926</v>
      </c>
      <c r="Q387">
        <f t="shared" si="186"/>
        <v>1202</v>
      </c>
      <c r="Y387" t="str">
        <f t="shared" si="187"/>
        <v>Anglosphere (core)</v>
      </c>
      <c r="Z387">
        <f t="shared" si="188"/>
        <v>108.35775959999999</v>
      </c>
      <c r="AA387">
        <f t="shared" si="189"/>
        <v>1.227993283</v>
      </c>
      <c r="AB387">
        <f t="shared" si="190"/>
        <v>6901</v>
      </c>
    </row>
    <row r="388" spans="14:32" x14ac:dyDescent="0.35">
      <c r="N388" t="str">
        <f t="shared" si="191"/>
        <v>Eastern and South-Eastern Asia</v>
      </c>
      <c r="O388">
        <f t="shared" si="184"/>
        <v>108.75363343906517</v>
      </c>
      <c r="P388">
        <f t="shared" si="185"/>
        <v>1.6108531855798587</v>
      </c>
      <c r="Q388">
        <f t="shared" si="186"/>
        <v>230</v>
      </c>
      <c r="Y388" t="str">
        <f t="shared" si="187"/>
        <v>Anglosphere (other)</v>
      </c>
      <c r="Z388">
        <f t="shared" si="188"/>
        <v>107.4063826</v>
      </c>
      <c r="AA388">
        <f t="shared" si="189"/>
        <v>1.290027558</v>
      </c>
      <c r="AB388">
        <f t="shared" si="190"/>
        <v>1886</v>
      </c>
    </row>
    <row r="389" spans="14:32" x14ac:dyDescent="0.35">
      <c r="N389" t="str">
        <f t="shared" si="191"/>
        <v>Europe</v>
      </c>
      <c r="O389">
        <f t="shared" si="184"/>
        <v>100.78074969795802</v>
      </c>
      <c r="P389">
        <f t="shared" si="185"/>
        <v>2.4969476888297319</v>
      </c>
      <c r="Q389">
        <f t="shared" si="186"/>
        <v>3712</v>
      </c>
      <c r="Y389" t="str">
        <f t="shared" si="187"/>
        <v>Arabsphere</v>
      </c>
      <c r="Z389">
        <f t="shared" si="188"/>
        <v>86.918485700000005</v>
      </c>
      <c r="AA389">
        <f t="shared" si="189"/>
        <v>5.2212920489999997</v>
      </c>
      <c r="AB389">
        <f t="shared" si="190"/>
        <v>332</v>
      </c>
    </row>
    <row r="390" spans="14:32" x14ac:dyDescent="0.35">
      <c r="N390" t="str">
        <f t="shared" si="191"/>
        <v>Latin America and the Caribbean</v>
      </c>
      <c r="O390">
        <f t="shared" si="184"/>
        <v>111.44743739850298</v>
      </c>
      <c r="P390">
        <f t="shared" si="185"/>
        <v>1.2146980786799471</v>
      </c>
      <c r="Q390">
        <f t="shared" si="186"/>
        <v>3499</v>
      </c>
      <c r="Y390" t="str">
        <f t="shared" si="187"/>
        <v>Francosphere</v>
      </c>
      <c r="Z390">
        <f t="shared" si="188"/>
        <v>104.3265641</v>
      </c>
      <c r="AA390">
        <f t="shared" si="189"/>
        <v>1.4682263099999999</v>
      </c>
      <c r="AB390">
        <f t="shared" si="190"/>
        <v>2697</v>
      </c>
    </row>
    <row r="391" spans="14:32" x14ac:dyDescent="0.35">
      <c r="N391" t="str">
        <f t="shared" si="191"/>
        <v>Northern Africa and Western Asia</v>
      </c>
      <c r="O391">
        <f t="shared" si="184"/>
        <v>93.835434734235278</v>
      </c>
      <c r="P391">
        <f t="shared" si="185"/>
        <v>2.6340051407704377</v>
      </c>
      <c r="Q391">
        <f t="shared" si="186"/>
        <v>799</v>
      </c>
      <c r="Y391" t="str">
        <f t="shared" si="187"/>
        <v>Germanosphere</v>
      </c>
      <c r="Z391">
        <f t="shared" si="188"/>
        <v>93.220732740000003</v>
      </c>
      <c r="AA391">
        <f t="shared" si="189"/>
        <v>3.4257226360000002</v>
      </c>
      <c r="AB391">
        <f t="shared" si="190"/>
        <v>370</v>
      </c>
    </row>
    <row r="392" spans="14:32" x14ac:dyDescent="0.35">
      <c r="N392" t="str">
        <f t="shared" si="191"/>
        <v>Northern America</v>
      </c>
      <c r="O392">
        <f t="shared" si="184"/>
        <v>110.14231808467187</v>
      </c>
      <c r="P392">
        <f t="shared" si="185"/>
        <v>0.93999769184416715</v>
      </c>
      <c r="Q392">
        <f t="shared" si="186"/>
        <v>5388</v>
      </c>
      <c r="Y392" t="str">
        <f t="shared" si="187"/>
        <v>Hispanosphere</v>
      </c>
      <c r="Z392">
        <f t="shared" si="188"/>
        <v>113.47012669999999</v>
      </c>
      <c r="AA392">
        <f t="shared" si="189"/>
        <v>1.1271586950000001</v>
      </c>
      <c r="AB392">
        <f t="shared" si="190"/>
        <v>3361</v>
      </c>
    </row>
    <row r="393" spans="14:32" x14ac:dyDescent="0.35">
      <c r="N393" t="str">
        <f t="shared" si="191"/>
        <v>Oceania</v>
      </c>
      <c r="O393">
        <f t="shared" si="184"/>
        <v>108.51959650419712</v>
      </c>
      <c r="P393">
        <f t="shared" si="185"/>
        <v>3.9416307886978723</v>
      </c>
      <c r="Q393">
        <f t="shared" si="186"/>
        <v>823</v>
      </c>
      <c r="Y393" t="str">
        <f t="shared" si="187"/>
        <v>Lusosphone (Portuguese)</v>
      </c>
      <c r="Z393">
        <f t="shared" si="188"/>
        <v>106.2620261</v>
      </c>
      <c r="AA393">
        <f t="shared" si="189"/>
        <v>2.6620263710000001</v>
      </c>
      <c r="AB393">
        <f t="shared" si="190"/>
        <v>576</v>
      </c>
    </row>
    <row r="394" spans="14:32" x14ac:dyDescent="0.35">
      <c r="N394" t="str">
        <f t="shared" si="191"/>
        <v>Sub-Saharan Africa</v>
      </c>
      <c r="O394">
        <f t="shared" si="184"/>
        <v>109.73198021400786</v>
      </c>
      <c r="P394">
        <f t="shared" si="185"/>
        <v>3.7656057205072355</v>
      </c>
      <c r="Q394">
        <f t="shared" si="186"/>
        <v>489</v>
      </c>
      <c r="Y394" t="str">
        <f t="shared" si="187"/>
        <v>Swahili</v>
      </c>
      <c r="Z394">
        <f t="shared" si="188"/>
        <v>80.399013909999994</v>
      </c>
      <c r="AA394">
        <f t="shared" si="189"/>
        <v>23.784685020000001</v>
      </c>
      <c r="AB394">
        <f t="shared" si="190"/>
        <v>2</v>
      </c>
    </row>
    <row r="395" spans="14:32" x14ac:dyDescent="0.35">
      <c r="N395" s="4" t="s">
        <v>37</v>
      </c>
      <c r="Y395" s="4" t="s">
        <v>37</v>
      </c>
    </row>
    <row r="396" spans="14:32" x14ac:dyDescent="0.35">
      <c r="O396" t="str">
        <f>N388</f>
        <v>Eastern and South-Eastern Asia</v>
      </c>
      <c r="P396" t="str">
        <f>N389</f>
        <v>Europe</v>
      </c>
      <c r="Q396" t="str">
        <f>N390</f>
        <v>Latin America and the Caribbean</v>
      </c>
      <c r="R396" t="str">
        <f>N391</f>
        <v>Northern Africa and Western Asia</v>
      </c>
      <c r="S396" t="str">
        <f>N392</f>
        <v>Northern America</v>
      </c>
      <c r="T396" t="str">
        <f>N393</f>
        <v>Oceania</v>
      </c>
      <c r="U396" t="str">
        <f>N394</f>
        <v>Sub-Saharan Africa</v>
      </c>
      <c r="Z396" t="str">
        <f>Y388</f>
        <v>Anglosphere (other)</v>
      </c>
      <c r="AA396" t="str">
        <f>Y389</f>
        <v>Arabsphere</v>
      </c>
      <c r="AB396" t="str">
        <f>Y390</f>
        <v>Francosphere</v>
      </c>
      <c r="AC396" t="str">
        <f>Y391</f>
        <v>Germanosphere</v>
      </c>
      <c r="AD396" t="str">
        <f>Y392</f>
        <v>Hispanosphere</v>
      </c>
      <c r="AE396" t="str">
        <f>Y393</f>
        <v>Lusosphone (Portuguese)</v>
      </c>
      <c r="AF396" t="str">
        <f>Y394</f>
        <v>Swahili</v>
      </c>
    </row>
    <row r="397" spans="14:32" x14ac:dyDescent="0.35">
      <c r="N397" t="str">
        <f>N387</f>
        <v>Central and Southern Asia</v>
      </c>
      <c r="O397">
        <f>O$27-O388</f>
        <v>-47.83945032644904</v>
      </c>
      <c r="P397">
        <f>O$27-O389</f>
        <v>-39.866566585341886</v>
      </c>
      <c r="Q397">
        <f>O$27-O390</f>
        <v>-50.533254285886855</v>
      </c>
      <c r="R397">
        <f>O$27-O391</f>
        <v>-32.921251621619149</v>
      </c>
      <c r="S397">
        <f>O$27-O392</f>
        <v>-49.228134972055742</v>
      </c>
      <c r="T397">
        <f>O$27-O393</f>
        <v>-47.605413391580996</v>
      </c>
      <c r="U397">
        <f>O$27-O394</f>
        <v>-48.817797101391733</v>
      </c>
      <c r="Y397" t="str">
        <f>Y387</f>
        <v>Anglosphere (core)</v>
      </c>
      <c r="Z397">
        <f>Z$27-Z388</f>
        <v>-41.019257830000001</v>
      </c>
      <c r="AA397">
        <f>Z$27-Z389</f>
        <v>-20.531360930000005</v>
      </c>
      <c r="AB397">
        <f>Z$27-Z390</f>
        <v>-37.939439329999999</v>
      </c>
      <c r="AC397">
        <f>Z$27-Z391</f>
        <v>-26.833607970000003</v>
      </c>
      <c r="AD397">
        <f>Z$27-Z392</f>
        <v>-47.083001929999995</v>
      </c>
      <c r="AE397">
        <f>Z$27-Z393</f>
        <v>-39.87490133</v>
      </c>
      <c r="AF397">
        <f>Z$27-Z394</f>
        <v>-14.011889139999994</v>
      </c>
    </row>
    <row r="398" spans="14:32" x14ac:dyDescent="0.35">
      <c r="N398" t="str">
        <f t="shared" ref="N398:N403" si="192">N388</f>
        <v>Eastern and South-Eastern Asia</v>
      </c>
      <c r="P398">
        <f>O$28-O389</f>
        <v>-28.041490639599175</v>
      </c>
      <c r="Q398">
        <f>O$28-O390</f>
        <v>-38.708178340144144</v>
      </c>
      <c r="R398">
        <f>O$28-O391</f>
        <v>-21.096175675876438</v>
      </c>
      <c r="S398">
        <f>O$28-O392</f>
        <v>-37.403059026313031</v>
      </c>
      <c r="T398">
        <f>O$28-O393</f>
        <v>-35.780337445838285</v>
      </c>
      <c r="U398">
        <f>O$28-O394</f>
        <v>-36.992721155649022</v>
      </c>
      <c r="Y398" t="str">
        <f t="shared" ref="Y398:Y403" si="193">Y388</f>
        <v>Anglosphere (other)</v>
      </c>
      <c r="AA398">
        <f>Z$28-Z389</f>
        <v>-24.210393400000008</v>
      </c>
      <c r="AB398">
        <f>Z$28-Z390</f>
        <v>-41.618471800000002</v>
      </c>
      <c r="AC398">
        <f>Z$28-Z391</f>
        <v>-30.512640440000006</v>
      </c>
      <c r="AD398">
        <f>Z$28-Z392</f>
        <v>-50.762034399999997</v>
      </c>
      <c r="AE398">
        <f>Z$28-Z393</f>
        <v>-43.553933800000003</v>
      </c>
      <c r="AF398">
        <f>Z$28-Z394</f>
        <v>-17.690921609999997</v>
      </c>
    </row>
    <row r="399" spans="14:32" x14ac:dyDescent="0.35">
      <c r="N399" t="str">
        <f t="shared" si="192"/>
        <v>Europe</v>
      </c>
      <c r="Q399">
        <f>O$29-O390</f>
        <v>-48.512385489983956</v>
      </c>
      <c r="R399">
        <f>O$29-O391</f>
        <v>-30.90038282571625</v>
      </c>
      <c r="S399">
        <f>O$29-O392</f>
        <v>-47.207266176152842</v>
      </c>
      <c r="T399">
        <f>O$29-O393</f>
        <v>-45.584544595678096</v>
      </c>
      <c r="U399">
        <f>O$29-O394</f>
        <v>-46.796928305488834</v>
      </c>
      <c r="Y399" t="str">
        <f t="shared" si="193"/>
        <v>Arabsphere</v>
      </c>
      <c r="AB399">
        <f>Z$29-Z390</f>
        <v>-44.538808269999997</v>
      </c>
      <c r="AC399">
        <f>Z$29-Z391</f>
        <v>-33.432976910000001</v>
      </c>
      <c r="AD399">
        <f>Z$29-Z392</f>
        <v>-53.682370869999993</v>
      </c>
      <c r="AE399">
        <f>Z$29-Z393</f>
        <v>-46.474270269999998</v>
      </c>
      <c r="AF399">
        <f>Z$29-Z394</f>
        <v>-20.611258079999992</v>
      </c>
    </row>
    <row r="400" spans="14:32" x14ac:dyDescent="0.35">
      <c r="N400" t="str">
        <f t="shared" si="192"/>
        <v>Latin America and the Caribbean</v>
      </c>
      <c r="R400">
        <f>O$30-O391</f>
        <v>-29.14073797397424</v>
      </c>
      <c r="S400">
        <f>O$30-O392</f>
        <v>-45.447621324410832</v>
      </c>
      <c r="T400">
        <f>O$30-O393</f>
        <v>-43.824899743936086</v>
      </c>
      <c r="U400">
        <f>O$30-O394</f>
        <v>-45.037283453746824</v>
      </c>
      <c r="Y400" t="str">
        <f t="shared" si="193"/>
        <v>Francosphere</v>
      </c>
      <c r="AC400">
        <f>Z$30-Z391</f>
        <v>-21.122318190000001</v>
      </c>
      <c r="AD400">
        <f>Z$30-Z392</f>
        <v>-41.371712149999993</v>
      </c>
      <c r="AE400">
        <f>Z$30-Z393</f>
        <v>-34.163611549999999</v>
      </c>
      <c r="AF400">
        <f>Z$30-Z394</f>
        <v>-8.3005993599999925</v>
      </c>
    </row>
    <row r="401" spans="14:32" x14ac:dyDescent="0.35">
      <c r="N401" t="str">
        <f t="shared" si="192"/>
        <v>Northern Africa and Western Asia</v>
      </c>
      <c r="S401">
        <f>O$31-O392</f>
        <v>-49.668869151125712</v>
      </c>
      <c r="T401">
        <f>O$31-O393</f>
        <v>-48.046147570650966</v>
      </c>
      <c r="U401">
        <f>O$31-O394</f>
        <v>-49.258531280461703</v>
      </c>
      <c r="Y401" t="str">
        <f t="shared" si="193"/>
        <v>Germanosphere</v>
      </c>
      <c r="AD401">
        <f>Z$31-Z392</f>
        <v>-49.594691179999991</v>
      </c>
      <c r="AE401">
        <f>Z$31-Z393</f>
        <v>-42.386590579999996</v>
      </c>
      <c r="AF401">
        <f>Z$31-Z394</f>
        <v>-16.52357838999999</v>
      </c>
    </row>
    <row r="402" spans="14:32" x14ac:dyDescent="0.35">
      <c r="N402" t="str">
        <f t="shared" si="192"/>
        <v>Northern America</v>
      </c>
      <c r="T402">
        <f>O$32-O393</f>
        <v>-38.340770496530837</v>
      </c>
      <c r="U402">
        <f>O$32-O394</f>
        <v>-39.553154206341574</v>
      </c>
      <c r="Y402" t="str">
        <f t="shared" si="193"/>
        <v>Hispanosphere</v>
      </c>
      <c r="AE402">
        <f>Z$32-Z393</f>
        <v>-38.146730329999997</v>
      </c>
      <c r="AF402">
        <f>Z$32-Z394</f>
        <v>-12.283718139999991</v>
      </c>
    </row>
    <row r="403" spans="14:32" x14ac:dyDescent="0.35">
      <c r="N403" t="str">
        <f t="shared" si="192"/>
        <v>Oceania</v>
      </c>
      <c r="U403">
        <f>O393-O394</f>
        <v>-1.2123837098107373</v>
      </c>
      <c r="Y403" t="str">
        <f t="shared" si="193"/>
        <v>Lusosphone (Portuguese)</v>
      </c>
      <c r="AF403">
        <f>Z393-Z394</f>
        <v>25.863012190000006</v>
      </c>
    </row>
    <row r="404" spans="14:32" x14ac:dyDescent="0.35">
      <c r="N404" s="4" t="s">
        <v>38</v>
      </c>
      <c r="Y404" s="4" t="s">
        <v>38</v>
      </c>
    </row>
    <row r="405" spans="14:32" x14ac:dyDescent="0.35">
      <c r="O405" t="str">
        <f>O396</f>
        <v>Eastern and South-Eastern Asia</v>
      </c>
      <c r="P405" t="str">
        <f t="shared" ref="P405:U405" si="194">P396</f>
        <v>Europe</v>
      </c>
      <c r="Q405" t="str">
        <f t="shared" si="194"/>
        <v>Latin America and the Caribbean</v>
      </c>
      <c r="R405" t="str">
        <f t="shared" si="194"/>
        <v>Northern Africa and Western Asia</v>
      </c>
      <c r="S405" t="str">
        <f t="shared" si="194"/>
        <v>Northern America</v>
      </c>
      <c r="T405" t="str">
        <f t="shared" si="194"/>
        <v>Oceania</v>
      </c>
      <c r="U405" t="str">
        <f t="shared" si="194"/>
        <v>Sub-Saharan Africa</v>
      </c>
      <c r="Z405" t="str">
        <f>Z396</f>
        <v>Anglosphere (other)</v>
      </c>
      <c r="AA405" t="str">
        <f t="shared" ref="AA405:AF405" si="195">AA396</f>
        <v>Arabsphere</v>
      </c>
      <c r="AB405" t="str">
        <f t="shared" si="195"/>
        <v>Francosphere</v>
      </c>
      <c r="AC405" t="str">
        <f t="shared" si="195"/>
        <v>Germanosphere</v>
      </c>
      <c r="AD405" t="str">
        <f t="shared" si="195"/>
        <v>Hispanosphere</v>
      </c>
      <c r="AE405" t="str">
        <f t="shared" si="195"/>
        <v>Lusosphone (Portuguese)</v>
      </c>
      <c r="AF405" t="str">
        <f t="shared" si="195"/>
        <v>Swahili</v>
      </c>
    </row>
    <row r="406" spans="14:32" x14ac:dyDescent="0.35">
      <c r="N406" t="str">
        <f>N397</f>
        <v>Central and Southern Asia</v>
      </c>
      <c r="O406">
        <f>SQRT((Q$27*P$27^2+Q388*P388^2)/(Q$27+Q388-2))</f>
        <v>2.2367319107961832</v>
      </c>
      <c r="P406">
        <f>SQRT((Q$27*P$27^2+Q389*P389^2)/(Q$27+Q389-2))</f>
        <v>2.3174895004451743</v>
      </c>
      <c r="Q406">
        <f>SQRT((Q$27*P$27^2+Q390*P390^2)/(Q$27+Q390-2))</f>
        <v>2.0356920837093795</v>
      </c>
      <c r="R406">
        <f>SQRT((Q$27*P$27^2+Q391*P391^2)/(Q$27+Q391-2))</f>
        <v>2.2789121805112798</v>
      </c>
      <c r="S406">
        <f>SQRT((Q$27*P$27^2+Q392*P392^2)/(Q$27+Q392-2))</f>
        <v>1.9018279272924694</v>
      </c>
      <c r="T406">
        <f>SQRT((Q$27*P$27^2+Q393*P393^2)/(Q$27+Q393-2))</f>
        <v>2.4161330735417481</v>
      </c>
      <c r="U406">
        <f>SQRT((Q$27*P$27^2+Q394*P394^2)/(Q$27+Q394-2))</f>
        <v>2.3395432328277024</v>
      </c>
      <c r="Y406" t="str">
        <f>Y397</f>
        <v>Anglosphere (core)</v>
      </c>
      <c r="Z406">
        <f>SQRT((AB$27*AA$27^2+AB388*AA388^2)/(AB$27+AB388-2))</f>
        <v>2.213585394909011</v>
      </c>
      <c r="AA406">
        <f>SQRT((AB$27*AA$27^2+AB389*AA389^2)/(AB$27+AB389-2))</f>
        <v>2.5432121870037103</v>
      </c>
      <c r="AB406">
        <f>SQRT((AB$27*AA$27^2+AB390*AA390^2)/(AB$27+AB390-2))</f>
        <v>2.1867372032901504</v>
      </c>
      <c r="AC406">
        <f>SQRT((AB$27*AA$27^2+AB391*AA391^2)/(AB$27+AB391-2))</f>
        <v>2.4281963625618403</v>
      </c>
      <c r="AD406">
        <f>SQRT((AB$27*AA$27^2+AB392*AA392^2)/(AB$27+AB392-2))</f>
        <v>2.0921211934562236</v>
      </c>
      <c r="AE406">
        <f>SQRT((AB$27*AA$27^2+AB393*AA393^2)/(AB$27+AB393-2))</f>
        <v>2.3937135036611008</v>
      </c>
      <c r="AF406">
        <f>SQRT((AB$27*AA$27^2+AB394*AA394^2)/(AB$27+AB394-2))</f>
        <v>2.4022229572848426</v>
      </c>
    </row>
    <row r="407" spans="14:32" x14ac:dyDescent="0.35">
      <c r="N407" t="str">
        <f t="shared" ref="N407:N412" si="196">N398</f>
        <v>Eastern and South-Eastern Asia</v>
      </c>
      <c r="P407">
        <f>SQRT((Q$28*P$28^2+Q389*P389^2)/(Q$28+Q389-2))</f>
        <v>2.515051121498888</v>
      </c>
      <c r="Q407">
        <f>SQRT((Q$28*P$28^2+Q390*P390^2)/(Q$28+Q390-2))</f>
        <v>1.566993988625925</v>
      </c>
      <c r="R407">
        <f>SQRT((Q$28*P$28^2+Q391*P391^2)/(Q$28+Q391-2))</f>
        <v>2.6158172413750576</v>
      </c>
      <c r="S407">
        <f>SQRT((Q$28*P$28^2+Q392*P392^2)/(Q$28+Q392-2))</f>
        <v>1.280940316625524</v>
      </c>
      <c r="T407">
        <f>SQRT((Q$28*P$28^2+Q393*P393^2)/(Q$28+Q393-2))</f>
        <v>3.3476501602152871</v>
      </c>
      <c r="U407">
        <f>SQRT((Q$28*P$28^2+Q394*P394^2)/(Q$28+Q394-2))</f>
        <v>3.0933687129808343</v>
      </c>
      <c r="Y407" t="str">
        <f t="shared" ref="Y407:Y412" si="197">Y398</f>
        <v>Anglosphere (other)</v>
      </c>
      <c r="AA407">
        <f>SQRT((AB$28*AA$28^2+AB389*AA389^2)/(AB$28+AB389-2))</f>
        <v>2.0415695903875957</v>
      </c>
      <c r="AB407">
        <f>SQRT((AB$28*AA$28^2+AB390*AA390^2)/(AB$28+AB390-2))</f>
        <v>1.8296888826867559</v>
      </c>
      <c r="AC407">
        <f>SQRT((AB$28*AA$28^2+AB391*AA391^2)/(AB$28+AB391-2))</f>
        <v>1.952203197181253</v>
      </c>
      <c r="AD407">
        <f>SQRT((AB$28*AA$28^2+AB392*AA392^2)/(AB$28+AB392-2))</f>
        <v>1.7667014148327418</v>
      </c>
      <c r="AE407">
        <f>SQRT((AB$28*AA$28^2+AB393*AA393^2)/(AB$28+AB393-2))</f>
        <v>1.9327628912091457</v>
      </c>
      <c r="AF407">
        <f>SQRT((AB$28*AA$28^2+AB394*AA394^2)/(AB$28+AB394-2))</f>
        <v>1.916982143272419</v>
      </c>
    </row>
    <row r="408" spans="14:32" x14ac:dyDescent="0.35">
      <c r="N408" t="str">
        <f t="shared" si="196"/>
        <v>Europe</v>
      </c>
      <c r="Q408">
        <f>SQRT((Q$29*P$29^2+Q390*P390^2)/(Q$29+Q390-2))</f>
        <v>2.0700185220886498</v>
      </c>
      <c r="R408">
        <f>SQRT((Q$29*P$29^2+Q391*P391^2)/(Q$29+Q391-2))</f>
        <v>2.525362258746036</v>
      </c>
      <c r="S408">
        <f>SQRT((Q$29*P$29^2+Q392*P392^2)/(Q$29+Q392-2))</f>
        <v>1.860133824485283</v>
      </c>
      <c r="T408">
        <f>SQRT((Q$29*P$29^2+Q393*P393^2)/(Q$29+Q393-2))</f>
        <v>2.7592973667047564</v>
      </c>
      <c r="U408">
        <f>SQRT((Q$29*P$29^2+Q394*P394^2)/(Q$29+Q394-2))</f>
        <v>2.6459301034943232</v>
      </c>
      <c r="Y408" t="str">
        <f t="shared" si="197"/>
        <v>Arabsphere</v>
      </c>
      <c r="AB408">
        <f>SQRT((AB$29*AA$29^2+AB390*AA390^2)/(AB$29+AB390-2))</f>
        <v>1.6589382106850405</v>
      </c>
      <c r="AC408">
        <f>SQRT((AB$29*AA$29^2+AB391*AA391^2)/(AB$29+AB391-2))</f>
        <v>1.7483722431267028</v>
      </c>
      <c r="AD408">
        <f>SQRT((AB$29*AA$29^2+AB392*AA392^2)/(AB$29+AB392-2))</f>
        <v>1.6050806586056439</v>
      </c>
      <c r="AE408">
        <f>SQRT((AB$29*AA$29^2+AB393*AA393^2)/(AB$29+AB393-2))</f>
        <v>1.7327735471087888</v>
      </c>
      <c r="AF408">
        <f>SQRT((AB$29*AA$29^2+AB394*AA394^2)/(AB$29+AB394-2))</f>
        <v>1.7102458261449998</v>
      </c>
    </row>
    <row r="409" spans="14:32" x14ac:dyDescent="0.35">
      <c r="N409" t="str">
        <f t="shared" si="196"/>
        <v>Latin America and the Caribbean</v>
      </c>
      <c r="R409">
        <f>SQRT((Q$30*P$30^2+Q391*P391^2)/(Q$30+Q391-2))</f>
        <v>1.2810711822005181</v>
      </c>
      <c r="S409">
        <f>SQRT((Q$30*P$30^2+Q392*P392^2)/(Q$30+Q392-2))</f>
        <v>1.1453344484229135</v>
      </c>
      <c r="T409">
        <f>SQRT((Q$30*P$30^2+Q393*P393^2)/(Q$30+Q393-2))</f>
        <v>1.4105023118588842</v>
      </c>
      <c r="U409">
        <f>SQRT((Q$30*P$30^2+Q394*P394^2)/(Q$30+Q394-2))</f>
        <v>1.317003697145851</v>
      </c>
      <c r="Y409" t="str">
        <f t="shared" si="197"/>
        <v>Francosphere</v>
      </c>
      <c r="AC409">
        <f>SQRT((AB$30*AA$30^2+AB391*AA391^2)/(AB$30+AB391-2))</f>
        <v>4.5061670119734156</v>
      </c>
      <c r="AD409">
        <f>SQRT((AB$30*AA$30^2+AB392*AA392^2)/(AB$30+AB392-2))</f>
        <v>3.1558069786544261</v>
      </c>
      <c r="AE409">
        <f>SQRT((AB$30*AA$30^2+AB393*AA393^2)/(AB$30+AB393-2))</f>
        <v>4.3437880799429207</v>
      </c>
      <c r="AF409">
        <f>SQRT((AB$30*AA$30^2+AB394*AA394^2)/(AB$30+AB394-2))</f>
        <v>4.6902062481132925</v>
      </c>
    </row>
    <row r="410" spans="14:32" x14ac:dyDescent="0.35">
      <c r="N410" t="str">
        <f t="shared" si="196"/>
        <v>Northern Africa and Western Asia</v>
      </c>
      <c r="S410">
        <f>SQRT((Q$31*P$31^2+Q392*P392^2)/(Q$31+Q392-2))</f>
        <v>1.6108299503766472</v>
      </c>
      <c r="T410">
        <f>SQRT((Q$31*P$31^2+Q393*P393^2)/(Q$31+Q393-2))</f>
        <v>1.9426015708796758</v>
      </c>
      <c r="U410">
        <f>SQRT((Q$31*P$31^2+Q394*P394^2)/(Q$31+Q394-2))</f>
        <v>1.8696901705154403</v>
      </c>
      <c r="Y410" t="str">
        <f t="shared" si="197"/>
        <v>Germanosphere</v>
      </c>
      <c r="AD410">
        <f>SQRT((AB$31*AA$31^2+AB392*AA392^2)/(AB$31+AB392-2))</f>
        <v>1.9421094462182633</v>
      </c>
      <c r="AE410">
        <f>SQRT((AB$31*AA$31^2+AB393*AA393^2)/(AB$31+AB393-2))</f>
        <v>4.0687886251502938</v>
      </c>
      <c r="AF410">
        <f>SQRT((AB$31*AA$31^2+AB394*AA394^2)/(AB$31+AB394-2))</f>
        <v>6.6840348688145372</v>
      </c>
    </row>
    <row r="411" spans="14:32" x14ac:dyDescent="0.35">
      <c r="N411" t="str">
        <f t="shared" si="196"/>
        <v>Northern America</v>
      </c>
      <c r="T411">
        <f>SQRT((Q$32*P$32^2+Q393*P393^2)/(Q$32+Q393-2))</f>
        <v>2.0282930699724071</v>
      </c>
      <c r="U411">
        <f>SQRT((Q$32*P$32^2+Q394*P394^2)/(Q$32+Q394-2))</f>
        <v>1.7962278299967778</v>
      </c>
      <c r="Y411" t="str">
        <f t="shared" si="197"/>
        <v>Hispanosphere</v>
      </c>
      <c r="AE411">
        <f>SQRT((AB$32*AA$32^2+AB393*AA393^2)/(AB$32+AB393-2))</f>
        <v>1.724645451356557</v>
      </c>
      <c r="AF411">
        <f>SQRT((AB$32*AA$32^2+AB394*AA394^2)/(AB$32+AB394-2))</f>
        <v>1.7043335330117344</v>
      </c>
    </row>
    <row r="412" spans="14:32" x14ac:dyDescent="0.35">
      <c r="N412" t="str">
        <f t="shared" si="196"/>
        <v>Oceania</v>
      </c>
      <c r="U412">
        <f>SQRT((Q393*P393^2+Q394*P394^2)/(Q393+Q394-2))</f>
        <v>3.8799166410276191</v>
      </c>
      <c r="Y412" t="str">
        <f t="shared" si="197"/>
        <v>Lusosphone (Portuguese)</v>
      </c>
      <c r="AF412">
        <f>SQRT((AB393*AA393^2+AB394*AA394^2)/(AB393+AB394-2))</f>
        <v>3.0084314092228825</v>
      </c>
    </row>
    <row r="414" spans="14:32" x14ac:dyDescent="0.35">
      <c r="N414" s="4" t="s">
        <v>39</v>
      </c>
      <c r="O414" t="str">
        <f>O405</f>
        <v>Eastern and South-Eastern Asia</v>
      </c>
      <c r="P414" t="str">
        <f t="shared" ref="P414:U414" si="198">P405</f>
        <v>Europe</v>
      </c>
      <c r="Q414" t="str">
        <f t="shared" si="198"/>
        <v>Latin America and the Caribbean</v>
      </c>
      <c r="R414" t="str">
        <f t="shared" si="198"/>
        <v>Northern Africa and Western Asia</v>
      </c>
      <c r="S414" t="str">
        <f t="shared" si="198"/>
        <v>Northern America</v>
      </c>
      <c r="T414" t="str">
        <f t="shared" si="198"/>
        <v>Oceania</v>
      </c>
      <c r="U414" t="str">
        <f t="shared" si="198"/>
        <v>Sub-Saharan Africa</v>
      </c>
      <c r="Y414" s="4" t="s">
        <v>39</v>
      </c>
      <c r="Z414" t="str">
        <f>Z405</f>
        <v>Anglosphere (other)</v>
      </c>
      <c r="AA414" t="str">
        <f t="shared" ref="AA414:AF414" si="199">AA405</f>
        <v>Arabsphere</v>
      </c>
      <c r="AB414" t="str">
        <f t="shared" si="199"/>
        <v>Francosphere</v>
      </c>
      <c r="AC414" t="str">
        <f t="shared" si="199"/>
        <v>Germanosphere</v>
      </c>
      <c r="AD414" t="str">
        <f t="shared" si="199"/>
        <v>Hispanosphere</v>
      </c>
      <c r="AE414" t="str">
        <f t="shared" si="199"/>
        <v>Lusosphone (Portuguese)</v>
      </c>
      <c r="AF414" t="str">
        <f t="shared" si="199"/>
        <v>Swahili</v>
      </c>
    </row>
    <row r="415" spans="14:32" x14ac:dyDescent="0.35">
      <c r="N415" t="str">
        <f>N406</f>
        <v>Central and Southern Asia</v>
      </c>
      <c r="O415">
        <f>O397/O406</f>
        <v>-21.388102032049158</v>
      </c>
      <c r="P415">
        <f t="shared" ref="P415:U421" si="200">P397/P406</f>
        <v>-17.202479915306533</v>
      </c>
      <c r="Q415">
        <f t="shared" si="200"/>
        <v>-24.823623715138005</v>
      </c>
      <c r="R415">
        <f t="shared" si="200"/>
        <v>-14.446037852249832</v>
      </c>
      <c r="S415">
        <f t="shared" si="200"/>
        <v>-25.884641962398355</v>
      </c>
      <c r="T415">
        <f t="shared" si="200"/>
        <v>-19.703142145973537</v>
      </c>
      <c r="U415">
        <f t="shared" si="200"/>
        <v>-20.866379563496171</v>
      </c>
      <c r="Y415" t="str">
        <f>Y406</f>
        <v>Anglosphere (core)</v>
      </c>
      <c r="Z415">
        <f>Z397/Z406</f>
        <v>-18.530686877650858</v>
      </c>
      <c r="AA415">
        <f t="shared" ref="AA415:AF421" si="201">AA397/AA406</f>
        <v>-8.0730035169377921</v>
      </c>
      <c r="AB415">
        <f t="shared" si="201"/>
        <v>-17.34979368939101</v>
      </c>
      <c r="AC415">
        <f t="shared" si="201"/>
        <v>-11.050839373504997</v>
      </c>
      <c r="AD415">
        <f t="shared" si="201"/>
        <v>-22.504911320274896</v>
      </c>
      <c r="AE415">
        <f t="shared" si="201"/>
        <v>-16.658176205720835</v>
      </c>
      <c r="AF415">
        <f t="shared" si="201"/>
        <v>-5.8328845361786046</v>
      </c>
    </row>
    <row r="416" spans="14:32" x14ac:dyDescent="0.35">
      <c r="N416" t="str">
        <f t="shared" ref="N416:N421" si="202">N407</f>
        <v>Eastern and South-Eastern Asia</v>
      </c>
      <c r="P416">
        <f t="shared" si="200"/>
        <v>-11.149471436146143</v>
      </c>
      <c r="Q416">
        <f t="shared" si="200"/>
        <v>-24.70218687570512</v>
      </c>
      <c r="R416">
        <f t="shared" si="200"/>
        <v>-8.0648507633456852</v>
      </c>
      <c r="S416">
        <f t="shared" si="200"/>
        <v>-29.199689119666935</v>
      </c>
      <c r="T416">
        <f t="shared" si="200"/>
        <v>-10.688194922834247</v>
      </c>
      <c r="U416">
        <f t="shared" si="200"/>
        <v>-11.958717045405837</v>
      </c>
      <c r="Y416" t="str">
        <f t="shared" ref="Y416:Y421" si="203">Y407</f>
        <v>Anglosphere (other)</v>
      </c>
      <c r="AA416">
        <f t="shared" si="201"/>
        <v>-11.858715722447464</v>
      </c>
      <c r="AB416">
        <f t="shared" si="201"/>
        <v>-22.74620138637259</v>
      </c>
      <c r="AC416">
        <f t="shared" si="201"/>
        <v>-15.629848616197634</v>
      </c>
      <c r="AD416">
        <f t="shared" si="201"/>
        <v>-28.732661882656483</v>
      </c>
      <c r="AE416">
        <f t="shared" si="201"/>
        <v>-22.534545752144719</v>
      </c>
      <c r="AF416">
        <f t="shared" si="201"/>
        <v>-9.2285270742274044</v>
      </c>
    </row>
    <row r="417" spans="14:32" x14ac:dyDescent="0.35">
      <c r="N417" t="str">
        <f t="shared" si="202"/>
        <v>Europe</v>
      </c>
      <c r="Q417">
        <f t="shared" si="200"/>
        <v>-23.435725319517882</v>
      </c>
      <c r="R417">
        <f t="shared" si="200"/>
        <v>-12.236019889304822</v>
      </c>
      <c r="S417">
        <f t="shared" si="200"/>
        <v>-25.378424688995455</v>
      </c>
      <c r="T417">
        <f t="shared" si="200"/>
        <v>-16.520345050782495</v>
      </c>
      <c r="U417">
        <f t="shared" si="200"/>
        <v>-17.68638114955754</v>
      </c>
      <c r="Y417" t="str">
        <f t="shared" si="203"/>
        <v>Arabsphere</v>
      </c>
      <c r="AB417">
        <f t="shared" si="201"/>
        <v>-26.847780093996494</v>
      </c>
      <c r="AC417">
        <f t="shared" si="201"/>
        <v>-19.12234482183846</v>
      </c>
      <c r="AD417">
        <f t="shared" si="201"/>
        <v>-33.445279265052399</v>
      </c>
      <c r="AE417">
        <f t="shared" si="201"/>
        <v>-26.820740856498198</v>
      </c>
      <c r="AF417">
        <f t="shared" si="201"/>
        <v>-12.05163477957964</v>
      </c>
    </row>
    <row r="418" spans="14:32" x14ac:dyDescent="0.35">
      <c r="N418" t="str">
        <f t="shared" si="202"/>
        <v>Latin America and the Caribbean</v>
      </c>
      <c r="R418">
        <f t="shared" si="200"/>
        <v>-22.747165324504991</v>
      </c>
      <c r="S418">
        <f t="shared" si="200"/>
        <v>-39.680655189399616</v>
      </c>
      <c r="T418">
        <f t="shared" si="200"/>
        <v>-31.070420356971816</v>
      </c>
      <c r="U418">
        <f t="shared" si="200"/>
        <v>-34.196778301647541</v>
      </c>
      <c r="Y418" t="str">
        <f t="shared" si="203"/>
        <v>Francosphere</v>
      </c>
      <c r="AC418">
        <f t="shared" si="201"/>
        <v>-4.687424619166471</v>
      </c>
      <c r="AD418">
        <f t="shared" si="201"/>
        <v>-13.10970931677199</v>
      </c>
      <c r="AE418">
        <f t="shared" si="201"/>
        <v>-7.8649351490574846</v>
      </c>
      <c r="AF418">
        <f t="shared" si="201"/>
        <v>-1.7697727820261713</v>
      </c>
    </row>
    <row r="419" spans="14:32" x14ac:dyDescent="0.35">
      <c r="N419" t="str">
        <f t="shared" si="202"/>
        <v>Northern Africa and Western Asia</v>
      </c>
      <c r="S419">
        <f t="shared" si="200"/>
        <v>-30.834334275639737</v>
      </c>
      <c r="T419">
        <f t="shared" si="200"/>
        <v>-24.732888251961025</v>
      </c>
      <c r="U419">
        <f t="shared" si="200"/>
        <v>-26.345825665266243</v>
      </c>
      <c r="Y419" t="str">
        <f t="shared" si="203"/>
        <v>Germanosphere</v>
      </c>
      <c r="AD419">
        <f t="shared" si="201"/>
        <v>-25.536506851646458</v>
      </c>
      <c r="AE419">
        <f t="shared" si="201"/>
        <v>-10.417496332445706</v>
      </c>
      <c r="AF419">
        <f t="shared" si="201"/>
        <v>-2.4720963780565328</v>
      </c>
    </row>
    <row r="420" spans="14:32" x14ac:dyDescent="0.35">
      <c r="N420" t="str">
        <f t="shared" si="202"/>
        <v>Northern America</v>
      </c>
      <c r="T420">
        <f t="shared" si="200"/>
        <v>-18.902973669900881</v>
      </c>
      <c r="U420">
        <f t="shared" si="200"/>
        <v>-22.020121025745674</v>
      </c>
      <c r="Y420" t="str">
        <f t="shared" si="203"/>
        <v>Hispanosphere</v>
      </c>
      <c r="AE420">
        <f t="shared" si="201"/>
        <v>-22.118592722924507</v>
      </c>
      <c r="AF420">
        <f t="shared" si="201"/>
        <v>-7.2073440450903909</v>
      </c>
    </row>
    <row r="421" spans="14:32" x14ac:dyDescent="0.35">
      <c r="N421" t="str">
        <f t="shared" si="202"/>
        <v>Oceania</v>
      </c>
      <c r="U421">
        <f t="shared" si="200"/>
        <v>-0.3124767416368075</v>
      </c>
      <c r="Y421" t="str">
        <f t="shared" si="203"/>
        <v>Lusosphone (Portuguese)</v>
      </c>
      <c r="AF421">
        <f t="shared" si="201"/>
        <v>8.5968428965049135</v>
      </c>
    </row>
    <row r="423" spans="14:32" x14ac:dyDescent="0.35">
      <c r="N423" s="4" t="s">
        <v>41</v>
      </c>
      <c r="Y423" t="s">
        <v>41</v>
      </c>
    </row>
    <row r="424" spans="14:32" x14ac:dyDescent="0.35">
      <c r="O424" t="str">
        <f>O414</f>
        <v>Eastern and South-Eastern Asia</v>
      </c>
      <c r="P424" t="str">
        <f t="shared" ref="P424:U424" si="204">P414</f>
        <v>Europe</v>
      </c>
      <c r="Q424" t="str">
        <f t="shared" si="204"/>
        <v>Latin America and the Caribbean</v>
      </c>
      <c r="R424" t="str">
        <f t="shared" si="204"/>
        <v>Northern Africa and Western Asia</v>
      </c>
      <c r="S424" t="str">
        <f t="shared" si="204"/>
        <v>Northern America</v>
      </c>
      <c r="T424" t="str">
        <f t="shared" si="204"/>
        <v>Oceania</v>
      </c>
      <c r="U424" t="str">
        <f t="shared" si="204"/>
        <v>Sub-Saharan Africa</v>
      </c>
      <c r="Z424" t="str">
        <f>Z414</f>
        <v>Anglosphere (other)</v>
      </c>
      <c r="AA424" t="str">
        <f t="shared" ref="AA424:AF424" si="205">AA414</f>
        <v>Arabsphere</v>
      </c>
      <c r="AB424" t="str">
        <f t="shared" si="205"/>
        <v>Francosphere</v>
      </c>
      <c r="AC424" t="str">
        <f t="shared" si="205"/>
        <v>Germanosphere</v>
      </c>
      <c r="AD424" t="str">
        <f t="shared" si="205"/>
        <v>Hispanosphere</v>
      </c>
      <c r="AE424" t="str">
        <f t="shared" si="205"/>
        <v>Lusosphone (Portuguese)</v>
      </c>
      <c r="AF424" t="str">
        <f t="shared" si="205"/>
        <v>Swahili</v>
      </c>
    </row>
    <row r="425" spans="14:32" x14ac:dyDescent="0.35">
      <c r="N425" t="str">
        <f>N415</f>
        <v>Central and Southern Asia</v>
      </c>
      <c r="O425">
        <f>Q$27+Q388-2</f>
        <v>10456</v>
      </c>
      <c r="P425">
        <f>Q$27+Q389-2</f>
        <v>13938</v>
      </c>
      <c r="Q425">
        <f>Q$27+Q390-2</f>
        <v>13725</v>
      </c>
      <c r="R425">
        <f>Q$27+Q391-2</f>
        <v>11025</v>
      </c>
      <c r="S425">
        <f>Q$27+Q392-2</f>
        <v>15614</v>
      </c>
      <c r="T425">
        <f>Q$27+Q393-2</f>
        <v>11049</v>
      </c>
      <c r="U425">
        <f>Q$27+Q394-2</f>
        <v>10715</v>
      </c>
      <c r="Y425" t="str">
        <f>Y415</f>
        <v>Anglosphere (core)</v>
      </c>
      <c r="Z425">
        <f>AB$27+AB388-2</f>
        <v>10181</v>
      </c>
      <c r="AA425">
        <f>AB$27+AB389-2</f>
        <v>8627</v>
      </c>
      <c r="AB425">
        <f>AB$27+AB390-2</f>
        <v>10992</v>
      </c>
      <c r="AC425">
        <f>AB$27+AB391-2</f>
        <v>8665</v>
      </c>
      <c r="AD425">
        <f>AB$27+AB392-2</f>
        <v>11656</v>
      </c>
      <c r="AE425">
        <f>AB$27+AB393-2</f>
        <v>8871</v>
      </c>
      <c r="AF425">
        <f>AB$27+AB394-2</f>
        <v>8297</v>
      </c>
    </row>
    <row r="426" spans="14:32" x14ac:dyDescent="0.35">
      <c r="N426" t="str">
        <f t="shared" ref="N426:N431" si="206">N416</f>
        <v>Eastern and South-Eastern Asia</v>
      </c>
      <c r="P426">
        <f>Q$28+Q389-2</f>
        <v>4511</v>
      </c>
      <c r="Q426">
        <f>Q$28+Q390-2</f>
        <v>4298</v>
      </c>
      <c r="R426">
        <f>Q$28+Q391-2</f>
        <v>1598</v>
      </c>
      <c r="S426">
        <f>Q$28+Q392-2</f>
        <v>6187</v>
      </c>
      <c r="T426">
        <f>Q$28+Q393-2</f>
        <v>1622</v>
      </c>
      <c r="U426">
        <f>Q$28+Q394-2</f>
        <v>1288</v>
      </c>
      <c r="Y426" t="str">
        <f t="shared" ref="Y426:Y431" si="207">Y416</f>
        <v>Anglosphere (other)</v>
      </c>
      <c r="AA426">
        <f>AB$28+AB389-2</f>
        <v>13599</v>
      </c>
      <c r="AB426">
        <f>AB$28+AB390-2</f>
        <v>15964</v>
      </c>
      <c r="AC426">
        <f>AB$28+AB391-2</f>
        <v>13637</v>
      </c>
      <c r="AD426">
        <f>AB$28+AB392-2</f>
        <v>16628</v>
      </c>
      <c r="AE426">
        <f>AB$28+AB393-2</f>
        <v>13843</v>
      </c>
      <c r="AF426">
        <f>AB$28+AB394-2</f>
        <v>13269</v>
      </c>
    </row>
    <row r="427" spans="14:32" x14ac:dyDescent="0.35">
      <c r="N427" t="str">
        <f t="shared" si="206"/>
        <v>Europe</v>
      </c>
      <c r="Q427">
        <f>Q$29+Q390-2</f>
        <v>8411</v>
      </c>
      <c r="R427">
        <f>Q$29+Q391-2</f>
        <v>5711</v>
      </c>
      <c r="S427">
        <f>Q$29+Q392-2</f>
        <v>10300</v>
      </c>
      <c r="T427">
        <f>Q$29+Q393-2</f>
        <v>5735</v>
      </c>
      <c r="U427">
        <f>Q$29+Q394-2</f>
        <v>5401</v>
      </c>
      <c r="Y427" t="str">
        <f t="shared" si="207"/>
        <v>Arabsphere</v>
      </c>
      <c r="AB427">
        <f>AB$29+AB390-2</f>
        <v>18513</v>
      </c>
      <c r="AC427">
        <f>AB$29+AB391-2</f>
        <v>16186</v>
      </c>
      <c r="AD427">
        <f>AB$29+AB392-2</f>
        <v>19177</v>
      </c>
      <c r="AE427">
        <f>AB$29+AB393-2</f>
        <v>16392</v>
      </c>
      <c r="AF427">
        <f>AB$29+AB394-2</f>
        <v>15818</v>
      </c>
    </row>
    <row r="428" spans="14:32" x14ac:dyDescent="0.35">
      <c r="N428" t="str">
        <f t="shared" si="206"/>
        <v>Latin America and the Caribbean</v>
      </c>
      <c r="R428">
        <f>Q$30+Q391-2</f>
        <v>20654</v>
      </c>
      <c r="S428">
        <f>Q$30+Q392-2</f>
        <v>25243</v>
      </c>
      <c r="T428">
        <f>Q$30+Q393-2</f>
        <v>20678</v>
      </c>
      <c r="U428">
        <f>Q$30+Q394-2</f>
        <v>20344</v>
      </c>
      <c r="Y428" t="str">
        <f t="shared" si="207"/>
        <v>Francosphere</v>
      </c>
      <c r="AC428">
        <f>AB$30+AB391-2</f>
        <v>2886</v>
      </c>
      <c r="AD428">
        <f>AB$30+AB392-2</f>
        <v>5877</v>
      </c>
      <c r="AE428">
        <f>AB$30+AB393-2</f>
        <v>3092</v>
      </c>
      <c r="AF428">
        <f>AB$30+AB394-2</f>
        <v>2518</v>
      </c>
    </row>
    <row r="429" spans="14:32" x14ac:dyDescent="0.35">
      <c r="N429" t="str">
        <f t="shared" si="206"/>
        <v>Northern Africa and Western Asia</v>
      </c>
      <c r="S429">
        <f>Q$31+Q392-2</f>
        <v>21420</v>
      </c>
      <c r="T429">
        <f>Q$31+Q393-2</f>
        <v>16855</v>
      </c>
      <c r="U429">
        <f>Q$31+Q394-2</f>
        <v>16521</v>
      </c>
      <c r="Y429" t="str">
        <f t="shared" si="207"/>
        <v>Germanosphere</v>
      </c>
      <c r="AD429">
        <f>AB$31+AB392-2</f>
        <v>3592</v>
      </c>
      <c r="AE429">
        <f>AB$31+AB393-2</f>
        <v>807</v>
      </c>
      <c r="AF429">
        <f>AB$31+AB394-2</f>
        <v>233</v>
      </c>
    </row>
    <row r="430" spans="14:32" x14ac:dyDescent="0.35">
      <c r="N430" t="str">
        <f t="shared" si="206"/>
        <v>Northern America</v>
      </c>
      <c r="T430">
        <f>Q$32+Q393-2</f>
        <v>5380</v>
      </c>
      <c r="U430">
        <f>Q$32+Q394-2</f>
        <v>5046</v>
      </c>
      <c r="Y430" t="str">
        <f t="shared" si="207"/>
        <v>Hispanosphere</v>
      </c>
      <c r="AE430">
        <f>AB$32+AB393-2</f>
        <v>18421</v>
      </c>
      <c r="AF430">
        <f>AB$32+AB394-2</f>
        <v>17847</v>
      </c>
    </row>
    <row r="431" spans="14:32" x14ac:dyDescent="0.35">
      <c r="N431" t="str">
        <f t="shared" si="206"/>
        <v>Oceania</v>
      </c>
      <c r="U431">
        <f>Q393+Q394-2</f>
        <v>1310</v>
      </c>
      <c r="Y431" t="str">
        <f t="shared" si="207"/>
        <v>Lusosphone (Portuguese)</v>
      </c>
      <c r="AF431">
        <f>AB393+AB394-2</f>
        <v>576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Overall.MHQ</vt:lpstr>
      <vt:lpstr>Cognition</vt:lpstr>
      <vt:lpstr>Adaptability...Resilence</vt:lpstr>
      <vt:lpstr>Drive...Motivation</vt:lpstr>
      <vt:lpstr>Mood...Outlook</vt:lpstr>
      <vt:lpstr>Social...Self</vt:lpstr>
      <vt:lpstr>Mind.Body.Connection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2023-02-16T06:28:24Z</dcterms:created>
  <dcterms:modified xsi:type="dcterms:W3CDTF">2023-02-17T11:30:01Z</dcterms:modified>
</cp:coreProperties>
</file>